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0" yWindow="0" windowWidth="19320" windowHeight="12450"/>
  </bookViews>
  <sheets>
    <sheet name="１．補正予算概要" sheetId="9" r:id="rId1"/>
    <sheet name="２．事項別明細" sheetId="16" r:id="rId2"/>
    <sheet name="３．性質別内訳" sheetId="17" r:id="rId3"/>
    <sheet name="４．主要事業概要" sheetId="12" r:id="rId4"/>
    <sheet name="５．歳入グラフ" sheetId="29" r:id="rId5"/>
    <sheet name="６．歳出グラフ" sheetId="30" r:id="rId6"/>
  </sheets>
  <externalReferences>
    <externalReference r:id="rId7"/>
  </externalReferences>
  <definedNames>
    <definedName name="_xlnm.Print_Area" localSheetId="1">'２．事項別明細'!$A$1:$T$162</definedName>
    <definedName name="_xlnm.Print_Area" localSheetId="2">'３．性質別内訳'!$A$1:$S$25</definedName>
    <definedName name="_xlnm.Print_Area" localSheetId="3">'４．主要事業概要'!$A$1:$I$56</definedName>
    <definedName name="_xlnm.Print_Area" localSheetId="4">'５．歳入グラフ'!$A$1:$N$40</definedName>
    <definedName name="_xlnm.Print_Area" localSheetId="5">'６．歳出グラフ'!$A$1:$M$40</definedName>
    <definedName name="_xlnm.Print_Titles" localSheetId="3">'４．主要事業概要'!$3:$4</definedName>
  </definedNames>
  <calcPr calcId="152511"/>
</workbook>
</file>

<file path=xl/calcChain.xml><?xml version="1.0" encoding="utf-8"?>
<calcChain xmlns="http://schemas.openxmlformats.org/spreadsheetml/2006/main">
  <c r="I55" i="12" l="1"/>
  <c r="I8" i="12" l="1"/>
  <c r="I51" i="12" l="1"/>
  <c r="I46" i="12"/>
  <c r="I44" i="12"/>
  <c r="I41" i="12"/>
  <c r="I37" i="12"/>
  <c r="I24" i="12"/>
  <c r="I22" i="12"/>
  <c r="I19" i="12"/>
  <c r="I15" i="12"/>
  <c r="I13" i="12"/>
  <c r="I11" i="12"/>
  <c r="I53" i="12" l="1"/>
  <c r="I49" i="12"/>
  <c r="I39" i="12"/>
  <c r="I35" i="12"/>
  <c r="I32" i="12"/>
  <c r="I29" i="12"/>
  <c r="I27" i="12"/>
  <c r="I17" i="12"/>
  <c r="I6" i="12"/>
  <c r="I10" i="9" l="1"/>
  <c r="I11" i="9"/>
  <c r="I12" i="9"/>
  <c r="I13" i="9"/>
  <c r="I6" i="9"/>
  <c r="I7" i="9"/>
  <c r="I8" i="9"/>
  <c r="I9" i="9"/>
  <c r="H63" i="16" l="1"/>
  <c r="I19" i="9"/>
  <c r="K19" i="9" s="1"/>
  <c r="F21" i="17" l="1"/>
  <c r="G21" i="17"/>
  <c r="H21" i="17"/>
  <c r="I21" i="17"/>
  <c r="J21" i="17"/>
  <c r="K21" i="17"/>
  <c r="L21" i="17"/>
  <c r="M21" i="17"/>
  <c r="N21" i="17"/>
  <c r="O21" i="17"/>
  <c r="P21" i="17"/>
  <c r="Q21" i="17"/>
  <c r="R21" i="17"/>
  <c r="S5" i="17" l="1"/>
  <c r="I6" i="17" s="1"/>
  <c r="N6" i="17" l="1"/>
  <c r="Q6" i="17"/>
  <c r="R6" i="17"/>
  <c r="R23" i="17" l="1"/>
  <c r="Q23" i="17"/>
  <c r="P23" i="17"/>
  <c r="O23" i="17"/>
  <c r="N23" i="17"/>
  <c r="M23" i="17"/>
  <c r="L23" i="17"/>
  <c r="K23" i="17"/>
  <c r="J23" i="17"/>
  <c r="I23" i="17"/>
  <c r="H23" i="17"/>
  <c r="G23" i="17"/>
  <c r="F23" i="17"/>
  <c r="E21" i="17"/>
  <c r="E23" i="17" s="1"/>
  <c r="S20" i="17"/>
  <c r="S19" i="17"/>
  <c r="S18" i="17"/>
  <c r="S17" i="17"/>
  <c r="S16" i="17"/>
  <c r="S15" i="17"/>
  <c r="S14" i="17"/>
  <c r="S13" i="17"/>
  <c r="S12" i="17"/>
  <c r="S11" i="17"/>
  <c r="S10" i="17"/>
  <c r="S9" i="17"/>
  <c r="S8" i="17"/>
  <c r="S7" i="17"/>
  <c r="T150" i="16"/>
  <c r="T139" i="16"/>
  <c r="T128" i="16"/>
  <c r="T117" i="16"/>
  <c r="T106" i="16"/>
  <c r="T95" i="16"/>
  <c r="T84" i="16"/>
  <c r="T73" i="16"/>
  <c r="T62" i="16"/>
  <c r="T51" i="16"/>
  <c r="T40" i="16"/>
  <c r="T29" i="16"/>
  <c r="T18" i="16"/>
  <c r="T7" i="16"/>
  <c r="P150" i="16"/>
  <c r="P139" i="16"/>
  <c r="P128" i="16"/>
  <c r="P117" i="16"/>
  <c r="P106" i="16"/>
  <c r="P95" i="16"/>
  <c r="P84" i="16"/>
  <c r="P73" i="16"/>
  <c r="P62" i="16"/>
  <c r="P51" i="16"/>
  <c r="P40" i="16"/>
  <c r="P29" i="16"/>
  <c r="P18" i="16"/>
  <c r="P7" i="16"/>
  <c r="H161" i="16"/>
  <c r="H154" i="16"/>
  <c r="H147" i="16"/>
  <c r="H140" i="16"/>
  <c r="H133" i="16"/>
  <c r="H126" i="16"/>
  <c r="H119" i="16"/>
  <c r="H112" i="16"/>
  <c r="H105" i="16"/>
  <c r="H98" i="16"/>
  <c r="H91" i="16"/>
  <c r="H84" i="16"/>
  <c r="H77" i="16"/>
  <c r="H70" i="16"/>
  <c r="H56" i="16"/>
  <c r="H49" i="16"/>
  <c r="H42" i="16"/>
  <c r="H35" i="16"/>
  <c r="H28" i="16"/>
  <c r="H21" i="16"/>
  <c r="H14" i="16"/>
  <c r="H7" i="16"/>
  <c r="S161" i="16"/>
  <c r="R161" i="16"/>
  <c r="Q161" i="16"/>
  <c r="O161" i="16"/>
  <c r="N161" i="16"/>
  <c r="G162" i="16"/>
  <c r="F162" i="16"/>
  <c r="K24" i="17" l="1"/>
  <c r="S21" i="17"/>
  <c r="S23" i="17" s="1"/>
  <c r="I24" i="17" s="1"/>
  <c r="G6" i="17"/>
  <c r="F6" i="17"/>
  <c r="O6" i="17"/>
  <c r="K6" i="17"/>
  <c r="J6" i="17"/>
  <c r="H6" i="17"/>
  <c r="L6" i="17"/>
  <c r="P6" i="17"/>
  <c r="E6" i="17"/>
  <c r="M6" i="17"/>
  <c r="T161" i="16"/>
  <c r="P161" i="16"/>
  <c r="H162" i="16"/>
  <c r="I4" i="9"/>
  <c r="H24" i="17" l="1"/>
  <c r="N24" i="17"/>
  <c r="R24" i="17"/>
  <c r="Q24" i="17"/>
  <c r="O24" i="17"/>
  <c r="L24" i="17"/>
  <c r="F24" i="17"/>
  <c r="J24" i="17"/>
  <c r="P24" i="17"/>
  <c r="G24" i="17"/>
  <c r="E24" i="17"/>
  <c r="M24" i="17"/>
  <c r="H5" i="9"/>
  <c r="S24" i="17" l="1"/>
  <c r="G5" i="9"/>
  <c r="I20" i="9" l="1"/>
  <c r="K20" i="9" s="1"/>
  <c r="I18" i="9"/>
  <c r="K18" i="9" s="1"/>
  <c r="I16" i="9"/>
  <c r="K16" i="9" s="1"/>
  <c r="K13" i="9"/>
  <c r="K12" i="9"/>
  <c r="K11" i="9"/>
  <c r="K10" i="9"/>
  <c r="K9" i="9"/>
  <c r="K8" i="9"/>
  <c r="K7" i="9"/>
  <c r="K6" i="9"/>
  <c r="K4" i="9"/>
  <c r="J5" i="9"/>
  <c r="J14" i="9" s="1"/>
  <c r="H14" i="9"/>
  <c r="G14" i="9"/>
  <c r="G22" i="9" s="1"/>
  <c r="J22" i="9" l="1"/>
  <c r="H22" i="9"/>
  <c r="I5" i="9"/>
  <c r="K5" i="9" s="1"/>
  <c r="I14" i="9" l="1"/>
  <c r="K14" i="9" s="1"/>
  <c r="I22" i="9" l="1"/>
  <c r="K22" i="9" s="1"/>
</calcChain>
</file>

<file path=xl/sharedStrings.xml><?xml version="1.0" encoding="utf-8"?>
<sst xmlns="http://schemas.openxmlformats.org/spreadsheetml/2006/main" count="224" uniqueCount="183">
  <si>
    <t>補正予算額</t>
    <rPh sb="0" eb="2">
      <t>ホセイ</t>
    </rPh>
    <rPh sb="2" eb="4">
      <t>ヨサン</t>
    </rPh>
    <rPh sb="4" eb="5">
      <t>ガク</t>
    </rPh>
    <phoneticPr fontId="2"/>
  </si>
  <si>
    <t>前年同期</t>
    <rPh sb="0" eb="2">
      <t>ゼンネン</t>
    </rPh>
    <rPh sb="2" eb="4">
      <t>ドウキ</t>
    </rPh>
    <phoneticPr fontId="2"/>
  </si>
  <si>
    <t>（単位　千円）</t>
    <rPh sb="1" eb="3">
      <t>タンイ</t>
    </rPh>
    <rPh sb="4" eb="6">
      <t>センエン</t>
    </rPh>
    <phoneticPr fontId="2"/>
  </si>
  <si>
    <t>会計区分</t>
    <rPh sb="0" eb="2">
      <t>カイケイ</t>
    </rPh>
    <rPh sb="2" eb="4">
      <t>クブン</t>
    </rPh>
    <phoneticPr fontId="2"/>
  </si>
  <si>
    <t>既決予算額</t>
    <rPh sb="0" eb="2">
      <t>キケツ</t>
    </rPh>
    <rPh sb="2" eb="5">
      <t>ヨサンガク</t>
    </rPh>
    <phoneticPr fontId="2"/>
  </si>
  <si>
    <t>合計</t>
    <rPh sb="0" eb="2">
      <t>ゴウケイ</t>
    </rPh>
    <phoneticPr fontId="2"/>
  </si>
  <si>
    <t>伸率（％）</t>
    <rPh sb="0" eb="1">
      <t>ノ</t>
    </rPh>
    <rPh sb="1" eb="2">
      <t>リツ</t>
    </rPh>
    <phoneticPr fontId="2"/>
  </si>
  <si>
    <t>磯野計記念奨学金</t>
    <rPh sb="0" eb="2">
      <t>イソノ</t>
    </rPh>
    <rPh sb="2" eb="3">
      <t>ケイ</t>
    </rPh>
    <rPh sb="3" eb="5">
      <t>キネン</t>
    </rPh>
    <rPh sb="5" eb="8">
      <t>ショウガクキン</t>
    </rPh>
    <phoneticPr fontId="2"/>
  </si>
  <si>
    <t>食肉処理センター</t>
    <rPh sb="0" eb="2">
      <t>ショクニク</t>
    </rPh>
    <rPh sb="2" eb="4">
      <t>ショリ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</si>
  <si>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</si>
  <si>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公共用地取得事業</t>
    <rPh sb="0" eb="2">
      <t>コウキョウ</t>
    </rPh>
    <rPh sb="2" eb="4">
      <t>ヨウチ</t>
    </rPh>
    <rPh sb="4" eb="6">
      <t>シュトク</t>
    </rPh>
    <rPh sb="6" eb="8">
      <t>ジギョウ</t>
    </rPh>
    <phoneticPr fontId="2"/>
  </si>
  <si>
    <t>奨学金</t>
    <rPh sb="0" eb="3">
      <t>ショウガクキン</t>
    </rPh>
    <phoneticPr fontId="2"/>
  </si>
  <si>
    <t>介護保険</t>
    <rPh sb="0" eb="2">
      <t>カイゴ</t>
    </rPh>
    <rPh sb="2" eb="4">
      <t>ホケン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</si>
  <si>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</si>
  <si>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合　　計</t>
    <rPh sb="0" eb="1">
      <t>ゴウ</t>
    </rPh>
    <rPh sb="3" eb="4">
      <t>ケイ</t>
    </rPh>
    <phoneticPr fontId="2"/>
  </si>
  <si>
    <t>土地開発公社清算事業</t>
    <rPh sb="0" eb="2">
      <t>トチ</t>
    </rPh>
    <rPh sb="2" eb="4">
      <t>カイハツ</t>
    </rPh>
    <rPh sb="4" eb="6">
      <t>コウシャ</t>
    </rPh>
    <rPh sb="6" eb="8">
      <t>セイサン</t>
    </rPh>
    <rPh sb="8" eb="10">
      <t>ジギョウ</t>
    </rPh>
    <phoneticPr fontId="2"/>
  </si>
  <si>
    <r>
      <t>計</t>
    </r>
    <r>
      <rPr>
        <sz val="11"/>
        <rFont val="ＭＳ Ｐゴシック"/>
        <family val="3"/>
        <charset val="128"/>
      </rPr>
      <t>（一般会計＋特別会計）</t>
    </r>
    <rPh sb="0" eb="1">
      <t>ケイ</t>
    </rPh>
    <rPh sb="2" eb="4">
      <t>イッパン</t>
    </rPh>
    <rPh sb="4" eb="6">
      <t>カイケイ</t>
    </rPh>
    <rPh sb="7" eb="9">
      <t>トクベツ</t>
    </rPh>
    <rPh sb="9" eb="11">
      <t>カイケイ</t>
    </rPh>
    <phoneticPr fontId="2"/>
  </si>
  <si>
    <t xml:space="preserve"> 一　般　会　計</t>
    <rPh sb="1" eb="2">
      <t>イチ</t>
    </rPh>
    <rPh sb="3" eb="4">
      <t>ハン</t>
    </rPh>
    <rPh sb="5" eb="6">
      <t>カイ</t>
    </rPh>
    <rPh sb="7" eb="8">
      <t>ケイ</t>
    </rPh>
    <phoneticPr fontId="2"/>
  </si>
  <si>
    <t xml:space="preserve"> 特　別　会　計</t>
    <rPh sb="1" eb="2">
      <t>トク</t>
    </rPh>
    <rPh sb="3" eb="4">
      <t>ベツ</t>
    </rPh>
    <rPh sb="5" eb="6">
      <t>カイ</t>
    </rPh>
    <rPh sb="7" eb="8">
      <t>ケイ</t>
    </rPh>
    <phoneticPr fontId="2"/>
  </si>
  <si>
    <t xml:space="preserve"> 財産区会計</t>
    <rPh sb="1" eb="3">
      <t>ザイサン</t>
    </rPh>
    <rPh sb="3" eb="4">
      <t>ク</t>
    </rPh>
    <rPh sb="4" eb="6">
      <t>カイケイ</t>
    </rPh>
    <phoneticPr fontId="2"/>
  </si>
  <si>
    <t xml:space="preserve"> 水道事業会計</t>
    <rPh sb="1" eb="3">
      <t>スイドウ</t>
    </rPh>
    <rPh sb="3" eb="5">
      <t>ジギョウ</t>
    </rPh>
    <rPh sb="5" eb="7">
      <t>カイケイ</t>
    </rPh>
    <phoneticPr fontId="2"/>
  </si>
  <si>
    <t xml:space="preserve"> 工業用水道事業会計</t>
    <rPh sb="1" eb="4">
      <t>コウギョウヨウ</t>
    </rPh>
    <rPh sb="4" eb="6">
      <t>スイドウ</t>
    </rPh>
    <rPh sb="6" eb="8">
      <t>ジギョウ</t>
    </rPh>
    <rPh sb="8" eb="10">
      <t>カイケイ</t>
    </rPh>
    <phoneticPr fontId="2"/>
  </si>
  <si>
    <t>予算額</t>
    <rPh sb="0" eb="3">
      <t>ヨサンガク</t>
    </rPh>
    <phoneticPr fontId="2"/>
  </si>
  <si>
    <t>事業名</t>
    <rPh sb="0" eb="2">
      <t>ジギョウ</t>
    </rPh>
    <rPh sb="2" eb="3">
      <t>メイ</t>
    </rPh>
    <phoneticPr fontId="2"/>
  </si>
  <si>
    <t>事業内容等</t>
    <rPh sb="0" eb="2">
      <t>ジギョウ</t>
    </rPh>
    <rPh sb="2" eb="4">
      <t>ナイヨウ</t>
    </rPh>
    <rPh sb="4" eb="5">
      <t>トウ</t>
    </rPh>
    <phoneticPr fontId="2"/>
  </si>
  <si>
    <t>○</t>
    <phoneticPr fontId="2"/>
  </si>
  <si>
    <t>（歳入）</t>
    <rPh sb="1" eb="3">
      <t>サイニュウ</t>
    </rPh>
    <phoneticPr fontId="2"/>
  </si>
  <si>
    <t>（歳出）</t>
    <rPh sb="1" eb="3">
      <t>サイシュツ</t>
    </rPh>
    <phoneticPr fontId="2"/>
  </si>
  <si>
    <t>款</t>
    <rPh sb="0" eb="1">
      <t>カン</t>
    </rPh>
    <phoneticPr fontId="2"/>
  </si>
  <si>
    <t>特定財源</t>
    <rPh sb="0" eb="2">
      <t>トクテイ</t>
    </rPh>
    <rPh sb="2" eb="4">
      <t>ザイゲン</t>
    </rPh>
    <phoneticPr fontId="2"/>
  </si>
  <si>
    <t>一般財源</t>
    <rPh sb="0" eb="2">
      <t>イッパン</t>
    </rPh>
    <rPh sb="2" eb="4">
      <t>ザイゲン</t>
    </rPh>
    <phoneticPr fontId="2"/>
  </si>
  <si>
    <t>国県支出金</t>
    <rPh sb="0" eb="1">
      <t>クニ</t>
    </rPh>
    <rPh sb="1" eb="2">
      <t>ケン</t>
    </rPh>
    <rPh sb="2" eb="5">
      <t>シシュツキン</t>
    </rPh>
    <phoneticPr fontId="2"/>
  </si>
  <si>
    <t>地　方　債</t>
    <rPh sb="0" eb="1">
      <t>チ</t>
    </rPh>
    <rPh sb="2" eb="3">
      <t>ホウ</t>
    </rPh>
    <rPh sb="4" eb="5">
      <t>サイ</t>
    </rPh>
    <phoneticPr fontId="2"/>
  </si>
  <si>
    <t>そ　の　他</t>
    <rPh sb="4" eb="5">
      <t>タ</t>
    </rPh>
    <phoneticPr fontId="2"/>
  </si>
  <si>
    <t>市税</t>
    <rPh sb="0" eb="1">
      <t>シ</t>
    </rPh>
    <rPh sb="1" eb="2">
      <t>ゼイ</t>
    </rPh>
    <phoneticPr fontId="2"/>
  </si>
  <si>
    <t>議会費</t>
    <rPh sb="0" eb="2">
      <t>ギカイ</t>
    </rPh>
    <rPh sb="2" eb="3">
      <t>ヒ</t>
    </rPh>
    <phoneticPr fontId="2"/>
  </si>
  <si>
    <t>地方譲与税</t>
    <rPh sb="0" eb="1">
      <t>チ</t>
    </rPh>
    <rPh sb="1" eb="2">
      <t>ホウ</t>
    </rPh>
    <rPh sb="2" eb="3">
      <t>ユズル</t>
    </rPh>
    <rPh sb="3" eb="4">
      <t>クミ</t>
    </rPh>
    <rPh sb="4" eb="5">
      <t>ゼイ</t>
    </rPh>
    <phoneticPr fontId="2"/>
  </si>
  <si>
    <t>総務費</t>
    <rPh sb="0" eb="3">
      <t>ソウムヒ</t>
    </rPh>
    <phoneticPr fontId="2"/>
  </si>
  <si>
    <t>利子割交付金</t>
    <rPh sb="0" eb="1">
      <t>リ</t>
    </rPh>
    <rPh sb="1" eb="2">
      <t>コ</t>
    </rPh>
    <rPh sb="2" eb="3">
      <t>ワリ</t>
    </rPh>
    <rPh sb="3" eb="4">
      <t>コウ</t>
    </rPh>
    <rPh sb="4" eb="5">
      <t>ヅケ</t>
    </rPh>
    <rPh sb="5" eb="6">
      <t>キン</t>
    </rPh>
    <phoneticPr fontId="2"/>
  </si>
  <si>
    <t>配当割交付金</t>
    <rPh sb="0" eb="1">
      <t>クバ</t>
    </rPh>
    <rPh sb="1" eb="2">
      <t>トウ</t>
    </rPh>
    <rPh sb="2" eb="3">
      <t>ワリ</t>
    </rPh>
    <rPh sb="3" eb="4">
      <t>コウ</t>
    </rPh>
    <rPh sb="4" eb="5">
      <t>ヅケ</t>
    </rPh>
    <rPh sb="5" eb="6">
      <t>キン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</si>
  <si>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</si>
  <si>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</si>
  <si>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地方消費税交付金</t>
    <rPh sb="0" eb="1">
      <t>チ</t>
    </rPh>
    <rPh sb="1" eb="2">
      <t>ホウ</t>
    </rPh>
    <rPh sb="2" eb="3">
      <t>ケ</t>
    </rPh>
    <rPh sb="3" eb="4">
      <t>ヒ</t>
    </rPh>
    <rPh sb="4" eb="5">
      <t>ゼイ</t>
    </rPh>
    <rPh sb="5" eb="6">
      <t>コウ</t>
    </rPh>
    <rPh sb="6" eb="7">
      <t>ヅケ</t>
    </rPh>
    <rPh sb="7" eb="8">
      <t>キン</t>
    </rPh>
    <phoneticPr fontId="2"/>
  </si>
  <si>
    <t>ゴルフ場利用税交付金</t>
    <rPh sb="3" eb="4">
      <t>バ</t>
    </rPh>
    <rPh sb="4" eb="6">
      <t>リヨウ</t>
    </rPh>
    <rPh sb="6" eb="7">
      <t>ゼイ</t>
    </rPh>
    <rPh sb="7" eb="10">
      <t>コウフキン</t>
    </rPh>
    <phoneticPr fontId="2"/>
  </si>
  <si>
    <t>労働費</t>
    <rPh sb="0" eb="3">
      <t>ロウドウヒ</t>
    </rPh>
    <phoneticPr fontId="2"/>
  </si>
  <si>
    <t>自動車取得税交付金</t>
    <rPh sb="0" eb="1">
      <t>ジ</t>
    </rPh>
    <rPh sb="1" eb="2">
      <t>ドウ</t>
    </rPh>
    <rPh sb="2" eb="3">
      <t>クルマ</t>
    </rPh>
    <rPh sb="3" eb="4">
      <t>トリ</t>
    </rPh>
    <rPh sb="4" eb="5">
      <t>トク</t>
    </rPh>
    <rPh sb="5" eb="6">
      <t>ゼイ</t>
    </rPh>
    <rPh sb="6" eb="9">
      <t>コウフキン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</si>
  <si>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</si>
  <si>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2"/>
  </si>
  <si>
    <t>地方特例交付金</t>
    <rPh sb="0" eb="1">
      <t>チ</t>
    </rPh>
    <rPh sb="1" eb="2">
      <t>ホウ</t>
    </rPh>
    <rPh sb="2" eb="3">
      <t>トク</t>
    </rPh>
    <rPh sb="3" eb="4">
      <t>レイ</t>
    </rPh>
    <rPh sb="4" eb="5">
      <t>コウ</t>
    </rPh>
    <rPh sb="5" eb="6">
      <t>ヅケ</t>
    </rPh>
    <rPh sb="6" eb="7">
      <t>キン</t>
    </rPh>
    <phoneticPr fontId="2"/>
  </si>
  <si>
    <t>商工費</t>
    <rPh sb="0" eb="2">
      <t>ショウコウ</t>
    </rPh>
    <rPh sb="2" eb="3">
      <t>ヒ</t>
    </rPh>
    <phoneticPr fontId="2"/>
  </si>
  <si>
    <t>地方交付税</t>
    <rPh sb="0" eb="1">
      <t>チ</t>
    </rPh>
    <rPh sb="1" eb="2">
      <t>ホウ</t>
    </rPh>
    <rPh sb="2" eb="3">
      <t>コウ</t>
    </rPh>
    <rPh sb="3" eb="4">
      <t>ヅケ</t>
    </rPh>
    <rPh sb="4" eb="5">
      <t>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</si>
  <si>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</si>
  <si>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土木費</t>
    <rPh sb="0" eb="2">
      <t>ドボク</t>
    </rPh>
    <rPh sb="2" eb="3">
      <t>ヒ</t>
    </rPh>
    <phoneticPr fontId="2"/>
  </si>
  <si>
    <t>分担金及び負担金</t>
    <rPh sb="0" eb="1">
      <t>ブン</t>
    </rPh>
    <rPh sb="1" eb="2">
      <t>ニナ</t>
    </rPh>
    <rPh sb="2" eb="3">
      <t>キン</t>
    </rPh>
    <rPh sb="3" eb="4">
      <t>オヨ</t>
    </rPh>
    <rPh sb="5" eb="6">
      <t>フ</t>
    </rPh>
    <rPh sb="6" eb="7">
      <t>ニナ</t>
    </rPh>
    <rPh sb="7" eb="8">
      <t>キン</t>
    </rPh>
    <phoneticPr fontId="2"/>
  </si>
  <si>
    <t>消防費</t>
    <rPh sb="0" eb="2">
      <t>ショウボウ</t>
    </rPh>
    <rPh sb="2" eb="3">
      <t>ヒ</t>
    </rPh>
    <phoneticPr fontId="2"/>
  </si>
  <si>
    <t>使用料及び手数料</t>
    <rPh sb="0" eb="1">
      <t>ツカ</t>
    </rPh>
    <rPh sb="1" eb="2">
      <t>ヨウ</t>
    </rPh>
    <rPh sb="2" eb="3">
      <t>リョウ</t>
    </rPh>
    <rPh sb="3" eb="4">
      <t>オヨ</t>
    </rPh>
    <rPh sb="5" eb="6">
      <t>テ</t>
    </rPh>
    <rPh sb="6" eb="7">
      <t>カズ</t>
    </rPh>
    <rPh sb="7" eb="8">
      <t>リョウ</t>
    </rPh>
    <phoneticPr fontId="2"/>
  </si>
  <si>
    <t>国庫支出金</t>
    <rPh sb="0" eb="1">
      <t>クニ</t>
    </rPh>
    <rPh sb="1" eb="2">
      <t>コ</t>
    </rPh>
    <rPh sb="2" eb="3">
      <t>ササ</t>
    </rPh>
    <rPh sb="3" eb="4">
      <t>デ</t>
    </rPh>
    <rPh sb="4" eb="5">
      <t>キン</t>
    </rPh>
    <phoneticPr fontId="2"/>
  </si>
  <si>
    <t>教育費</t>
    <rPh sb="0" eb="3">
      <t>キョウイクヒ</t>
    </rPh>
    <phoneticPr fontId="2"/>
  </si>
  <si>
    <t>県支出金</t>
    <rPh sb="0" eb="1">
      <t>ケン</t>
    </rPh>
    <rPh sb="1" eb="2">
      <t>ササ</t>
    </rPh>
    <rPh sb="2" eb="3">
      <t>デ</t>
    </rPh>
    <rPh sb="3" eb="4">
      <t>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</si>
  <si>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</si>
  <si>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財産収入</t>
    <rPh sb="0" eb="1">
      <t>ザイ</t>
    </rPh>
    <rPh sb="1" eb="2">
      <t>サン</t>
    </rPh>
    <rPh sb="2" eb="3">
      <t>オサム</t>
    </rPh>
    <rPh sb="3" eb="4">
      <t>イ</t>
    </rPh>
    <phoneticPr fontId="2"/>
  </si>
  <si>
    <t>寄附金</t>
    <rPh sb="0" eb="3">
      <t>キフキン</t>
    </rPh>
    <phoneticPr fontId="2"/>
  </si>
  <si>
    <t>公債費</t>
    <rPh sb="0" eb="3">
      <t>コウサイヒ</t>
    </rPh>
    <phoneticPr fontId="2"/>
  </si>
  <si>
    <t>繰入金</t>
    <rPh sb="0" eb="1">
      <t>グリ</t>
    </rPh>
    <rPh sb="1" eb="2">
      <t>イ</t>
    </rPh>
    <rPh sb="2" eb="3">
      <t>キン</t>
    </rPh>
    <phoneticPr fontId="2"/>
  </si>
  <si>
    <t>諸支出金</t>
    <rPh sb="0" eb="1">
      <t>ショ</t>
    </rPh>
    <rPh sb="1" eb="4">
      <t>シシュツキン</t>
    </rPh>
    <phoneticPr fontId="2"/>
  </si>
  <si>
    <t>繰越金</t>
    <rPh sb="0" eb="1">
      <t>グリ</t>
    </rPh>
    <rPh sb="1" eb="2">
      <t>コシ</t>
    </rPh>
    <rPh sb="2" eb="3">
      <t>キン</t>
    </rPh>
    <phoneticPr fontId="2"/>
  </si>
  <si>
    <t>諸収入</t>
    <rPh sb="0" eb="1">
      <t>ショ</t>
    </rPh>
    <rPh sb="1" eb="2">
      <t>オサム</t>
    </rPh>
    <rPh sb="2" eb="3">
      <t>イ</t>
    </rPh>
    <phoneticPr fontId="2"/>
  </si>
  <si>
    <t>予備費</t>
    <rPh sb="0" eb="3">
      <t>ヨビヒ</t>
    </rPh>
    <phoneticPr fontId="2"/>
  </si>
  <si>
    <t>歳入合計</t>
    <rPh sb="0" eb="2">
      <t>サイニュウ</t>
    </rPh>
    <rPh sb="2" eb="4">
      <t>ゴウケイ</t>
    </rPh>
    <phoneticPr fontId="2"/>
  </si>
  <si>
    <t>歳出合計</t>
    <rPh sb="0" eb="2">
      <t>サイシュツ</t>
    </rPh>
    <rPh sb="2" eb="4">
      <t>ゴウケイ</t>
    </rPh>
    <phoneticPr fontId="2"/>
  </si>
  <si>
    <t>補正額</t>
    <rPh sb="0" eb="2">
      <t>ホセイ</t>
    </rPh>
    <rPh sb="2" eb="3">
      <t>ガク</t>
    </rPh>
    <phoneticPr fontId="2"/>
  </si>
  <si>
    <t>補正前の額</t>
    <rPh sb="0" eb="2">
      <t>ホセイ</t>
    </rPh>
    <rPh sb="2" eb="3">
      <t>ゼン</t>
    </rPh>
    <rPh sb="4" eb="5">
      <t>ガク</t>
    </rPh>
    <phoneticPr fontId="2"/>
  </si>
  <si>
    <t>計</t>
    <rPh sb="0" eb="1">
      <t>ケイ</t>
    </rPh>
    <phoneticPr fontId="2"/>
  </si>
  <si>
    <t>補正額の財源内訳</t>
    <rPh sb="0" eb="2">
      <t>ホセイ</t>
    </rPh>
    <rPh sb="2" eb="3">
      <t>ガク</t>
    </rPh>
    <rPh sb="4" eb="6">
      <t>ザイゲン</t>
    </rPh>
    <rPh sb="6" eb="8">
      <t>ウチワケ</t>
    </rPh>
    <phoneticPr fontId="2"/>
  </si>
  <si>
    <t>（単位　千円，％）</t>
    <rPh sb="1" eb="3">
      <t>タンイ</t>
    </rPh>
    <rPh sb="4" eb="6">
      <t>センエン</t>
    </rPh>
    <phoneticPr fontId="2"/>
  </si>
  <si>
    <t>人件費</t>
    <rPh sb="0" eb="3">
      <t>ジンケンヒ</t>
    </rPh>
    <phoneticPr fontId="2"/>
  </si>
  <si>
    <t>物件費</t>
    <rPh sb="0" eb="3">
      <t>ブッケンヒ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</si>
  <si>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</si>
  <si>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</si>
  <si>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</si>
  <si>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</si>
  <si>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公債費</t>
    <rPh sb="0" eb="2">
      <t>コウサイ</t>
    </rPh>
    <rPh sb="2" eb="3">
      <t>ヒ</t>
    </rPh>
    <phoneticPr fontId="2"/>
  </si>
  <si>
    <t>積立金</t>
    <rPh sb="0" eb="2">
      <t>ツミタテ</t>
    </rPh>
    <rPh sb="2" eb="3">
      <t>キン</t>
    </rPh>
    <phoneticPr fontId="2"/>
  </si>
  <si>
    <t>投資及び
出資金</t>
    <rPh sb="0" eb="2">
      <t>トウシ</t>
    </rPh>
    <rPh sb="2" eb="3">
      <t>オヨ</t>
    </rPh>
    <rPh sb="5" eb="8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</si>
  <si>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</si>
  <si>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3">
      <t>クリダシキン</t>
    </rPh>
    <phoneticPr fontId="2"/>
  </si>
  <si>
    <t>合　計</t>
    <rPh sb="0" eb="1">
      <t>ゴウ</t>
    </rPh>
    <rPh sb="2" eb="3">
      <t>ケイ</t>
    </rPh>
    <phoneticPr fontId="2"/>
  </si>
  <si>
    <t>補助</t>
    <rPh sb="0" eb="2">
      <t>ホジョ</t>
    </rPh>
    <phoneticPr fontId="2"/>
  </si>
  <si>
    <t>単独</t>
    <rPh sb="0" eb="2">
      <t>タンドク</t>
    </rPh>
    <phoneticPr fontId="2"/>
  </si>
  <si>
    <t>構成比</t>
    <rPh sb="0" eb="3">
      <t>コウセイヒ</t>
    </rPh>
    <phoneticPr fontId="2"/>
  </si>
  <si>
    <t>費　目　別　内　訳</t>
    <rPh sb="0" eb="1">
      <t>ヒ</t>
    </rPh>
    <rPh sb="2" eb="3">
      <t>メ</t>
    </rPh>
    <rPh sb="4" eb="5">
      <t>ベツ</t>
    </rPh>
    <rPh sb="6" eb="7">
      <t>ナイ</t>
    </rPh>
    <rPh sb="8" eb="9">
      <t>ヤク</t>
    </rPh>
    <phoneticPr fontId="2"/>
  </si>
  <si>
    <t>補　正　前</t>
    <rPh sb="0" eb="1">
      <t>ホ</t>
    </rPh>
    <rPh sb="2" eb="3">
      <t>セイ</t>
    </rPh>
    <rPh sb="4" eb="5">
      <t>ゼン</t>
    </rPh>
    <phoneticPr fontId="2"/>
  </si>
  <si>
    <t>　　　　補　　　正　　　後</t>
    <rPh sb="4" eb="5">
      <t>ホ</t>
    </rPh>
    <rPh sb="8" eb="9">
      <t>セイ</t>
    </rPh>
    <rPh sb="12" eb="13">
      <t>ゴ</t>
    </rPh>
    <phoneticPr fontId="2"/>
  </si>
  <si>
    <t>構成率</t>
    <rPh sb="0" eb="2">
      <t>コウセイ</t>
    </rPh>
    <rPh sb="2" eb="3">
      <t>リツ</t>
    </rPh>
    <phoneticPr fontId="2"/>
  </si>
  <si>
    <t>（新規＝新規事業、総計＝総合計画主要事業、戦略＝総合戦略事業）</t>
    <rPh sb="1" eb="3">
      <t>シンキ</t>
    </rPh>
    <rPh sb="4" eb="6">
      <t>シンキ</t>
    </rPh>
    <rPh sb="6" eb="8">
      <t>ジギョウ</t>
    </rPh>
    <rPh sb="9" eb="11">
      <t>ソウケイ</t>
    </rPh>
    <rPh sb="12" eb="14">
      <t>ソウゴウ</t>
    </rPh>
    <rPh sb="14" eb="16">
      <t>ケイカク</t>
    </rPh>
    <rPh sb="16" eb="18">
      <t>シュヨウ</t>
    </rPh>
    <rPh sb="18" eb="20">
      <t>ジギョウ</t>
    </rPh>
    <rPh sb="21" eb="23">
      <t>センリャク</t>
    </rPh>
    <rPh sb="24" eb="26">
      <t>ソウゴウ</t>
    </rPh>
    <rPh sb="26" eb="28">
      <t>センリャク</t>
    </rPh>
    <rPh sb="28" eb="30">
      <t>ジギョウ</t>
    </rPh>
    <phoneticPr fontId="2"/>
  </si>
  <si>
    <t>○</t>
    <phoneticPr fontId="2"/>
  </si>
  <si>
    <t>農業振興費</t>
    <rPh sb="0" eb="2">
      <t>ノウギョウ</t>
    </rPh>
    <rPh sb="2" eb="4">
      <t>シンコウ</t>
    </rPh>
    <rPh sb="4" eb="5">
      <t>ヒ</t>
    </rPh>
    <phoneticPr fontId="2"/>
  </si>
  <si>
    <t>維　持
補修費</t>
    <rPh sb="0" eb="1">
      <t>ユイ</t>
    </rPh>
    <rPh sb="2" eb="3">
      <t>モ</t>
    </rPh>
    <rPh sb="4" eb="6">
      <t>ホシュウ</t>
    </rPh>
    <rPh sb="6" eb="7">
      <t>ヒ</t>
    </rPh>
    <phoneticPr fontId="2"/>
  </si>
  <si>
    <t>○</t>
    <phoneticPr fontId="2"/>
  </si>
  <si>
    <t>教育費</t>
    <rPh sb="0" eb="3">
      <t>キョウイクヒ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</si>
  <si>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</si>
  <si>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</si>
  <si>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市債</t>
    <rPh sb="0" eb="2">
      <t>シサイ</t>
    </rPh>
    <phoneticPr fontId="2"/>
  </si>
  <si>
    <t>総計</t>
    <rPh sb="0" eb="2">
      <t>ソウケイ</t>
    </rPh>
    <phoneticPr fontId="2"/>
  </si>
  <si>
    <t>農地費</t>
    <rPh sb="0" eb="2">
      <t>ノウチ</t>
    </rPh>
    <rPh sb="2" eb="3">
      <t>ヒ</t>
    </rPh>
    <phoneticPr fontId="2"/>
  </si>
  <si>
    <t xml:space="preserve"> 下水道事業会計</t>
    <rPh sb="1" eb="2">
      <t>ゲ</t>
    </rPh>
    <rPh sb="2" eb="4">
      <t>スイドウ</t>
    </rPh>
    <rPh sb="4" eb="6">
      <t>ジギョウ</t>
    </rPh>
    <rPh sb="6" eb="8">
      <t>カイケイ</t>
    </rPh>
    <phoneticPr fontId="2"/>
  </si>
  <si>
    <t>総務費</t>
    <rPh sb="0" eb="2">
      <t>ソウム</t>
    </rPh>
    <rPh sb="2" eb="3">
      <t>ヒ</t>
    </rPh>
    <phoneticPr fontId="2"/>
  </si>
  <si>
    <t>教育・保育施設給付費</t>
  </si>
  <si>
    <t>道路新設改良費</t>
  </si>
  <si>
    <t>橋りょう新設改良費</t>
  </si>
  <si>
    <t>農地農業用施設災害復旧費</t>
    <rPh sb="0" eb="2">
      <t>ノウチ</t>
    </rPh>
    <rPh sb="2" eb="5">
      <t>ノウギョウヨウ</t>
    </rPh>
    <phoneticPr fontId="2"/>
  </si>
  <si>
    <t>商工総務費</t>
    <rPh sb="0" eb="2">
      <t>ショウコウ</t>
    </rPh>
    <rPh sb="2" eb="4">
      <t>ソウム</t>
    </rPh>
    <rPh sb="4" eb="5">
      <t>ヒ</t>
    </rPh>
    <phoneticPr fontId="2"/>
  </si>
  <si>
    <t>令和元年度　補正予算（第３次）の概要</t>
    <rPh sb="0" eb="2">
      <t>レイワ</t>
    </rPh>
    <rPh sb="2" eb="3">
      <t>ゲン</t>
    </rPh>
    <rPh sb="3" eb="5">
      <t>ネンド</t>
    </rPh>
    <rPh sb="6" eb="8">
      <t>ホセイ</t>
    </rPh>
    <rPh sb="8" eb="10">
      <t>ヨサン</t>
    </rPh>
    <rPh sb="11" eb="12">
      <t>ダイ</t>
    </rPh>
    <rPh sb="13" eb="14">
      <t>ジ</t>
    </rPh>
    <rPh sb="16" eb="18">
      <t>ガイヨウ</t>
    </rPh>
    <phoneticPr fontId="2"/>
  </si>
  <si>
    <t>令和元年１１月１８日　財政課　（単位　千円）</t>
    <rPh sb="0" eb="2">
      <t>レイワ</t>
    </rPh>
    <rPh sb="2" eb="4">
      <t>ガンネン</t>
    </rPh>
    <rPh sb="3" eb="4">
      <t>ネン</t>
    </rPh>
    <rPh sb="6" eb="7">
      <t>ガツ</t>
    </rPh>
    <rPh sb="9" eb="10">
      <t>ニチ</t>
    </rPh>
    <rPh sb="11" eb="14">
      <t>ザイセイカ</t>
    </rPh>
    <rPh sb="16" eb="18">
      <t>タンイ</t>
    </rPh>
    <rPh sb="19" eb="21">
      <t>センエン</t>
    </rPh>
    <phoneticPr fontId="2"/>
  </si>
  <si>
    <t>　今回の補正予算（第３次）は、国・県等の補助事業の内示に伴う事業費の調整や、</t>
    <rPh sb="1" eb="3">
      <t>コンカイ</t>
    </rPh>
    <rPh sb="4" eb="6">
      <t>ホセイ</t>
    </rPh>
    <rPh sb="6" eb="8">
      <t>ヨサン</t>
    </rPh>
    <rPh sb="9" eb="10">
      <t>ダイ</t>
    </rPh>
    <rPh sb="11" eb="12">
      <t>ジ</t>
    </rPh>
    <rPh sb="15" eb="16">
      <t>クニ</t>
    </rPh>
    <rPh sb="17" eb="18">
      <t>ケン</t>
    </rPh>
    <rPh sb="18" eb="19">
      <t>トウ</t>
    </rPh>
    <rPh sb="20" eb="22">
      <t>ホジョ</t>
    </rPh>
    <rPh sb="22" eb="24">
      <t>ジギョウ</t>
    </rPh>
    <rPh sb="25" eb="27">
      <t>ナイジ</t>
    </rPh>
    <rPh sb="28" eb="29">
      <t>トモナ</t>
    </rPh>
    <rPh sb="30" eb="32">
      <t>ジギョウ</t>
    </rPh>
    <rPh sb="32" eb="33">
      <t>ヒ</t>
    </rPh>
    <rPh sb="34" eb="36">
      <t>チョウセイ</t>
    </rPh>
    <phoneticPr fontId="2"/>
  </si>
  <si>
    <t>職員の新陳代謝や退職に伴う人件費の調整及び、平成３０年７月災害予算の年度間調整等</t>
    <rPh sb="0" eb="2">
      <t>ショクイン</t>
    </rPh>
    <rPh sb="3" eb="5">
      <t>シンチン</t>
    </rPh>
    <rPh sb="5" eb="7">
      <t>タイシャ</t>
    </rPh>
    <rPh sb="8" eb="10">
      <t>タイショク</t>
    </rPh>
    <rPh sb="11" eb="12">
      <t>トモナ</t>
    </rPh>
    <rPh sb="13" eb="16">
      <t>ジンケンヒ</t>
    </rPh>
    <rPh sb="17" eb="19">
      <t>チョウセイ</t>
    </rPh>
    <rPh sb="19" eb="20">
      <t>オヨ</t>
    </rPh>
    <rPh sb="22" eb="24">
      <t>ヘイセイ</t>
    </rPh>
    <rPh sb="26" eb="27">
      <t>ネン</t>
    </rPh>
    <rPh sb="28" eb="29">
      <t>ガツ</t>
    </rPh>
    <rPh sb="29" eb="31">
      <t>サイガイ</t>
    </rPh>
    <rPh sb="31" eb="33">
      <t>ヨサン</t>
    </rPh>
    <rPh sb="34" eb="36">
      <t>ネンド</t>
    </rPh>
    <rPh sb="36" eb="37">
      <t>カン</t>
    </rPh>
    <rPh sb="37" eb="39">
      <t>チョウセイ</t>
    </rPh>
    <rPh sb="39" eb="40">
      <t>トウ</t>
    </rPh>
    <phoneticPr fontId="2"/>
  </si>
  <si>
    <t>に必要な経費を中心に編成しております。</t>
    <rPh sb="1" eb="3">
      <t>ヒツヨウ</t>
    </rPh>
    <rPh sb="4" eb="6">
      <t>ケイヒ</t>
    </rPh>
    <rPh sb="7" eb="9">
      <t>チュウシン</t>
    </rPh>
    <rPh sb="10" eb="12">
      <t>ヘンセイ</t>
    </rPh>
    <phoneticPr fontId="2"/>
  </si>
  <si>
    <t>事業会計、水道事業会計、工業用水道事業会計においてそれぞれ所要の補正を行って</t>
    <rPh sb="0" eb="2">
      <t>ジギョウ</t>
    </rPh>
    <rPh sb="2" eb="4">
      <t>カイケイ</t>
    </rPh>
    <rPh sb="5" eb="7">
      <t>スイドウ</t>
    </rPh>
    <rPh sb="7" eb="9">
      <t>ジギョウ</t>
    </rPh>
    <rPh sb="9" eb="11">
      <t>カイケイ</t>
    </rPh>
    <rPh sb="12" eb="15">
      <t>コウギョウヨウ</t>
    </rPh>
    <rPh sb="15" eb="17">
      <t>スイドウ</t>
    </rPh>
    <rPh sb="17" eb="19">
      <t>ジギョウ</t>
    </rPh>
    <rPh sb="19" eb="21">
      <t>カイケイ</t>
    </rPh>
    <rPh sb="29" eb="31">
      <t>ショヨウ</t>
    </rPh>
    <rPh sb="32" eb="34">
      <t>ホセイ</t>
    </rPh>
    <rPh sb="35" eb="36">
      <t>オコナ</t>
    </rPh>
    <phoneticPr fontId="2"/>
  </si>
  <si>
    <t>おります。事業の内容は、次のとおりです。</t>
  </si>
  <si>
    <t>　令和元年度 津山市一般会計歳入歳出補正予算（第３次）事項別明細書</t>
    <rPh sb="1" eb="3">
      <t>レイワ</t>
    </rPh>
    <rPh sb="3" eb="4">
      <t>ゲン</t>
    </rPh>
    <rPh sb="4" eb="6">
      <t>ネンド</t>
    </rPh>
    <rPh sb="7" eb="10">
      <t>ツヤマシ</t>
    </rPh>
    <rPh sb="10" eb="12">
      <t>イッパン</t>
    </rPh>
    <rPh sb="12" eb="14">
      <t>カイケイ</t>
    </rPh>
    <rPh sb="14" eb="16">
      <t>サイニュウ</t>
    </rPh>
    <rPh sb="16" eb="18">
      <t>サイシュツ</t>
    </rPh>
    <rPh sb="18" eb="20">
      <t>ホセイ</t>
    </rPh>
    <rPh sb="20" eb="22">
      <t>ヨサン</t>
    </rPh>
    <rPh sb="23" eb="24">
      <t>ダイ</t>
    </rPh>
    <rPh sb="25" eb="26">
      <t>ジ</t>
    </rPh>
    <rPh sb="27" eb="29">
      <t>ジコウ</t>
    </rPh>
    <rPh sb="29" eb="30">
      <t>ベツ</t>
    </rPh>
    <rPh sb="30" eb="33">
      <t>メイサイショ</t>
    </rPh>
    <phoneticPr fontId="2"/>
  </si>
  <si>
    <t>令和元年度　補正予算（３次）事業の概要</t>
    <rPh sb="0" eb="2">
      <t>レイワ</t>
    </rPh>
    <rPh sb="2" eb="3">
      <t>ゲン</t>
    </rPh>
    <rPh sb="12" eb="13">
      <t>ジ</t>
    </rPh>
    <phoneticPr fontId="2"/>
  </si>
  <si>
    <t>特定
財源</t>
    <rPh sb="0" eb="2">
      <t>トクテイ</t>
    </rPh>
    <rPh sb="3" eb="5">
      <t>ザイゲン</t>
    </rPh>
    <phoneticPr fontId="2"/>
  </si>
  <si>
    <t>一般
財源</t>
    <rPh sb="0" eb="2">
      <t>イッパン</t>
    </rPh>
    <rPh sb="3" eb="5">
      <t>ザイゲン</t>
    </rPh>
    <phoneticPr fontId="2"/>
  </si>
  <si>
    <t>情報管理費</t>
    <rPh sb="0" eb="2">
      <t>ジョウホウ</t>
    </rPh>
    <rPh sb="2" eb="4">
      <t>カンリ</t>
    </rPh>
    <rPh sb="4" eb="5">
      <t>ヒ</t>
    </rPh>
    <phoneticPr fontId="2"/>
  </si>
  <si>
    <t>電算処理関係費</t>
    <rPh sb="0" eb="2">
      <t>デンサン</t>
    </rPh>
    <rPh sb="2" eb="4">
      <t>ショリ</t>
    </rPh>
    <rPh sb="4" eb="6">
      <t>カンケイ</t>
    </rPh>
    <rPh sb="6" eb="7">
      <t>ヒ</t>
    </rPh>
    <phoneticPr fontId="2"/>
  </si>
  <si>
    <t>障害者福祉費</t>
  </si>
  <si>
    <t>居宅介護事業費等実績見込他</t>
  </si>
  <si>
    <t>児童福祉総務費</t>
    <phoneticPr fontId="2"/>
  </si>
  <si>
    <t>児童福祉法施行事務費（臨時）</t>
  </si>
  <si>
    <t>障害児福祉費</t>
    <phoneticPr fontId="2"/>
  </si>
  <si>
    <t>障害児通所支援事業費</t>
  </si>
  <si>
    <t>放課後等デイサービス等実績見込</t>
  </si>
  <si>
    <t>民間教育・保育施設運営費</t>
  </si>
  <si>
    <t>扶助費</t>
  </si>
  <si>
    <t>生活保護費</t>
  </si>
  <si>
    <t>予防費</t>
  </si>
  <si>
    <t>予防接種事業（Ａ類定期）（臨時）</t>
  </si>
  <si>
    <t>風しん抗体検査等実績見込</t>
  </si>
  <si>
    <t>塵芥処理費</t>
  </si>
  <si>
    <t>中山間地域所得向上支援事業</t>
  </si>
  <si>
    <t>基幹水利保全事業（ストックマネジメント）</t>
  </si>
  <si>
    <t>ふるさと納税推進事業</t>
  </si>
  <si>
    <t>ふるさと納税一括代行委託料他</t>
    <phoneticPr fontId="2"/>
  </si>
  <si>
    <t>社会資本整備総合交付金事業</t>
  </si>
  <si>
    <t>社会資本整備総合交付金事業（交通安全）</t>
  </si>
  <si>
    <t>下水道費</t>
  </si>
  <si>
    <t>下水道事業会計繰出金</t>
  </si>
  <si>
    <t>事業実績見込</t>
  </si>
  <si>
    <t>文化財保護費</t>
  </si>
  <si>
    <t>美作国分寺跡保存整備事業</t>
  </si>
  <si>
    <t>保健体育総務費</t>
  </si>
  <si>
    <t>東京２０２０オリンピック聖火リレー実施事業</t>
  </si>
  <si>
    <t>農地災害復旧事業（過年災）</t>
  </si>
  <si>
    <t>農地災害復旧事業（現年災）</t>
  </si>
  <si>
    <t>農業用施設災害復旧事業（過年災）</t>
  </si>
  <si>
    <t>美作国分寺跡公有化用地(1,722㎡）購入費他</t>
    <rPh sb="19" eb="21">
      <t>コウニュウ</t>
    </rPh>
    <phoneticPr fontId="2"/>
  </si>
  <si>
    <t>繰越事業から過年度災害への組み替え</t>
    <rPh sb="2" eb="4">
      <t>ジギョウ</t>
    </rPh>
    <rPh sb="7" eb="9">
      <t>ネンド</t>
    </rPh>
    <rPh sb="9" eb="11">
      <t>サイガイ</t>
    </rPh>
    <phoneticPr fontId="2"/>
  </si>
  <si>
    <t>繰越事業から過年度災害への組み替え</t>
    <phoneticPr fontId="2"/>
  </si>
  <si>
    <t>令和元年度　津山市一般会計補正予算（第３次）性質別内訳</t>
    <rPh sb="0" eb="2">
      <t>レイワ</t>
    </rPh>
    <rPh sb="2" eb="3">
      <t>ゲン</t>
    </rPh>
    <rPh sb="3" eb="5">
      <t>ネンド</t>
    </rPh>
    <rPh sb="6" eb="9">
      <t>ツヤマシ</t>
    </rPh>
    <rPh sb="9" eb="11">
      <t>イッパン</t>
    </rPh>
    <rPh sb="11" eb="13">
      <t>カイケイ</t>
    </rPh>
    <rPh sb="13" eb="15">
      <t>ホセイ</t>
    </rPh>
    <rPh sb="15" eb="17">
      <t>ヨサン</t>
    </rPh>
    <rPh sb="18" eb="19">
      <t>ダイ</t>
    </rPh>
    <rPh sb="20" eb="21">
      <t>ジ</t>
    </rPh>
    <rPh sb="22" eb="24">
      <t>セイシツ</t>
    </rPh>
    <rPh sb="24" eb="25">
      <t>ベツ</t>
    </rPh>
    <rPh sb="25" eb="27">
      <t>ウチワケ</t>
    </rPh>
    <phoneticPr fontId="2"/>
  </si>
  <si>
    <t>子ども・子育て支援交付金(病児保育・一時預かり）等過年度分国庫返還金</t>
    <rPh sb="13" eb="15">
      <t>ビョウジ</t>
    </rPh>
    <rPh sb="15" eb="17">
      <t>ホイク</t>
    </rPh>
    <rPh sb="18" eb="20">
      <t>イチジ</t>
    </rPh>
    <rPh sb="20" eb="21">
      <t>アズ</t>
    </rPh>
    <rPh sb="24" eb="25">
      <t>トウ</t>
    </rPh>
    <phoneticPr fontId="2"/>
  </si>
  <si>
    <t>子どものための教育・給付費過年度分国県返還金</t>
    <rPh sb="0" eb="1">
      <t>コ</t>
    </rPh>
    <rPh sb="7" eb="9">
      <t>キョウイク</t>
    </rPh>
    <rPh sb="10" eb="12">
      <t>キュウフ</t>
    </rPh>
    <rPh sb="12" eb="13">
      <t>ヒ</t>
    </rPh>
    <phoneticPr fontId="2"/>
  </si>
  <si>
    <t>生活扶助・医療扶助費過年度分国庫返還金</t>
    <rPh sb="0" eb="2">
      <t>セイカツ</t>
    </rPh>
    <rPh sb="2" eb="4">
      <t>フジョ</t>
    </rPh>
    <rPh sb="5" eb="7">
      <t>イリョウ</t>
    </rPh>
    <rPh sb="7" eb="9">
      <t>フジョ</t>
    </rPh>
    <rPh sb="9" eb="10">
      <t>ヒ</t>
    </rPh>
    <rPh sb="10" eb="13">
      <t>カネンド</t>
    </rPh>
    <rPh sb="13" eb="14">
      <t>ブン</t>
    </rPh>
    <rPh sb="14" eb="16">
      <t>コッコ</t>
    </rPh>
    <rPh sb="16" eb="19">
      <t>ヘンカンキン</t>
    </rPh>
    <phoneticPr fontId="28"/>
  </si>
  <si>
    <t>米麦大豆乾燥調製施設等整備事業補助（アクト神代村）</t>
    <rPh sb="11" eb="13">
      <t>セイビ</t>
    </rPh>
    <rPh sb="13" eb="15">
      <t>ジギョウ</t>
    </rPh>
    <rPh sb="15" eb="17">
      <t>ホジョ</t>
    </rPh>
    <phoneticPr fontId="2"/>
  </si>
  <si>
    <t>〔県営事業〕【加茂川合同堰】計画概要書作成負担金</t>
    <rPh sb="3" eb="5">
      <t>ジギョウ</t>
    </rPh>
    <phoneticPr fontId="2"/>
  </si>
  <si>
    <t>総社川崎線【沼林田工区】　交付金確定に伴う調整（用地費、補償費）</t>
    <rPh sb="13" eb="16">
      <t>コウフキン</t>
    </rPh>
    <rPh sb="16" eb="18">
      <t>カクテイ</t>
    </rPh>
    <rPh sb="19" eb="20">
      <t>トモナ</t>
    </rPh>
    <rPh sb="21" eb="23">
      <t>チョウセイ</t>
    </rPh>
    <rPh sb="26" eb="27">
      <t>ヒ</t>
    </rPh>
    <rPh sb="30" eb="31">
      <t>ヒ</t>
    </rPh>
    <phoneticPr fontId="2"/>
  </si>
  <si>
    <t>福岡43号線　交付金確定に伴う調整（用地費、補償費）</t>
    <phoneticPr fontId="2"/>
  </si>
  <si>
    <t>社会資本整備総合交付金事業（橋りょう新設改良）</t>
    <rPh sb="18" eb="20">
      <t>シンセツ</t>
    </rPh>
    <phoneticPr fontId="2"/>
  </si>
  <si>
    <t>浜子橋　橋梁修繕他</t>
    <rPh sb="0" eb="2">
      <t>ハマコ</t>
    </rPh>
    <rPh sb="2" eb="3">
      <t>ハシ</t>
    </rPh>
    <phoneticPr fontId="2"/>
  </si>
  <si>
    <t>予告・規制看板等　事前準備経費</t>
    <rPh sb="0" eb="2">
      <t>ヨコク</t>
    </rPh>
    <rPh sb="3" eb="5">
      <t>キセイ</t>
    </rPh>
    <rPh sb="5" eb="7">
      <t>カンバン</t>
    </rPh>
    <rPh sb="7" eb="8">
      <t>トウ</t>
    </rPh>
    <phoneticPr fontId="2"/>
  </si>
  <si>
    <t>令和元年7月28日発生　豪雨災害（新野山形他）対応分</t>
    <rPh sb="17" eb="19">
      <t>ニイノ</t>
    </rPh>
    <rPh sb="19" eb="21">
      <t>ヤマガタ</t>
    </rPh>
    <rPh sb="21" eb="22">
      <t>ホカ</t>
    </rPh>
    <phoneticPr fontId="2"/>
  </si>
  <si>
    <t>一般管理費</t>
    <rPh sb="0" eb="2">
      <t>イッパン</t>
    </rPh>
    <rPh sb="2" eb="4">
      <t>カンリ</t>
    </rPh>
    <rPh sb="4" eb="5">
      <t>ヒ</t>
    </rPh>
    <phoneticPr fontId="2"/>
  </si>
  <si>
    <t>総務管理職員給与関係費</t>
    <rPh sb="0" eb="2">
      <t>ソウム</t>
    </rPh>
    <rPh sb="2" eb="4">
      <t>カンリ</t>
    </rPh>
    <rPh sb="4" eb="6">
      <t>ショクイン</t>
    </rPh>
    <rPh sb="6" eb="8">
      <t>キュウヨ</t>
    </rPh>
    <rPh sb="8" eb="10">
      <t>カンケイ</t>
    </rPh>
    <rPh sb="10" eb="11">
      <t>ヒ</t>
    </rPh>
    <phoneticPr fontId="2"/>
  </si>
  <si>
    <t>令和元年度～3年度（土壌汚染対策・基礎杭撤去工事他）</t>
    <rPh sb="2" eb="3">
      <t>ゲン</t>
    </rPh>
    <phoneticPr fontId="2"/>
  </si>
  <si>
    <t>ごみ焼却施設解体撤去事業（第2期）　【債務負担行為】</t>
    <rPh sb="4" eb="6">
      <t>シセツ</t>
    </rPh>
    <rPh sb="10" eb="12">
      <t>ジギョウ</t>
    </rPh>
    <phoneticPr fontId="2"/>
  </si>
  <si>
    <t>林業施設災害復旧費</t>
    <rPh sb="0" eb="2">
      <t>リンギョウ</t>
    </rPh>
    <rPh sb="2" eb="4">
      <t>シセツ</t>
    </rPh>
    <phoneticPr fontId="2"/>
  </si>
  <si>
    <t>林業施設災害復旧事業（過年災）</t>
    <rPh sb="0" eb="2">
      <t>リンギョウ</t>
    </rPh>
    <rPh sb="2" eb="4">
      <t>シセツ</t>
    </rPh>
    <phoneticPr fontId="2"/>
  </si>
  <si>
    <t>事業実績見込</t>
    <rPh sb="0" eb="2">
      <t>ジギョウ</t>
    </rPh>
    <rPh sb="2" eb="4">
      <t>ジッセキ</t>
    </rPh>
    <rPh sb="4" eb="6">
      <t>ミコ</t>
    </rPh>
    <phoneticPr fontId="2"/>
  </si>
  <si>
    <t>　その結果、一般会計の補正予算額は、５億９，６３４万１千円の増額となり、補正後の</t>
    <rPh sb="3" eb="5">
      <t>ケッカ</t>
    </rPh>
    <rPh sb="6" eb="8">
      <t>イッパン</t>
    </rPh>
    <rPh sb="8" eb="10">
      <t>カイケイ</t>
    </rPh>
    <rPh sb="11" eb="13">
      <t>ホセイ</t>
    </rPh>
    <rPh sb="13" eb="15">
      <t>ヨサン</t>
    </rPh>
    <rPh sb="15" eb="16">
      <t>ガク</t>
    </rPh>
    <rPh sb="19" eb="20">
      <t>オク</t>
    </rPh>
    <rPh sb="25" eb="26">
      <t>マン</t>
    </rPh>
    <rPh sb="27" eb="29">
      <t>センエン</t>
    </rPh>
    <rPh sb="30" eb="31">
      <t>ゾウ</t>
    </rPh>
    <rPh sb="31" eb="32">
      <t>ガク</t>
    </rPh>
    <rPh sb="36" eb="38">
      <t>ホセイ</t>
    </rPh>
    <phoneticPr fontId="2"/>
  </si>
  <si>
    <t>予算総額は、５０２億３，６２０万２千円となります。</t>
    <rPh sb="2" eb="4">
      <t>ソウガク</t>
    </rPh>
    <rPh sb="9" eb="10">
      <t>オク</t>
    </rPh>
    <rPh sb="15" eb="16">
      <t>マン</t>
    </rPh>
    <rPh sb="17" eb="19">
      <t>センエン</t>
    </rPh>
    <phoneticPr fontId="2"/>
  </si>
  <si>
    <t>　特別会計では、国民健康保険特別会計など３会計において、また、事業会計では下水道</t>
    <rPh sb="8" eb="10">
      <t>コクミン</t>
    </rPh>
    <rPh sb="10" eb="12">
      <t>ケンコウ</t>
    </rPh>
    <rPh sb="12" eb="14">
      <t>ホケン</t>
    </rPh>
    <rPh sb="14" eb="16">
      <t>トクベツ</t>
    </rPh>
    <rPh sb="16" eb="18">
      <t>カイケイ</t>
    </rPh>
    <rPh sb="21" eb="23">
      <t>カイケイ</t>
    </rPh>
    <rPh sb="31" eb="33">
      <t>ジギョウ</t>
    </rPh>
    <rPh sb="33" eb="35">
      <t>カイケイ</t>
    </rPh>
    <phoneticPr fontId="2"/>
  </si>
  <si>
    <t>職員新陳代謝に伴う給与調整及び早期退職者等に係る退職手当</t>
    <rPh sb="0" eb="2">
      <t>ショクイン</t>
    </rPh>
    <rPh sb="2" eb="4">
      <t>シンチン</t>
    </rPh>
    <rPh sb="4" eb="6">
      <t>タイシャ</t>
    </rPh>
    <rPh sb="7" eb="8">
      <t>トモナ</t>
    </rPh>
    <rPh sb="9" eb="11">
      <t>キュウヨ</t>
    </rPh>
    <rPh sb="11" eb="13">
      <t>チョウセイ</t>
    </rPh>
    <rPh sb="13" eb="14">
      <t>オヨ</t>
    </rPh>
    <rPh sb="15" eb="17">
      <t>ソウキ</t>
    </rPh>
    <rPh sb="17" eb="20">
      <t>タイショクシャ</t>
    </rPh>
    <rPh sb="20" eb="21">
      <t>トウ</t>
    </rPh>
    <rPh sb="22" eb="23">
      <t>カカ</t>
    </rPh>
    <rPh sb="24" eb="26">
      <t>タイショク</t>
    </rPh>
    <rPh sb="26" eb="28">
      <t>テアテ</t>
    </rPh>
    <phoneticPr fontId="2"/>
  </si>
  <si>
    <t>会計年度任用職員制度導入等システム改修経費</t>
    <rPh sb="0" eb="2">
      <t>カイケイ</t>
    </rPh>
    <rPh sb="2" eb="4">
      <t>ネンド</t>
    </rPh>
    <rPh sb="4" eb="6">
      <t>ニンヨウ</t>
    </rPh>
    <rPh sb="6" eb="8">
      <t>ショクイン</t>
    </rPh>
    <rPh sb="8" eb="10">
      <t>セイド</t>
    </rPh>
    <rPh sb="10" eb="12">
      <t>ドウニュウ</t>
    </rPh>
    <rPh sb="12" eb="13">
      <t>トウ</t>
    </rPh>
    <rPh sb="17" eb="19">
      <t>カイシュウ</t>
    </rPh>
    <rPh sb="19" eb="21">
      <t>ケイヒ</t>
    </rPh>
    <phoneticPr fontId="2"/>
  </si>
  <si>
    <t>障害者介護給付事業費</t>
    <rPh sb="9" eb="10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</si>
</sst>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▲ &quot;#,##0"/>
    <numFmt numFmtId="177" formatCode="#,##0.0;&quot;▲ &quot;#,##0.0"/>
    <numFmt numFmtId="178" formatCode="#,##0;&quot;△ &quot;#,##0"/>
    <numFmt numFmtId="179" formatCode="0.0%"/>
    <numFmt numFmtId="180" formatCode="0.000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5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4" fillId="0" borderId="35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20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28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24" borderId="28" xfId="0" applyNumberFormat="1" applyFont="1" applyFill="1" applyBorder="1" applyAlignment="1">
      <alignment vertical="center"/>
    </xf>
    <xf numFmtId="176" fontId="4" fillId="24" borderId="10" xfId="0" applyNumberFormat="1" applyFont="1" applyFill="1" applyBorder="1" applyAlignment="1">
      <alignment vertical="center"/>
    </xf>
    <xf numFmtId="177" fontId="4" fillId="24" borderId="31" xfId="0" applyNumberFormat="1" applyFont="1" applyFill="1" applyBorder="1" applyAlignment="1">
      <alignment vertical="center"/>
    </xf>
    <xf numFmtId="177" fontId="4" fillId="24" borderId="17" xfId="0" applyNumberFormat="1" applyFont="1" applyFill="1" applyBorder="1" applyAlignment="1">
      <alignment vertical="center"/>
    </xf>
    <xf numFmtId="177" fontId="4" fillId="24" borderId="27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7" fontId="4" fillId="0" borderId="31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24" borderId="12" xfId="0" applyNumberFormat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76" fontId="23" fillId="0" borderId="0" xfId="0" applyNumberFormat="1" applyFont="1" applyAlignment="1">
      <alignment vertical="center"/>
    </xf>
    <xf numFmtId="176" fontId="22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 vertical="center" indent="1"/>
    </xf>
    <xf numFmtId="0" fontId="4" fillId="0" borderId="44" xfId="0" applyFont="1" applyBorder="1" applyAlignment="1">
      <alignment horizontal="distributed" vertical="center"/>
    </xf>
    <xf numFmtId="176" fontId="4" fillId="0" borderId="45" xfId="0" applyNumberFormat="1" applyFont="1" applyBorder="1" applyAlignment="1">
      <alignment vertical="center"/>
    </xf>
    <xf numFmtId="176" fontId="4" fillId="24" borderId="45" xfId="0" applyNumberFormat="1" applyFont="1" applyFill="1" applyBorder="1" applyAlignment="1">
      <alignment vertical="center"/>
    </xf>
    <xf numFmtId="177" fontId="4" fillId="24" borderId="46" xfId="0" applyNumberFormat="1" applyFont="1" applyFill="1" applyBorder="1" applyAlignment="1">
      <alignment vertical="center"/>
    </xf>
    <xf numFmtId="0" fontId="4" fillId="0" borderId="47" xfId="0" applyFont="1" applyBorder="1" applyAlignment="1">
      <alignment horizontal="distributed" vertical="center"/>
    </xf>
    <xf numFmtId="176" fontId="4" fillId="0" borderId="48" xfId="0" applyNumberFormat="1" applyFont="1" applyBorder="1" applyAlignment="1">
      <alignment vertical="center"/>
    </xf>
    <xf numFmtId="176" fontId="4" fillId="24" borderId="48" xfId="0" applyNumberFormat="1" applyFont="1" applyFill="1" applyBorder="1" applyAlignment="1">
      <alignment vertical="center"/>
    </xf>
    <xf numFmtId="176" fontId="4" fillId="0" borderId="48" xfId="0" applyNumberFormat="1" applyFont="1" applyBorder="1" applyAlignment="1">
      <alignment horizontal="right" vertical="center"/>
    </xf>
    <xf numFmtId="0" fontId="23" fillId="0" borderId="25" xfId="0" applyFont="1" applyBorder="1" applyAlignment="1">
      <alignment vertical="center"/>
    </xf>
    <xf numFmtId="0" fontId="4" fillId="0" borderId="0" xfId="0" applyFont="1" applyBorder="1"/>
    <xf numFmtId="0" fontId="0" fillId="0" borderId="0" xfId="0" applyBorder="1"/>
    <xf numFmtId="0" fontId="4" fillId="0" borderId="22" xfId="0" applyFont="1" applyBorder="1"/>
    <xf numFmtId="0" fontId="4" fillId="25" borderId="0" xfId="0" applyFont="1" applyFill="1"/>
    <xf numFmtId="0" fontId="27" fillId="25" borderId="0" xfId="0" applyFont="1" applyFill="1" applyAlignment="1">
      <alignment vertical="center"/>
    </xf>
    <xf numFmtId="0" fontId="4" fillId="25" borderId="0" xfId="0" applyFont="1" applyFill="1" applyAlignment="1">
      <alignment vertical="center"/>
    </xf>
    <xf numFmtId="0" fontId="0" fillId="25" borderId="0" xfId="0" applyFont="1" applyFill="1" applyAlignment="1">
      <alignment horizontal="right" vertical="center"/>
    </xf>
    <xf numFmtId="176" fontId="4" fillId="25" borderId="10" xfId="0" applyNumberFormat="1" applyFont="1" applyFill="1" applyBorder="1" applyAlignment="1">
      <alignment vertical="center" shrinkToFit="1"/>
    </xf>
    <xf numFmtId="176" fontId="4" fillId="25" borderId="17" xfId="0" applyNumberFormat="1" applyFont="1" applyFill="1" applyBorder="1" applyAlignment="1">
      <alignment vertical="center" shrinkToFit="1"/>
    </xf>
    <xf numFmtId="176" fontId="4" fillId="25" borderId="12" xfId="0" applyNumberFormat="1" applyFont="1" applyFill="1" applyBorder="1" applyAlignment="1">
      <alignment vertical="center" shrinkToFit="1"/>
    </xf>
    <xf numFmtId="0" fontId="28" fillId="25" borderId="0" xfId="0" applyFont="1" applyFill="1" applyAlignment="1">
      <alignment vertical="center"/>
    </xf>
    <xf numFmtId="0" fontId="28" fillId="25" borderId="0" xfId="0" applyFont="1" applyFill="1" applyAlignment="1">
      <alignment horizontal="centerContinuous" vertical="center"/>
    </xf>
    <xf numFmtId="178" fontId="4" fillId="25" borderId="54" xfId="0" applyNumberFormat="1" applyFont="1" applyFill="1" applyBorder="1" applyAlignment="1">
      <alignment horizontal="center" vertical="center" shrinkToFit="1"/>
    </xf>
    <xf numFmtId="176" fontId="4" fillId="25" borderId="40" xfId="0" applyNumberFormat="1" applyFont="1" applyFill="1" applyBorder="1" applyAlignment="1">
      <alignment vertical="center" shrinkToFit="1"/>
    </xf>
    <xf numFmtId="176" fontId="4" fillId="25" borderId="59" xfId="0" applyNumberFormat="1" applyFont="1" applyFill="1" applyBorder="1" applyAlignment="1">
      <alignment vertical="center" shrinkToFit="1"/>
    </xf>
    <xf numFmtId="0" fontId="4" fillId="25" borderId="36" xfId="0" applyFont="1" applyFill="1" applyBorder="1" applyAlignment="1">
      <alignment horizontal="center" vertical="center"/>
    </xf>
    <xf numFmtId="0" fontId="4" fillId="25" borderId="22" xfId="0" applyFont="1" applyFill="1" applyBorder="1" applyAlignment="1">
      <alignment horizontal="center" vertical="center"/>
    </xf>
    <xf numFmtId="0" fontId="4" fillId="25" borderId="68" xfId="0" applyFont="1" applyFill="1" applyBorder="1" applyAlignment="1">
      <alignment horizontal="distributed" vertical="center" indent="1"/>
    </xf>
    <xf numFmtId="177" fontId="4" fillId="25" borderId="69" xfId="0" applyNumberFormat="1" applyFont="1" applyFill="1" applyBorder="1" applyAlignment="1">
      <alignment vertical="center" shrinkToFit="1"/>
    </xf>
    <xf numFmtId="179" fontId="4" fillId="25" borderId="70" xfId="0" applyNumberFormat="1" applyFont="1" applyFill="1" applyBorder="1" applyAlignment="1">
      <alignment vertical="center" shrinkToFit="1"/>
    </xf>
    <xf numFmtId="0" fontId="4" fillId="25" borderId="63" xfId="0" applyFont="1" applyFill="1" applyBorder="1" applyAlignment="1">
      <alignment horizontal="center" vertical="center"/>
    </xf>
    <xf numFmtId="0" fontId="4" fillId="25" borderId="72" xfId="0" applyFont="1" applyFill="1" applyBorder="1" applyAlignment="1">
      <alignment horizontal="distributed" vertical="center"/>
    </xf>
    <xf numFmtId="176" fontId="4" fillId="25" borderId="62" xfId="0" applyNumberFormat="1" applyFont="1" applyFill="1" applyBorder="1" applyAlignment="1">
      <alignment vertical="center" shrinkToFit="1"/>
    </xf>
    <xf numFmtId="176" fontId="4" fillId="25" borderId="50" xfId="0" applyNumberFormat="1" applyFont="1" applyFill="1" applyBorder="1" applyAlignment="1">
      <alignment vertical="center" shrinkToFit="1"/>
    </xf>
    <xf numFmtId="176" fontId="4" fillId="25" borderId="63" xfId="0" applyNumberFormat="1" applyFont="1" applyFill="1" applyBorder="1" applyAlignment="1">
      <alignment vertical="center" shrinkToFit="1"/>
    </xf>
    <xf numFmtId="176" fontId="4" fillId="25" borderId="64" xfId="0" applyNumberFormat="1" applyFont="1" applyFill="1" applyBorder="1" applyAlignment="1">
      <alignment vertical="center" shrinkToFit="1"/>
    </xf>
    <xf numFmtId="0" fontId="4" fillId="25" borderId="74" xfId="0" applyFont="1" applyFill="1" applyBorder="1" applyAlignment="1">
      <alignment horizontal="center" vertical="center"/>
    </xf>
    <xf numFmtId="0" fontId="4" fillId="25" borderId="75" xfId="0" applyFont="1" applyFill="1" applyBorder="1" applyAlignment="1">
      <alignment horizontal="distributed" vertical="center"/>
    </xf>
    <xf numFmtId="176" fontId="4" fillId="25" borderId="32" xfId="0" applyNumberFormat="1" applyFont="1" applyFill="1" applyBorder="1" applyAlignment="1">
      <alignment vertical="center" shrinkToFit="1"/>
    </xf>
    <xf numFmtId="176" fontId="4" fillId="25" borderId="74" xfId="0" applyNumberFormat="1" applyFont="1" applyFill="1" applyBorder="1" applyAlignment="1">
      <alignment vertical="center" shrinkToFit="1"/>
    </xf>
    <xf numFmtId="176" fontId="4" fillId="25" borderId="76" xfId="0" applyNumberFormat="1" applyFont="1" applyFill="1" applyBorder="1" applyAlignment="1">
      <alignment vertical="center" shrinkToFit="1"/>
    </xf>
    <xf numFmtId="0" fontId="4" fillId="25" borderId="20" xfId="0" applyFont="1" applyFill="1" applyBorder="1" applyAlignment="1">
      <alignment vertical="center" textRotation="255"/>
    </xf>
    <xf numFmtId="0" fontId="4" fillId="25" borderId="36" xfId="0" applyFont="1" applyFill="1" applyBorder="1" applyAlignment="1">
      <alignment vertical="center" textRotation="255"/>
    </xf>
    <xf numFmtId="0" fontId="4" fillId="25" borderId="22" xfId="0" applyFont="1" applyFill="1" applyBorder="1" applyAlignment="1">
      <alignment horizontal="distributed" vertical="center" indent="1"/>
    </xf>
    <xf numFmtId="176" fontId="4" fillId="25" borderId="57" xfId="0" applyNumberFormat="1" applyFont="1" applyFill="1" applyBorder="1" applyAlignment="1">
      <alignment vertical="center" shrinkToFit="1"/>
    </xf>
    <xf numFmtId="176" fontId="4" fillId="25" borderId="77" xfId="0" applyNumberFormat="1" applyFont="1" applyFill="1" applyBorder="1" applyAlignment="1">
      <alignment vertical="center" shrinkToFit="1"/>
    </xf>
    <xf numFmtId="176" fontId="4" fillId="25" borderId="78" xfId="0" applyNumberFormat="1" applyFont="1" applyFill="1" applyBorder="1" applyAlignment="1">
      <alignment vertical="center" shrinkToFit="1"/>
    </xf>
    <xf numFmtId="0" fontId="4" fillId="25" borderId="54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38" fontId="1" fillId="0" borderId="0" xfId="42"/>
    <xf numFmtId="180" fontId="0" fillId="0" borderId="0" xfId="0" applyNumberFormat="1"/>
    <xf numFmtId="38" fontId="1" fillId="0" borderId="0" xfId="42" applyNumberFormat="1"/>
    <xf numFmtId="40" fontId="1" fillId="0" borderId="0" xfId="42" applyNumberFormat="1"/>
    <xf numFmtId="176" fontId="4" fillId="25" borderId="12" xfId="0" applyNumberFormat="1" applyFont="1" applyFill="1" applyBorder="1" applyAlignment="1">
      <alignment vertical="center" shrinkToFit="1"/>
    </xf>
    <xf numFmtId="0" fontId="4" fillId="0" borderId="81" xfId="0" applyFont="1" applyBorder="1" applyAlignment="1">
      <alignment vertical="center"/>
    </xf>
    <xf numFmtId="177" fontId="4" fillId="25" borderId="0" xfId="0" applyNumberFormat="1" applyFont="1" applyFill="1" applyAlignment="1">
      <alignment vertical="center"/>
    </xf>
    <xf numFmtId="176" fontId="4" fillId="25" borderId="11" xfId="0" applyNumberFormat="1" applyFont="1" applyFill="1" applyBorder="1" applyAlignment="1">
      <alignment vertical="center" shrinkToFit="1"/>
    </xf>
    <xf numFmtId="0" fontId="4" fillId="25" borderId="20" xfId="0" applyFont="1" applyFill="1" applyBorder="1" applyAlignment="1">
      <alignment vertical="center"/>
    </xf>
    <xf numFmtId="0" fontId="4" fillId="25" borderId="59" xfId="0" applyFont="1" applyFill="1" applyBorder="1" applyAlignment="1">
      <alignment vertical="center"/>
    </xf>
    <xf numFmtId="0" fontId="4" fillId="25" borderId="59" xfId="0" applyFont="1" applyFill="1" applyBorder="1" applyAlignment="1">
      <alignment horizontal="distributed" vertical="center"/>
    </xf>
    <xf numFmtId="0" fontId="4" fillId="25" borderId="40" xfId="0" applyFont="1" applyFill="1" applyBorder="1" applyAlignment="1">
      <alignment vertical="center"/>
    </xf>
    <xf numFmtId="176" fontId="4" fillId="0" borderId="50" xfId="0" applyNumberFormat="1" applyFont="1" applyBorder="1" applyAlignment="1">
      <alignment vertical="center"/>
    </xf>
    <xf numFmtId="176" fontId="4" fillId="24" borderId="50" xfId="0" applyNumberFormat="1" applyFont="1" applyFill="1" applyBorder="1" applyAlignment="1">
      <alignment vertical="center"/>
    </xf>
    <xf numFmtId="177" fontId="4" fillId="24" borderId="51" xfId="0" applyNumberFormat="1" applyFont="1" applyFill="1" applyBorder="1" applyAlignment="1">
      <alignment vertical="center"/>
    </xf>
    <xf numFmtId="176" fontId="4" fillId="25" borderId="14" xfId="0" applyNumberFormat="1" applyFont="1" applyFill="1" applyBorder="1" applyAlignment="1">
      <alignment vertical="center" shrinkToFit="1"/>
    </xf>
    <xf numFmtId="176" fontId="4" fillId="25" borderId="12" xfId="0" applyNumberFormat="1" applyFont="1" applyFill="1" applyBorder="1" applyAlignment="1">
      <alignment vertical="center" shrinkToFit="1"/>
    </xf>
    <xf numFmtId="0" fontId="4" fillId="0" borderId="0" xfId="0" applyFont="1" applyAlignment="1"/>
    <xf numFmtId="0" fontId="4" fillId="0" borderId="0" xfId="0" applyFont="1" applyBorder="1" applyAlignment="1"/>
    <xf numFmtId="0" fontId="4" fillId="0" borderId="84" xfId="0" applyFont="1" applyFill="1" applyBorder="1" applyAlignment="1">
      <alignment vertical="center"/>
    </xf>
    <xf numFmtId="0" fontId="23" fillId="0" borderId="86" xfId="0" applyFont="1" applyFill="1" applyBorder="1" applyAlignment="1">
      <alignment vertical="center"/>
    </xf>
    <xf numFmtId="0" fontId="4" fillId="0" borderId="84" xfId="0" applyFont="1" applyBorder="1" applyAlignment="1">
      <alignment vertical="center"/>
    </xf>
    <xf numFmtId="0" fontId="23" fillId="0" borderId="86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23" fillId="0" borderId="0" xfId="0" applyFont="1" applyAlignment="1">
      <alignment vertical="center" shrinkToFit="1"/>
    </xf>
    <xf numFmtId="0" fontId="23" fillId="0" borderId="26" xfId="0" applyFont="1" applyBorder="1" applyAlignment="1">
      <alignment vertical="center" shrinkToFit="1"/>
    </xf>
    <xf numFmtId="0" fontId="23" fillId="0" borderId="82" xfId="0" applyFont="1" applyFill="1" applyBorder="1" applyAlignment="1">
      <alignment vertical="center" shrinkToFit="1"/>
    </xf>
    <xf numFmtId="0" fontId="23" fillId="0" borderId="82" xfId="0" applyFont="1" applyBorder="1" applyAlignment="1">
      <alignment vertical="center" shrinkToFit="1"/>
    </xf>
    <xf numFmtId="0" fontId="30" fillId="0" borderId="0" xfId="0" applyFont="1" applyAlignment="1">
      <alignment vertical="center"/>
    </xf>
    <xf numFmtId="176" fontId="30" fillId="0" borderId="0" xfId="0" applyNumberFormat="1" applyFont="1" applyAlignment="1">
      <alignment horizontal="centerContinuous" vertical="center"/>
    </xf>
    <xf numFmtId="176" fontId="30" fillId="0" borderId="0" xfId="0" applyNumberFormat="1" applyFont="1" applyAlignment="1">
      <alignment vertical="center"/>
    </xf>
    <xf numFmtId="176" fontId="31" fillId="0" borderId="87" xfId="0" applyNumberFormat="1" applyFont="1" applyBorder="1" applyAlignment="1">
      <alignment horizontal="distributed" vertical="center" wrapText="1" indent="1"/>
    </xf>
    <xf numFmtId="176" fontId="25" fillId="0" borderId="80" xfId="0" applyNumberFormat="1" applyFont="1" applyBorder="1" applyAlignment="1">
      <alignment vertical="center"/>
    </xf>
    <xf numFmtId="176" fontId="25" fillId="0" borderId="85" xfId="0" applyNumberFormat="1" applyFont="1" applyBorder="1" applyAlignment="1">
      <alignment vertical="center"/>
    </xf>
    <xf numFmtId="176" fontId="31" fillId="0" borderId="91" xfId="0" applyNumberFormat="1" applyFont="1" applyBorder="1" applyAlignment="1">
      <alignment horizontal="distributed" vertical="center" wrapText="1" indent="1"/>
    </xf>
    <xf numFmtId="0" fontId="29" fillId="0" borderId="0" xfId="0" applyFont="1" applyAlignment="1">
      <alignment horizontal="right" vertical="center"/>
    </xf>
    <xf numFmtId="0" fontId="29" fillId="0" borderId="81" xfId="0" applyFont="1" applyBorder="1" applyAlignment="1">
      <alignment horizontal="right" vertical="center"/>
    </xf>
    <xf numFmtId="0" fontId="29" fillId="0" borderId="84" xfId="0" applyFont="1" applyBorder="1" applyAlignment="1">
      <alignment horizontal="right" vertical="center" shrinkToFit="1"/>
    </xf>
    <xf numFmtId="0" fontId="29" fillId="0" borderId="84" xfId="0" applyFont="1" applyBorder="1" applyAlignment="1">
      <alignment horizontal="right" vertical="center"/>
    </xf>
    <xf numFmtId="0" fontId="29" fillId="0" borderId="84" xfId="0" applyFont="1" applyFill="1" applyBorder="1" applyAlignment="1">
      <alignment horizontal="right" vertical="center"/>
    </xf>
    <xf numFmtId="176" fontId="23" fillId="0" borderId="15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80" xfId="0" applyFont="1" applyBorder="1" applyAlignment="1">
      <alignment horizontal="center" vertical="center"/>
    </xf>
    <xf numFmtId="0" fontId="0" fillId="0" borderId="85" xfId="0" applyFont="1" applyFill="1" applyBorder="1" applyAlignment="1">
      <alignment horizontal="center" vertical="center"/>
    </xf>
    <xf numFmtId="0" fontId="0" fillId="0" borderId="85" xfId="0" applyFont="1" applyBorder="1" applyAlignment="1">
      <alignment horizontal="center" vertical="center"/>
    </xf>
    <xf numFmtId="176" fontId="32" fillId="0" borderId="92" xfId="0" applyNumberFormat="1" applyFont="1" applyBorder="1" applyAlignment="1">
      <alignment vertical="center"/>
    </xf>
    <xf numFmtId="176" fontId="32" fillId="0" borderId="88" xfId="0" applyNumberFormat="1" applyFont="1" applyBorder="1" applyAlignment="1">
      <alignment vertical="center"/>
    </xf>
    <xf numFmtId="176" fontId="32" fillId="0" borderId="93" xfId="0" applyNumberFormat="1" applyFont="1" applyBorder="1" applyAlignment="1">
      <alignment vertical="center"/>
    </xf>
    <xf numFmtId="176" fontId="32" fillId="0" borderId="89" xfId="0" applyNumberFormat="1" applyFont="1" applyBorder="1" applyAlignment="1">
      <alignment vertical="center"/>
    </xf>
    <xf numFmtId="0" fontId="33" fillId="0" borderId="85" xfId="0" applyFont="1" applyFill="1" applyBorder="1" applyAlignment="1">
      <alignment horizontal="center" vertical="center"/>
    </xf>
    <xf numFmtId="0" fontId="33" fillId="0" borderId="84" xfId="0" applyFont="1" applyFill="1" applyBorder="1" applyAlignment="1">
      <alignment vertical="center"/>
    </xf>
    <xf numFmtId="0" fontId="34" fillId="0" borderId="82" xfId="0" applyFont="1" applyFill="1" applyBorder="1" applyAlignment="1">
      <alignment vertical="center" shrinkToFit="1"/>
    </xf>
    <xf numFmtId="0" fontId="34" fillId="0" borderId="84" xfId="0" applyFont="1" applyBorder="1" applyAlignment="1">
      <alignment horizontal="right" vertical="center" shrinkToFit="1"/>
    </xf>
    <xf numFmtId="176" fontId="34" fillId="0" borderId="85" xfId="0" applyNumberFormat="1" applyFont="1" applyBorder="1" applyAlignment="1">
      <alignment vertical="center"/>
    </xf>
    <xf numFmtId="176" fontId="35" fillId="0" borderId="93" xfId="0" applyNumberFormat="1" applyFont="1" applyBorder="1" applyAlignment="1">
      <alignment vertical="center"/>
    </xf>
    <xf numFmtId="176" fontId="35" fillId="0" borderId="89" xfId="0" applyNumberFormat="1" applyFont="1" applyBorder="1" applyAlignment="1">
      <alignment vertical="center"/>
    </xf>
    <xf numFmtId="0" fontId="34" fillId="0" borderId="0" xfId="0" applyFont="1" applyFill="1" applyAlignment="1">
      <alignment vertical="center"/>
    </xf>
    <xf numFmtId="0" fontId="34" fillId="0" borderId="84" xfId="0" applyFont="1" applyFill="1" applyBorder="1" applyAlignment="1">
      <alignment horizontal="right" vertical="center"/>
    </xf>
    <xf numFmtId="0" fontId="34" fillId="0" borderId="79" xfId="0" applyFont="1" applyBorder="1" applyAlignment="1">
      <alignment vertical="center"/>
    </xf>
    <xf numFmtId="176" fontId="34" fillId="0" borderId="23" xfId="0" applyNumberFormat="1" applyFont="1" applyBorder="1" applyAlignment="1">
      <alignment vertical="center"/>
    </xf>
    <xf numFmtId="176" fontId="35" fillId="0" borderId="94" xfId="0" applyNumberFormat="1" applyFont="1" applyBorder="1" applyAlignment="1">
      <alignment vertical="center"/>
    </xf>
    <xf numFmtId="176" fontId="35" fillId="0" borderId="90" xfId="0" applyNumberFormat="1" applyFont="1" applyBorder="1" applyAlignment="1">
      <alignment vertical="center"/>
    </xf>
    <xf numFmtId="0" fontId="34" fillId="0" borderId="0" xfId="0" applyFont="1" applyAlignment="1">
      <alignment vertical="center"/>
    </xf>
    <xf numFmtId="0" fontId="23" fillId="0" borderId="86" xfId="0" applyFont="1" applyFill="1" applyBorder="1" applyAlignment="1">
      <alignment horizontal="left" vertical="center" indent="1"/>
    </xf>
    <xf numFmtId="0" fontId="35" fillId="0" borderId="86" xfId="0" applyFont="1" applyFill="1" applyBorder="1" applyAlignment="1">
      <alignment horizontal="left" vertical="center" indent="2"/>
    </xf>
    <xf numFmtId="0" fontId="35" fillId="0" borderId="95" xfId="0" applyFont="1" applyFill="1" applyBorder="1" applyAlignment="1">
      <alignment horizontal="left" vertical="center" indent="2"/>
    </xf>
    <xf numFmtId="0" fontId="0" fillId="0" borderId="80" xfId="0" applyFont="1" applyFill="1" applyBorder="1" applyAlignment="1">
      <alignment horizontal="center" vertical="center"/>
    </xf>
    <xf numFmtId="0" fontId="4" fillId="0" borderId="81" xfId="0" applyFont="1" applyFill="1" applyBorder="1" applyAlignment="1">
      <alignment vertical="center"/>
    </xf>
    <xf numFmtId="0" fontId="23" fillId="0" borderId="26" xfId="0" applyFont="1" applyFill="1" applyBorder="1" applyAlignment="1">
      <alignment vertical="center" shrinkToFit="1"/>
    </xf>
    <xf numFmtId="0" fontId="23" fillId="0" borderId="25" xfId="0" applyFont="1" applyFill="1" applyBorder="1" applyAlignment="1">
      <alignment vertical="center"/>
    </xf>
    <xf numFmtId="0" fontId="29" fillId="0" borderId="81" xfId="0" applyFont="1" applyFill="1" applyBorder="1" applyAlignment="1">
      <alignment horizontal="right" vertical="center"/>
    </xf>
    <xf numFmtId="0" fontId="33" fillId="0" borderId="23" xfId="0" applyFont="1" applyFill="1" applyBorder="1" applyAlignment="1">
      <alignment horizontal="center" vertical="center"/>
    </xf>
    <xf numFmtId="0" fontId="33" fillId="0" borderId="43" xfId="0" applyFont="1" applyFill="1" applyBorder="1" applyAlignment="1">
      <alignment vertical="center"/>
    </xf>
    <xf numFmtId="0" fontId="34" fillId="0" borderId="24" xfId="0" applyFont="1" applyFill="1" applyBorder="1" applyAlignment="1">
      <alignment vertical="center" shrinkToFit="1"/>
    </xf>
    <xf numFmtId="0" fontId="34" fillId="0" borderId="43" xfId="0" applyFont="1" applyBorder="1" applyAlignment="1">
      <alignment horizontal="right" vertical="center" shrinkToFit="1"/>
    </xf>
    <xf numFmtId="0" fontId="34" fillId="0" borderId="43" xfId="0" applyFont="1" applyFill="1" applyBorder="1" applyAlignment="1">
      <alignment horizontal="right" vertical="center"/>
    </xf>
    <xf numFmtId="0" fontId="33" fillId="0" borderId="96" xfId="0" applyFont="1" applyBorder="1" applyAlignment="1">
      <alignment horizontal="center" vertical="center"/>
    </xf>
    <xf numFmtId="0" fontId="33" fillId="0" borderId="79" xfId="0" applyFont="1" applyBorder="1" applyAlignment="1">
      <alignment vertical="center"/>
    </xf>
    <xf numFmtId="0" fontId="34" fillId="0" borderId="97" xfId="0" applyFont="1" applyBorder="1" applyAlignment="1">
      <alignment vertical="center" shrinkToFit="1"/>
    </xf>
    <xf numFmtId="0" fontId="35" fillId="0" borderId="98" xfId="0" applyFont="1" applyFill="1" applyBorder="1" applyAlignment="1">
      <alignment horizontal="left" vertical="center" indent="2"/>
    </xf>
    <xf numFmtId="0" fontId="34" fillId="0" borderId="79" xfId="0" applyFont="1" applyBorder="1" applyAlignment="1">
      <alignment horizontal="right" vertical="center"/>
    </xf>
    <xf numFmtId="176" fontId="34" fillId="0" borderId="96" xfId="0" applyNumberFormat="1" applyFont="1" applyBorder="1" applyAlignment="1">
      <alignment vertical="center"/>
    </xf>
    <xf numFmtId="176" fontId="35" fillId="0" borderId="99" xfId="0" applyNumberFormat="1" applyFont="1" applyBorder="1" applyAlignment="1">
      <alignment vertical="center"/>
    </xf>
    <xf numFmtId="176" fontId="35" fillId="0" borderId="100" xfId="0" applyNumberFormat="1" applyFont="1" applyBorder="1" applyAlignment="1">
      <alignment vertical="center"/>
    </xf>
    <xf numFmtId="0" fontId="4" fillId="25" borderId="101" xfId="0" applyFont="1" applyFill="1" applyBorder="1" applyAlignment="1">
      <alignment horizontal="distributed" vertical="center" indent="1"/>
    </xf>
    <xf numFmtId="177" fontId="4" fillId="25" borderId="102" xfId="0" applyNumberFormat="1" applyFont="1" applyFill="1" applyBorder="1" applyAlignment="1">
      <alignment vertical="center" shrinkToFit="1"/>
    </xf>
    <xf numFmtId="179" fontId="4" fillId="25" borderId="103" xfId="0" applyNumberFormat="1" applyFont="1" applyFill="1" applyBorder="1" applyAlignment="1">
      <alignment vertical="center" shrinkToFit="1"/>
    </xf>
    <xf numFmtId="177" fontId="4" fillId="25" borderId="104" xfId="0" applyNumberFormat="1" applyFont="1" applyFill="1" applyBorder="1" applyAlignment="1">
      <alignment vertical="center" shrinkToFit="1"/>
    </xf>
    <xf numFmtId="177" fontId="4" fillId="25" borderId="103" xfId="0" applyNumberFormat="1" applyFont="1" applyFill="1" applyBorder="1" applyAlignment="1">
      <alignment vertical="center" shrinkToFit="1"/>
    </xf>
    <xf numFmtId="0" fontId="4" fillId="0" borderId="19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24" borderId="15" xfId="0" applyFont="1" applyFill="1" applyBorder="1" applyAlignment="1">
      <alignment horizontal="distributed" vertical="center" indent="2"/>
    </xf>
    <xf numFmtId="0" fontId="4" fillId="24" borderId="34" xfId="0" applyFont="1" applyFill="1" applyBorder="1" applyAlignment="1">
      <alignment horizontal="distributed" vertical="center" indent="2"/>
    </xf>
    <xf numFmtId="0" fontId="4" fillId="0" borderId="15" xfId="0" applyFont="1" applyBorder="1" applyAlignment="1">
      <alignment horizontal="distributed" vertical="center" indent="2"/>
    </xf>
    <xf numFmtId="0" fontId="4" fillId="0" borderId="34" xfId="0" applyFont="1" applyBorder="1" applyAlignment="1">
      <alignment horizontal="distributed" vertical="center" indent="2"/>
    </xf>
    <xf numFmtId="0" fontId="4" fillId="0" borderId="83" xfId="0" applyFont="1" applyBorder="1" applyAlignment="1">
      <alignment horizontal="left" vertical="center"/>
    </xf>
    <xf numFmtId="0" fontId="4" fillId="0" borderId="62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24" borderId="19" xfId="0" applyFont="1" applyFill="1" applyBorder="1" applyAlignment="1">
      <alignment horizontal="center" vertical="center"/>
    </xf>
    <xf numFmtId="0" fontId="4" fillId="24" borderId="32" xfId="0" applyFont="1" applyFill="1" applyBorder="1" applyAlignment="1">
      <alignment horizontal="center" vertical="center"/>
    </xf>
    <xf numFmtId="0" fontId="4" fillId="25" borderId="61" xfId="0" applyFont="1" applyFill="1" applyBorder="1" applyAlignment="1">
      <alignment horizontal="distributed" vertical="center" indent="2"/>
    </xf>
    <xf numFmtId="0" fontId="4" fillId="25" borderId="10" xfId="0" applyFont="1" applyFill="1" applyBorder="1" applyAlignment="1">
      <alignment horizontal="distributed" vertical="center" indent="2"/>
    </xf>
    <xf numFmtId="0" fontId="4" fillId="25" borderId="61" xfId="0" applyFont="1" applyFill="1" applyBorder="1" applyAlignment="1">
      <alignment horizontal="distributed" vertical="center" indent="1"/>
    </xf>
    <xf numFmtId="0" fontId="4" fillId="25" borderId="10" xfId="0" applyFont="1" applyFill="1" applyBorder="1" applyAlignment="1">
      <alignment horizontal="distributed" vertical="center" indent="1"/>
    </xf>
    <xf numFmtId="176" fontId="4" fillId="25" borderId="12" xfId="0" applyNumberFormat="1" applyFont="1" applyFill="1" applyBorder="1" applyAlignment="1">
      <alignment vertical="center" shrinkToFit="1"/>
    </xf>
    <xf numFmtId="176" fontId="4" fillId="25" borderId="16" xfId="0" applyNumberFormat="1" applyFont="1" applyFill="1" applyBorder="1" applyAlignment="1">
      <alignment vertical="center" shrinkToFit="1"/>
    </xf>
    <xf numFmtId="176" fontId="4" fillId="25" borderId="31" xfId="0" applyNumberFormat="1" applyFont="1" applyFill="1" applyBorder="1" applyAlignment="1">
      <alignment vertical="center" shrinkToFit="1"/>
    </xf>
    <xf numFmtId="0" fontId="4" fillId="25" borderId="19" xfId="0" applyFont="1" applyFill="1" applyBorder="1" applyAlignment="1">
      <alignment vertical="center"/>
    </xf>
    <xf numFmtId="0" fontId="4" fillId="25" borderId="58" xfId="0" applyFont="1" applyFill="1" applyBorder="1" applyAlignment="1">
      <alignment vertical="center"/>
    </xf>
    <xf numFmtId="0" fontId="4" fillId="25" borderId="32" xfId="0" applyFont="1" applyFill="1" applyBorder="1" applyAlignment="1">
      <alignment vertical="center"/>
    </xf>
    <xf numFmtId="0" fontId="4" fillId="25" borderId="20" xfId="0" applyFont="1" applyFill="1" applyBorder="1" applyAlignment="1">
      <alignment vertical="center"/>
    </xf>
    <xf numFmtId="0" fontId="4" fillId="25" borderId="58" xfId="0" applyFont="1" applyFill="1" applyBorder="1" applyAlignment="1">
      <alignment horizontal="distributed" vertical="center"/>
    </xf>
    <xf numFmtId="0" fontId="4" fillId="25" borderId="40" xfId="0" applyFont="1" applyFill="1" applyBorder="1" applyAlignment="1">
      <alignment vertical="center"/>
    </xf>
    <xf numFmtId="0" fontId="4" fillId="25" borderId="30" xfId="0" applyFont="1" applyFill="1" applyBorder="1" applyAlignment="1">
      <alignment vertical="center"/>
    </xf>
    <xf numFmtId="0" fontId="4" fillId="25" borderId="33" xfId="0" applyFont="1" applyFill="1" applyBorder="1" applyAlignment="1">
      <alignment vertical="center"/>
    </xf>
    <xf numFmtId="0" fontId="26" fillId="25" borderId="0" xfId="0" applyFont="1" applyFill="1" applyAlignment="1">
      <alignment horizontal="center" vertical="center"/>
    </xf>
    <xf numFmtId="176" fontId="4" fillId="25" borderId="11" xfId="0" applyNumberFormat="1" applyFont="1" applyFill="1" applyBorder="1" applyAlignment="1">
      <alignment vertical="center" shrinkToFit="1"/>
    </xf>
    <xf numFmtId="0" fontId="4" fillId="25" borderId="59" xfId="0" applyFont="1" applyFill="1" applyBorder="1" applyAlignment="1">
      <alignment vertical="center"/>
    </xf>
    <xf numFmtId="0" fontId="4" fillId="25" borderId="59" xfId="0" applyFont="1" applyFill="1" applyBorder="1" applyAlignment="1">
      <alignment horizontal="distributed" vertical="center"/>
    </xf>
    <xf numFmtId="0" fontId="4" fillId="25" borderId="60" xfId="0" applyFont="1" applyFill="1" applyBorder="1" applyAlignment="1">
      <alignment vertical="center"/>
    </xf>
    <xf numFmtId="176" fontId="4" fillId="25" borderId="13" xfId="0" applyNumberFormat="1" applyFont="1" applyFill="1" applyBorder="1" applyAlignment="1">
      <alignment vertical="center" shrinkToFit="1"/>
    </xf>
    <xf numFmtId="0" fontId="4" fillId="25" borderId="58" xfId="0" applyFont="1" applyFill="1" applyBorder="1" applyAlignment="1">
      <alignment horizontal="center" vertical="center" shrinkToFit="1"/>
    </xf>
    <xf numFmtId="0" fontId="4" fillId="25" borderId="59" xfId="0" applyFont="1" applyFill="1" applyBorder="1" applyAlignment="1">
      <alignment horizontal="center" vertical="center" shrinkToFit="1"/>
    </xf>
    <xf numFmtId="0" fontId="4" fillId="25" borderId="0" xfId="0" applyFont="1" applyFill="1" applyBorder="1" applyAlignment="1">
      <alignment horizontal="center" vertical="center" shrinkToFit="1"/>
    </xf>
    <xf numFmtId="0" fontId="4" fillId="25" borderId="56" xfId="0" applyFont="1" applyFill="1" applyBorder="1" applyAlignment="1">
      <alignment horizontal="center" vertical="center" shrinkToFit="1"/>
    </xf>
    <xf numFmtId="0" fontId="4" fillId="25" borderId="18" xfId="0" applyFont="1" applyFill="1" applyBorder="1" applyAlignment="1">
      <alignment vertical="center"/>
    </xf>
    <xf numFmtId="0" fontId="4" fillId="25" borderId="56" xfId="0" applyFont="1" applyFill="1" applyBorder="1" applyAlignment="1">
      <alignment vertical="center"/>
    </xf>
    <xf numFmtId="0" fontId="4" fillId="25" borderId="56" xfId="0" applyFont="1" applyFill="1" applyBorder="1" applyAlignment="1">
      <alignment horizontal="distributed" vertical="center"/>
    </xf>
    <xf numFmtId="0" fontId="4" fillId="25" borderId="57" xfId="0" applyFont="1" applyFill="1" applyBorder="1" applyAlignment="1">
      <alignment vertical="center"/>
    </xf>
    <xf numFmtId="0" fontId="4" fillId="25" borderId="50" xfId="0" applyFont="1" applyFill="1" applyBorder="1" applyAlignment="1">
      <alignment horizontal="center" vertical="center" wrapText="1"/>
    </xf>
    <xf numFmtId="0" fontId="4" fillId="25" borderId="12" xfId="0" applyFont="1" applyFill="1" applyBorder="1" applyAlignment="1">
      <alignment horizontal="center" vertical="center"/>
    </xf>
    <xf numFmtId="0" fontId="4" fillId="25" borderId="54" xfId="0" applyFont="1" applyFill="1" applyBorder="1" applyAlignment="1">
      <alignment horizontal="center" vertical="center"/>
    </xf>
    <xf numFmtId="0" fontId="4" fillId="25" borderId="50" xfId="0" applyFont="1" applyFill="1" applyBorder="1" applyAlignment="1">
      <alignment horizontal="center" vertical="center"/>
    </xf>
    <xf numFmtId="0" fontId="4" fillId="25" borderId="50" xfId="0" applyFont="1" applyFill="1" applyBorder="1" applyAlignment="1">
      <alignment horizontal="distributed" vertical="center" indent="2"/>
    </xf>
    <xf numFmtId="0" fontId="4" fillId="25" borderId="51" xfId="0" applyFont="1" applyFill="1" applyBorder="1" applyAlignment="1">
      <alignment horizontal="distributed" vertical="center" indent="2"/>
    </xf>
    <xf numFmtId="0" fontId="4" fillId="25" borderId="12" xfId="0" applyFont="1" applyFill="1" applyBorder="1" applyAlignment="1">
      <alignment horizontal="distributed" vertical="center" indent="2"/>
    </xf>
    <xf numFmtId="0" fontId="4" fillId="25" borderId="31" xfId="0" applyFont="1" applyFill="1" applyBorder="1" applyAlignment="1">
      <alignment horizontal="center" vertical="center"/>
    </xf>
    <xf numFmtId="0" fontId="4" fillId="25" borderId="55" xfId="0" applyFont="1" applyFill="1" applyBorder="1" applyAlignment="1">
      <alignment horizontal="center" vertical="center"/>
    </xf>
    <xf numFmtId="0" fontId="4" fillId="25" borderId="49" xfId="0" applyFont="1" applyFill="1" applyBorder="1" applyAlignment="1">
      <alignment horizontal="center" vertical="center"/>
    </xf>
    <xf numFmtId="0" fontId="4" fillId="25" borderId="52" xfId="0" applyFont="1" applyFill="1" applyBorder="1" applyAlignment="1">
      <alignment horizontal="center" vertical="center"/>
    </xf>
    <xf numFmtId="0" fontId="4" fillId="25" borderId="53" xfId="0" applyFont="1" applyFill="1" applyBorder="1" applyAlignment="1">
      <alignment horizontal="center" vertical="center"/>
    </xf>
    <xf numFmtId="0" fontId="4" fillId="25" borderId="51" xfId="0" applyFont="1" applyFill="1" applyBorder="1" applyAlignment="1">
      <alignment horizontal="center" vertical="center"/>
    </xf>
    <xf numFmtId="178" fontId="4" fillId="25" borderId="63" xfId="0" applyNumberFormat="1" applyFont="1" applyFill="1" applyBorder="1" applyAlignment="1">
      <alignment horizontal="center" vertical="center" shrinkToFit="1"/>
    </xf>
    <xf numFmtId="178" fontId="4" fillId="25" borderId="66" xfId="0" applyNumberFormat="1" applyFont="1" applyFill="1" applyBorder="1" applyAlignment="1">
      <alignment horizontal="center" vertical="center" shrinkToFit="1"/>
    </xf>
    <xf numFmtId="178" fontId="4" fillId="25" borderId="64" xfId="0" applyNumberFormat="1" applyFont="1" applyFill="1" applyBorder="1" applyAlignment="1">
      <alignment horizontal="center" vertical="center" shrinkToFit="1"/>
    </xf>
    <xf numFmtId="178" fontId="4" fillId="25" borderId="67" xfId="0" applyNumberFormat="1" applyFont="1" applyFill="1" applyBorder="1" applyAlignment="1">
      <alignment horizontal="center" vertical="center" shrinkToFit="1"/>
    </xf>
    <xf numFmtId="0" fontId="4" fillId="25" borderId="35" xfId="0" applyFont="1" applyFill="1" applyBorder="1" applyAlignment="1">
      <alignment horizontal="center" vertical="center"/>
    </xf>
    <xf numFmtId="0" fontId="4" fillId="25" borderId="21" xfId="0" applyFont="1" applyFill="1" applyBorder="1" applyAlignment="1">
      <alignment horizontal="center" vertical="center"/>
    </xf>
    <xf numFmtId="0" fontId="4" fillId="25" borderId="41" xfId="0" applyFont="1" applyFill="1" applyBorder="1" applyAlignment="1">
      <alignment horizontal="center" vertical="center"/>
    </xf>
    <xf numFmtId="0" fontId="4" fillId="25" borderId="71" xfId="0" applyFont="1" applyFill="1" applyBorder="1" applyAlignment="1">
      <alignment horizontal="center" vertical="center" textRotation="255"/>
    </xf>
    <xf numFmtId="0" fontId="4" fillId="25" borderId="73" xfId="0" applyFont="1" applyFill="1" applyBorder="1" applyAlignment="1">
      <alignment horizontal="center" vertical="center" textRotation="255"/>
    </xf>
    <xf numFmtId="0" fontId="4" fillId="25" borderId="40" xfId="0" applyFont="1" applyFill="1" applyBorder="1" applyAlignment="1">
      <alignment horizontal="distributed" vertical="center" indent="1"/>
    </xf>
    <xf numFmtId="0" fontId="4" fillId="25" borderId="14" xfId="0" applyFont="1" applyFill="1" applyBorder="1" applyAlignment="1">
      <alignment horizontal="distributed" vertical="center" indent="1"/>
    </xf>
    <xf numFmtId="178" fontId="4" fillId="25" borderId="50" xfId="0" applyNumberFormat="1" applyFont="1" applyFill="1" applyBorder="1" applyAlignment="1">
      <alignment horizontal="center" vertical="center" wrapText="1" shrinkToFit="1"/>
    </xf>
    <xf numFmtId="178" fontId="4" fillId="25" borderId="54" xfId="0" applyNumberFormat="1" applyFont="1" applyFill="1" applyBorder="1" applyAlignment="1">
      <alignment horizontal="center" vertical="center" shrinkToFit="1"/>
    </xf>
    <xf numFmtId="178" fontId="4" fillId="25" borderId="50" xfId="0" applyNumberFormat="1" applyFont="1" applyFill="1" applyBorder="1" applyAlignment="1">
      <alignment horizontal="center" vertical="center" shrinkToFit="1"/>
    </xf>
    <xf numFmtId="178" fontId="4" fillId="25" borderId="62" xfId="0" applyNumberFormat="1" applyFont="1" applyFill="1" applyBorder="1" applyAlignment="1">
      <alignment horizontal="center" vertical="center" shrinkToFit="1"/>
    </xf>
    <xf numFmtId="178" fontId="4" fillId="25" borderId="65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84" xfId="0" applyFont="1" applyFill="1" applyBorder="1" applyAlignment="1">
      <alignment horizontal="center" vertical="center" shrinkToFit="1"/>
    </xf>
    <xf numFmtId="0" fontId="23" fillId="0" borderId="82" xfId="0" applyFont="1" applyFill="1" applyBorder="1" applyAlignment="1">
      <alignment horizontal="center" vertical="center" shrinkToFit="1"/>
    </xf>
    <xf numFmtId="0" fontId="23" fillId="0" borderId="38" xfId="0" applyFont="1" applyBorder="1" applyAlignment="1">
      <alignment horizontal="distributed" vertical="center" indent="12"/>
    </xf>
    <xf numFmtId="0" fontId="23" fillId="0" borderId="37" xfId="0" applyFont="1" applyBorder="1" applyAlignment="1">
      <alignment horizontal="distributed" vertical="center" indent="12"/>
    </xf>
    <xf numFmtId="0" fontId="23" fillId="0" borderId="15" xfId="0" applyFont="1" applyBorder="1" applyAlignment="1">
      <alignment horizontal="distributed" vertical="center" indent="3"/>
    </xf>
    <xf numFmtId="0" fontId="23" fillId="0" borderId="37" xfId="0" applyFont="1" applyBorder="1" applyAlignment="1">
      <alignment horizontal="distributed" vertical="center" indent="3"/>
    </xf>
    <xf numFmtId="0" fontId="23" fillId="0" borderId="34" xfId="0" applyFont="1" applyBorder="1" applyAlignment="1">
      <alignment horizontal="distributed" vertical="center" indent="3"/>
    </xf>
    <xf numFmtId="176" fontId="30" fillId="0" borderId="22" xfId="0" applyNumberFormat="1" applyFont="1" applyBorder="1" applyAlignment="1">
      <alignment horizontal="righ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2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val>
            <c:numRef>
              <c:f>'４．主要事業概要'!#REF!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'４．主要事業概要'!#REF!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13</xdr:col>
      <xdr:colOff>324970</xdr:colOff>
      <xdr:row>40</xdr:row>
      <xdr:rowOff>59129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6618"/>
          <a:ext cx="9782735" cy="5606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683558</xdr:colOff>
      <xdr:row>0</xdr:row>
      <xdr:rowOff>168087</xdr:rowOff>
    </xdr:from>
    <xdr:to>
      <xdr:col>6</xdr:col>
      <xdr:colOff>470086</xdr:colOff>
      <xdr:row>4</xdr:row>
      <xdr:rowOff>95809</xdr:rowOff>
    </xdr:to>
    <xdr:pic>
      <xdr:nvPicPr>
        <xdr:cNvPr id="5" name="図 36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83558" y="168087"/>
          <a:ext cx="44481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733425</xdr:colOff>
      <xdr:row>0</xdr:row>
      <xdr:rowOff>0</xdr:rowOff>
    </xdr:from>
    <xdr:to>
      <xdr:col>10</xdr:col>
      <xdr:colOff>295275</xdr:colOff>
      <xdr:row>0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441512</xdr:colOff>
      <xdr:row>4</xdr:row>
      <xdr:rowOff>86285</xdr:rowOff>
    </xdr:to>
    <xdr:pic>
      <xdr:nvPicPr>
        <xdr:cNvPr id="6" name="図 47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83559" y="168088"/>
          <a:ext cx="44196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</xdr:row>
      <xdr:rowOff>173934</xdr:rowOff>
    </xdr:from>
    <xdr:to>
      <xdr:col>13</xdr:col>
      <xdr:colOff>505696</xdr:colOff>
      <xdr:row>40</xdr:row>
      <xdr:rowOff>41413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7543"/>
          <a:ext cx="10005848" cy="5781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5.&#20104;&#31639;&#21442;&#32771;&#36039;&#26009;&#65288;R&#20803;.12&#26376;&#65288;3&#27425;&#65289;&#12464;&#12521;&#12501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○入力（歳入）"/>
      <sheetName val="○入力（歳出）"/>
      <sheetName val="印刷（歳出グラフ）"/>
      <sheetName val="印刷（歳入グラフ）"/>
      <sheetName val="貼付データ"/>
      <sheetName val="添付データ２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lt1"/>
        </a:solidFill>
        <a:ln>
          <a:headEnd type="none" w="med" len="med"/>
          <a:tailEnd type="none" w="med" len="med"/>
        </a:ln>
        <a:extLst/>
      </a:spPr>
      <a:bodyPr vertOverflow="clip" horzOverflow="clip" wrap="square" lIns="18288" tIns="0" rIns="0" bIns="0" rtlCol="0" anchor="t" upright="1"/>
      <a:lstStyle>
        <a:defPPr algn="l">
          <a:defRPr kumimoji="1" sz="1200" b="1">
            <a:solidFill>
              <a:srgbClr val="FF0000"/>
            </a:solidFill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2"/>
  <sheetViews>
    <sheetView tabSelected="1" zoomScale="75" zoomScaleNormal="75" workbookViewId="0">
      <selection activeCell="C1" sqref="C1"/>
    </sheetView>
  </sheetViews>
  <sheetFormatPr defaultRowHeight="14.25" x14ac:dyDescent="0.15"/>
  <cols>
    <col min="1" max="1" width="0.875" style="6" customWidth="1"/>
    <col min="2" max="2" width="1.625" style="6" customWidth="1"/>
    <col min="3" max="3" width="82.875" style="6" customWidth="1"/>
    <col min="4" max="4" width="1.625" style="6" customWidth="1"/>
    <col min="5" max="5" width="4.625" style="6" customWidth="1"/>
    <col min="6" max="6" width="24.625" style="6" customWidth="1"/>
    <col min="7" max="11" width="12.625" style="6" customWidth="1"/>
    <col min="12" max="16384" width="9" style="6"/>
  </cols>
  <sheetData>
    <row r="1" spans="2:11" s="1" customFormat="1" ht="27" customHeight="1" x14ac:dyDescent="0.15">
      <c r="B1" s="13" t="s">
        <v>112</v>
      </c>
      <c r="C1" s="13"/>
      <c r="D1" s="13"/>
      <c r="E1" s="13"/>
      <c r="F1" s="13"/>
      <c r="G1" s="13"/>
      <c r="H1" s="13"/>
      <c r="I1" s="13"/>
      <c r="J1" s="13"/>
      <c r="K1" s="13"/>
    </row>
    <row r="2" spans="2:11" s="2" customFormat="1" ht="27" customHeight="1" thickBot="1" x14ac:dyDescent="0.2">
      <c r="C2" s="6"/>
      <c r="K2" s="3" t="s">
        <v>113</v>
      </c>
    </row>
    <row r="3" spans="2:11" ht="27" customHeight="1" thickBot="1" x14ac:dyDescent="0.2">
      <c r="B3" s="4"/>
      <c r="C3" s="107"/>
      <c r="D3" s="5"/>
      <c r="E3" s="177" t="s">
        <v>3</v>
      </c>
      <c r="F3" s="178"/>
      <c r="G3" s="16" t="s">
        <v>4</v>
      </c>
      <c r="H3" s="16" t="s">
        <v>0</v>
      </c>
      <c r="I3" s="16" t="s">
        <v>14</v>
      </c>
      <c r="J3" s="16" t="s">
        <v>1</v>
      </c>
      <c r="K3" s="17" t="s">
        <v>6</v>
      </c>
    </row>
    <row r="4" spans="2:11" ht="27" customHeight="1" x14ac:dyDescent="0.15">
      <c r="B4" s="7"/>
      <c r="C4" s="102" t="s">
        <v>114</v>
      </c>
      <c r="D4" s="8"/>
      <c r="E4" s="179" t="s">
        <v>17</v>
      </c>
      <c r="F4" s="180"/>
      <c r="G4" s="96">
        <v>49639861</v>
      </c>
      <c r="H4" s="96">
        <v>596341</v>
      </c>
      <c r="I4" s="97">
        <f>SUM(G4:H4)</f>
        <v>50236202</v>
      </c>
      <c r="J4" s="96">
        <v>53637778</v>
      </c>
      <c r="K4" s="98">
        <f>+(I4-J4)*100/J4</f>
        <v>-6.3417541271004927</v>
      </c>
    </row>
    <row r="5" spans="2:11" ht="27" customHeight="1" x14ac:dyDescent="0.15">
      <c r="B5" s="7"/>
      <c r="C5" s="102"/>
      <c r="D5" s="8"/>
      <c r="E5" s="181" t="s">
        <v>18</v>
      </c>
      <c r="F5" s="182"/>
      <c r="G5" s="18">
        <f>SUM(G6:G13)</f>
        <v>22423571</v>
      </c>
      <c r="H5" s="18">
        <f>SUM(H6:H13)</f>
        <v>32164</v>
      </c>
      <c r="I5" s="20">
        <f>SUM(I6:I13)</f>
        <v>22455735</v>
      </c>
      <c r="J5" s="18">
        <f>SUM(J6:J13)</f>
        <v>24298867</v>
      </c>
      <c r="K5" s="24">
        <f t="shared" ref="K5:K22" si="0">+(I5-J5)*100/J5</f>
        <v>-7.5852590163977602</v>
      </c>
    </row>
    <row r="6" spans="2:11" ht="27" customHeight="1" x14ac:dyDescent="0.15">
      <c r="B6" s="7"/>
      <c r="C6" s="102" t="s">
        <v>115</v>
      </c>
      <c r="D6" s="8"/>
      <c r="E6" s="7"/>
      <c r="F6" s="36" t="s">
        <v>7</v>
      </c>
      <c r="G6" s="37">
        <v>6178</v>
      </c>
      <c r="H6" s="37"/>
      <c r="I6" s="38">
        <f t="shared" ref="I6:I13" si="1">SUM(G6:H6)</f>
        <v>6178</v>
      </c>
      <c r="J6" s="37">
        <v>5634</v>
      </c>
      <c r="K6" s="39">
        <f t="shared" si="0"/>
        <v>9.6556620518281857</v>
      </c>
    </row>
    <row r="7" spans="2:11" ht="27" customHeight="1" x14ac:dyDescent="0.15">
      <c r="B7" s="7"/>
      <c r="C7" s="102"/>
      <c r="D7" s="8"/>
      <c r="E7" s="7"/>
      <c r="F7" s="36" t="s">
        <v>8</v>
      </c>
      <c r="G7" s="37">
        <v>77273</v>
      </c>
      <c r="H7" s="37"/>
      <c r="I7" s="38">
        <f t="shared" si="1"/>
        <v>77273</v>
      </c>
      <c r="J7" s="37">
        <v>78224</v>
      </c>
      <c r="K7" s="39">
        <f t="shared" si="0"/>
        <v>-1.2157394150132952</v>
      </c>
    </row>
    <row r="8" spans="2:11" ht="27" customHeight="1" x14ac:dyDescent="0.15">
      <c r="B8" s="7"/>
      <c r="C8" s="102" t="s">
        <v>116</v>
      </c>
      <c r="D8" s="8"/>
      <c r="E8" s="7"/>
      <c r="F8" s="36" t="s">
        <v>9</v>
      </c>
      <c r="G8" s="37">
        <v>10063651</v>
      </c>
      <c r="H8" s="37">
        <v>26213</v>
      </c>
      <c r="I8" s="38">
        <f t="shared" si="1"/>
        <v>10089864</v>
      </c>
      <c r="J8" s="37">
        <v>9946793</v>
      </c>
      <c r="K8" s="39">
        <f t="shared" si="0"/>
        <v>1.4383630985383933</v>
      </c>
    </row>
    <row r="9" spans="2:11" ht="27" customHeight="1" x14ac:dyDescent="0.15">
      <c r="B9" s="7"/>
      <c r="C9" s="45"/>
      <c r="D9" s="8"/>
      <c r="E9" s="7"/>
      <c r="F9" s="36" t="s">
        <v>10</v>
      </c>
      <c r="G9" s="37">
        <v>11078</v>
      </c>
      <c r="H9" s="37"/>
      <c r="I9" s="38">
        <f t="shared" si="1"/>
        <v>11078</v>
      </c>
      <c r="J9" s="37">
        <v>11078</v>
      </c>
      <c r="K9" s="39">
        <f t="shared" si="0"/>
        <v>0</v>
      </c>
    </row>
    <row r="10" spans="2:11" ht="27" customHeight="1" x14ac:dyDescent="0.15">
      <c r="B10" s="7"/>
      <c r="C10" s="45" t="s">
        <v>177</v>
      </c>
      <c r="D10" s="8"/>
      <c r="E10" s="7"/>
      <c r="F10" s="36" t="s">
        <v>11</v>
      </c>
      <c r="G10" s="37">
        <v>9068</v>
      </c>
      <c r="H10" s="37"/>
      <c r="I10" s="38">
        <f t="shared" si="1"/>
        <v>9068</v>
      </c>
      <c r="J10" s="37">
        <v>9217</v>
      </c>
      <c r="K10" s="39">
        <f t="shared" si="0"/>
        <v>-1.6165780622762287</v>
      </c>
    </row>
    <row r="11" spans="2:11" ht="27" customHeight="1" x14ac:dyDescent="0.15">
      <c r="B11" s="7"/>
      <c r="C11" s="45"/>
      <c r="D11" s="8"/>
      <c r="E11" s="7"/>
      <c r="F11" s="36" t="s">
        <v>12</v>
      </c>
      <c r="G11" s="37">
        <v>10516436</v>
      </c>
      <c r="H11" s="37">
        <v>8080</v>
      </c>
      <c r="I11" s="38">
        <f t="shared" si="1"/>
        <v>10524516</v>
      </c>
      <c r="J11" s="37">
        <v>10360485</v>
      </c>
      <c r="K11" s="39">
        <f t="shared" si="0"/>
        <v>1.583236692104665</v>
      </c>
    </row>
    <row r="12" spans="2:11" ht="27" customHeight="1" x14ac:dyDescent="0.15">
      <c r="B12" s="7"/>
      <c r="C12" s="45" t="s">
        <v>178</v>
      </c>
      <c r="D12" s="8"/>
      <c r="E12" s="7"/>
      <c r="F12" s="36" t="s">
        <v>13</v>
      </c>
      <c r="G12" s="37">
        <v>1390029</v>
      </c>
      <c r="H12" s="37">
        <v>-2129</v>
      </c>
      <c r="I12" s="38">
        <f t="shared" si="1"/>
        <v>1387900</v>
      </c>
      <c r="J12" s="37">
        <v>1394426</v>
      </c>
      <c r="K12" s="39">
        <f t="shared" si="0"/>
        <v>-0.46800619036076491</v>
      </c>
    </row>
    <row r="13" spans="2:11" ht="27" customHeight="1" x14ac:dyDescent="0.15">
      <c r="B13" s="7"/>
      <c r="C13" s="45"/>
      <c r="D13" s="8"/>
      <c r="E13" s="7"/>
      <c r="F13" s="40" t="s">
        <v>15</v>
      </c>
      <c r="G13" s="41">
        <v>349858</v>
      </c>
      <c r="H13" s="41"/>
      <c r="I13" s="42">
        <f t="shared" si="1"/>
        <v>349858</v>
      </c>
      <c r="J13" s="43">
        <v>2493010</v>
      </c>
      <c r="K13" s="39">
        <f t="shared" si="0"/>
        <v>-85.966442172313791</v>
      </c>
    </row>
    <row r="14" spans="2:11" ht="27" customHeight="1" x14ac:dyDescent="0.15">
      <c r="B14" s="7"/>
      <c r="C14" s="101" t="s">
        <v>179</v>
      </c>
      <c r="D14" s="8"/>
      <c r="E14" s="183" t="s">
        <v>16</v>
      </c>
      <c r="F14" s="184"/>
      <c r="G14" s="30">
        <f>SUM(G4:G5)</f>
        <v>72063432</v>
      </c>
      <c r="H14" s="30">
        <f>SUM(H4:H5)</f>
        <v>628505</v>
      </c>
      <c r="I14" s="30">
        <f>SUM(I4:I5)</f>
        <v>72691937</v>
      </c>
      <c r="J14" s="30">
        <f>SUM(J4:J5)</f>
        <v>77936645</v>
      </c>
      <c r="K14" s="22">
        <f t="shared" si="0"/>
        <v>-6.7294505684713526</v>
      </c>
    </row>
    <row r="15" spans="2:11" ht="27" customHeight="1" x14ac:dyDescent="0.15">
      <c r="B15" s="7"/>
      <c r="C15" s="102"/>
      <c r="D15" s="8"/>
      <c r="E15" s="11"/>
      <c r="F15" s="12"/>
      <c r="G15" s="29"/>
      <c r="H15" s="29"/>
      <c r="I15" s="25"/>
      <c r="J15" s="25"/>
      <c r="K15" s="26"/>
    </row>
    <row r="16" spans="2:11" ht="27" customHeight="1" x14ac:dyDescent="0.15">
      <c r="B16" s="7"/>
      <c r="C16" s="101" t="s">
        <v>117</v>
      </c>
      <c r="D16" s="8"/>
      <c r="E16" s="173" t="s">
        <v>19</v>
      </c>
      <c r="F16" s="174"/>
      <c r="G16" s="29">
        <v>36448</v>
      </c>
      <c r="H16" s="29"/>
      <c r="I16" s="30">
        <f>SUM(G16:H16)</f>
        <v>36448</v>
      </c>
      <c r="J16" s="29">
        <v>13544</v>
      </c>
      <c r="K16" s="22">
        <f t="shared" si="0"/>
        <v>169.10809214412285</v>
      </c>
    </row>
    <row r="17" spans="2:11" ht="27" customHeight="1" x14ac:dyDescent="0.15">
      <c r="B17" s="7"/>
      <c r="C17" s="101"/>
      <c r="D17" s="8"/>
      <c r="E17" s="11"/>
      <c r="F17" s="12"/>
      <c r="G17" s="29"/>
      <c r="H17" s="29"/>
      <c r="I17" s="25"/>
      <c r="J17" s="25"/>
      <c r="K17" s="26"/>
    </row>
    <row r="18" spans="2:11" ht="27" customHeight="1" x14ac:dyDescent="0.15">
      <c r="B18" s="7"/>
      <c r="C18" s="102" t="s">
        <v>118</v>
      </c>
      <c r="D18" s="8"/>
      <c r="E18" s="173" t="s">
        <v>105</v>
      </c>
      <c r="F18" s="174"/>
      <c r="G18" s="29">
        <v>7146584</v>
      </c>
      <c r="H18" s="25">
        <v>4794</v>
      </c>
      <c r="I18" s="30">
        <f>SUM(G18:H18)</f>
        <v>7151378</v>
      </c>
      <c r="J18" s="29">
        <v>7479997</v>
      </c>
      <c r="K18" s="22">
        <f t="shared" si="0"/>
        <v>-4.3933039010577142</v>
      </c>
    </row>
    <row r="19" spans="2:11" ht="27" customHeight="1" x14ac:dyDescent="0.15">
      <c r="B19" s="7"/>
      <c r="C19" s="45"/>
      <c r="D19" s="8"/>
      <c r="E19" s="173" t="s">
        <v>20</v>
      </c>
      <c r="F19" s="174"/>
      <c r="G19" s="29">
        <v>5890622</v>
      </c>
      <c r="H19" s="25">
        <v>2507</v>
      </c>
      <c r="I19" s="30">
        <f>SUM(G19:H19)</f>
        <v>5893129</v>
      </c>
      <c r="J19" s="29">
        <v>5214655</v>
      </c>
      <c r="K19" s="22">
        <f t="shared" ref="K19" si="2">+(I19-J19)*100/J19</f>
        <v>13.010908679481194</v>
      </c>
    </row>
    <row r="20" spans="2:11" ht="27" customHeight="1" x14ac:dyDescent="0.15">
      <c r="B20" s="7"/>
      <c r="C20" s="45"/>
      <c r="D20" s="8"/>
      <c r="E20" s="173" t="s">
        <v>21</v>
      </c>
      <c r="F20" s="174"/>
      <c r="G20" s="29">
        <v>43565</v>
      </c>
      <c r="H20" s="25">
        <v>-615</v>
      </c>
      <c r="I20" s="30">
        <f>SUM(G20:H20)</f>
        <v>42950</v>
      </c>
      <c r="J20" s="29">
        <v>44968</v>
      </c>
      <c r="K20" s="22">
        <f t="shared" si="0"/>
        <v>-4.4876356520192138</v>
      </c>
    </row>
    <row r="21" spans="2:11" ht="27" customHeight="1" thickBot="1" x14ac:dyDescent="0.2">
      <c r="B21" s="7"/>
      <c r="C21" s="46"/>
      <c r="D21" s="8"/>
      <c r="E21" s="14"/>
      <c r="F21" s="15"/>
      <c r="G21" s="19"/>
      <c r="H21" s="19"/>
      <c r="I21" s="27"/>
      <c r="J21" s="27"/>
      <c r="K21" s="28"/>
    </row>
    <row r="22" spans="2:11" ht="27" customHeight="1" thickBot="1" x14ac:dyDescent="0.2">
      <c r="B22" s="9"/>
      <c r="C22" s="47"/>
      <c r="D22" s="10"/>
      <c r="E22" s="175" t="s">
        <v>5</v>
      </c>
      <c r="F22" s="176"/>
      <c r="G22" s="21">
        <f>SUM(G14:G21)</f>
        <v>85180651</v>
      </c>
      <c r="H22" s="21">
        <f>SUM(H14:H21)</f>
        <v>635191</v>
      </c>
      <c r="I22" s="21">
        <f>SUM(I14:I21)</f>
        <v>85815842</v>
      </c>
      <c r="J22" s="21">
        <f>SUM(J14:J21)</f>
        <v>90689809</v>
      </c>
      <c r="K22" s="23">
        <f t="shared" si="0"/>
        <v>-5.3743271198200446</v>
      </c>
    </row>
  </sheetData>
  <mergeCells count="9">
    <mergeCell ref="E20:F20"/>
    <mergeCell ref="E22:F22"/>
    <mergeCell ref="E3:F3"/>
    <mergeCell ref="E4:F4"/>
    <mergeCell ref="E5:F5"/>
    <mergeCell ref="E14:F14"/>
    <mergeCell ref="E16:F16"/>
    <mergeCell ref="E18:F18"/>
    <mergeCell ref="E19:F19"/>
  </mergeCells>
  <phoneticPr fontId="2"/>
  <printOptions horizontalCentered="1"/>
  <pageMargins left="0.23622047244094491" right="0.23622047244094491" top="0.74803149606299213" bottom="0.55118110236220474" header="0.31496062992125984" footer="0.31496062992125984"/>
  <pageSetup paperSize="9" scale="81" firstPageNumber="4" fitToHeight="0" orientation="landscape" blackAndWhite="1" useFirstPageNumber="1" r:id="rId1"/>
  <headerFooter scaleWithDoc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2"/>
  <sheetViews>
    <sheetView view="pageBreakPreview" zoomScale="85" zoomScaleNormal="100" zoomScaleSheetLayoutView="85" workbookViewId="0">
      <selection sqref="A1:T1"/>
    </sheetView>
  </sheetViews>
  <sheetFormatPr defaultRowHeight="16.5" customHeight="1" x14ac:dyDescent="0.15"/>
  <cols>
    <col min="1" max="1" width="0.875" style="50" customWidth="1"/>
    <col min="2" max="2" width="4.625" style="50" customWidth="1"/>
    <col min="3" max="3" width="1.625" style="50" customWidth="1"/>
    <col min="4" max="4" width="24.625" style="50" customWidth="1"/>
    <col min="5" max="5" width="1.625" style="50" customWidth="1"/>
    <col min="6" max="8" width="11.875" style="50" customWidth="1"/>
    <col min="9" max="9" width="3.625" style="50" customWidth="1"/>
    <col min="10" max="10" width="4.625" style="50" customWidth="1"/>
    <col min="11" max="11" width="1.625" style="50" customWidth="1"/>
    <col min="12" max="12" width="14.875" style="50" customWidth="1"/>
    <col min="13" max="13" width="1.625" style="50" customWidth="1"/>
    <col min="14" max="20" width="11.875" style="50" customWidth="1"/>
    <col min="21" max="21" width="12.625" style="50" customWidth="1"/>
    <col min="22" max="256" width="9" style="50"/>
    <col min="257" max="257" width="0.875" style="50" customWidth="1"/>
    <col min="258" max="258" width="4.625" style="50" customWidth="1"/>
    <col min="259" max="259" width="1.625" style="50" customWidth="1"/>
    <col min="260" max="260" width="24.625" style="50" customWidth="1"/>
    <col min="261" max="261" width="1.625" style="50" customWidth="1"/>
    <col min="262" max="264" width="11.875" style="50" customWidth="1"/>
    <col min="265" max="265" width="3.625" style="50" customWidth="1"/>
    <col min="266" max="266" width="4.625" style="50" customWidth="1"/>
    <col min="267" max="267" width="1.625" style="50" customWidth="1"/>
    <col min="268" max="268" width="14.875" style="50" customWidth="1"/>
    <col min="269" max="269" width="1.625" style="50" customWidth="1"/>
    <col min="270" max="276" width="11.875" style="50" customWidth="1"/>
    <col min="277" max="277" width="12.625" style="50" customWidth="1"/>
    <col min="278" max="512" width="9" style="50"/>
    <col min="513" max="513" width="0.875" style="50" customWidth="1"/>
    <col min="514" max="514" width="4.625" style="50" customWidth="1"/>
    <col min="515" max="515" width="1.625" style="50" customWidth="1"/>
    <col min="516" max="516" width="24.625" style="50" customWidth="1"/>
    <col min="517" max="517" width="1.625" style="50" customWidth="1"/>
    <col min="518" max="520" width="11.875" style="50" customWidth="1"/>
    <col min="521" max="521" width="3.625" style="50" customWidth="1"/>
    <col min="522" max="522" width="4.625" style="50" customWidth="1"/>
    <col min="523" max="523" width="1.625" style="50" customWidth="1"/>
    <col min="524" max="524" width="14.875" style="50" customWidth="1"/>
    <col min="525" max="525" width="1.625" style="50" customWidth="1"/>
    <col min="526" max="532" width="11.875" style="50" customWidth="1"/>
    <col min="533" max="533" width="12.625" style="50" customWidth="1"/>
    <col min="534" max="768" width="9" style="50"/>
    <col min="769" max="769" width="0.875" style="50" customWidth="1"/>
    <col min="770" max="770" width="4.625" style="50" customWidth="1"/>
    <col min="771" max="771" width="1.625" style="50" customWidth="1"/>
    <col min="772" max="772" width="24.625" style="50" customWidth="1"/>
    <col min="773" max="773" width="1.625" style="50" customWidth="1"/>
    <col min="774" max="776" width="11.875" style="50" customWidth="1"/>
    <col min="777" max="777" width="3.625" style="50" customWidth="1"/>
    <col min="778" max="778" width="4.625" style="50" customWidth="1"/>
    <col min="779" max="779" width="1.625" style="50" customWidth="1"/>
    <col min="780" max="780" width="14.875" style="50" customWidth="1"/>
    <col min="781" max="781" width="1.625" style="50" customWidth="1"/>
    <col min="782" max="788" width="11.875" style="50" customWidth="1"/>
    <col min="789" max="789" width="12.625" style="50" customWidth="1"/>
    <col min="790" max="1024" width="9" style="50"/>
    <col min="1025" max="1025" width="0.875" style="50" customWidth="1"/>
    <col min="1026" max="1026" width="4.625" style="50" customWidth="1"/>
    <col min="1027" max="1027" width="1.625" style="50" customWidth="1"/>
    <col min="1028" max="1028" width="24.625" style="50" customWidth="1"/>
    <col min="1029" max="1029" width="1.625" style="50" customWidth="1"/>
    <col min="1030" max="1032" width="11.875" style="50" customWidth="1"/>
    <col min="1033" max="1033" width="3.625" style="50" customWidth="1"/>
    <col min="1034" max="1034" width="4.625" style="50" customWidth="1"/>
    <col min="1035" max="1035" width="1.625" style="50" customWidth="1"/>
    <col min="1036" max="1036" width="14.875" style="50" customWidth="1"/>
    <col min="1037" max="1037" width="1.625" style="50" customWidth="1"/>
    <col min="1038" max="1044" width="11.875" style="50" customWidth="1"/>
    <col min="1045" max="1045" width="12.625" style="50" customWidth="1"/>
    <col min="1046" max="1280" width="9" style="50"/>
    <col min="1281" max="1281" width="0.875" style="50" customWidth="1"/>
    <col min="1282" max="1282" width="4.625" style="50" customWidth="1"/>
    <col min="1283" max="1283" width="1.625" style="50" customWidth="1"/>
    <col min="1284" max="1284" width="24.625" style="50" customWidth="1"/>
    <col min="1285" max="1285" width="1.625" style="50" customWidth="1"/>
    <col min="1286" max="1288" width="11.875" style="50" customWidth="1"/>
    <col min="1289" max="1289" width="3.625" style="50" customWidth="1"/>
    <col min="1290" max="1290" width="4.625" style="50" customWidth="1"/>
    <col min="1291" max="1291" width="1.625" style="50" customWidth="1"/>
    <col min="1292" max="1292" width="14.875" style="50" customWidth="1"/>
    <col min="1293" max="1293" width="1.625" style="50" customWidth="1"/>
    <col min="1294" max="1300" width="11.875" style="50" customWidth="1"/>
    <col min="1301" max="1301" width="12.625" style="50" customWidth="1"/>
    <col min="1302" max="1536" width="9" style="50"/>
    <col min="1537" max="1537" width="0.875" style="50" customWidth="1"/>
    <col min="1538" max="1538" width="4.625" style="50" customWidth="1"/>
    <col min="1539" max="1539" width="1.625" style="50" customWidth="1"/>
    <col min="1540" max="1540" width="24.625" style="50" customWidth="1"/>
    <col min="1541" max="1541" width="1.625" style="50" customWidth="1"/>
    <col min="1542" max="1544" width="11.875" style="50" customWidth="1"/>
    <col min="1545" max="1545" width="3.625" style="50" customWidth="1"/>
    <col min="1546" max="1546" width="4.625" style="50" customWidth="1"/>
    <col min="1547" max="1547" width="1.625" style="50" customWidth="1"/>
    <col min="1548" max="1548" width="14.875" style="50" customWidth="1"/>
    <col min="1549" max="1549" width="1.625" style="50" customWidth="1"/>
    <col min="1550" max="1556" width="11.875" style="50" customWidth="1"/>
    <col min="1557" max="1557" width="12.625" style="50" customWidth="1"/>
    <col min="1558" max="1792" width="9" style="50"/>
    <col min="1793" max="1793" width="0.875" style="50" customWidth="1"/>
    <col min="1794" max="1794" width="4.625" style="50" customWidth="1"/>
    <col min="1795" max="1795" width="1.625" style="50" customWidth="1"/>
    <col min="1796" max="1796" width="24.625" style="50" customWidth="1"/>
    <col min="1797" max="1797" width="1.625" style="50" customWidth="1"/>
    <col min="1798" max="1800" width="11.875" style="50" customWidth="1"/>
    <col min="1801" max="1801" width="3.625" style="50" customWidth="1"/>
    <col min="1802" max="1802" width="4.625" style="50" customWidth="1"/>
    <col min="1803" max="1803" width="1.625" style="50" customWidth="1"/>
    <col min="1804" max="1804" width="14.875" style="50" customWidth="1"/>
    <col min="1805" max="1805" width="1.625" style="50" customWidth="1"/>
    <col min="1806" max="1812" width="11.875" style="50" customWidth="1"/>
    <col min="1813" max="1813" width="12.625" style="50" customWidth="1"/>
    <col min="1814" max="2048" width="9" style="50"/>
    <col min="2049" max="2049" width="0.875" style="50" customWidth="1"/>
    <col min="2050" max="2050" width="4.625" style="50" customWidth="1"/>
    <col min="2051" max="2051" width="1.625" style="50" customWidth="1"/>
    <col min="2052" max="2052" width="24.625" style="50" customWidth="1"/>
    <col min="2053" max="2053" width="1.625" style="50" customWidth="1"/>
    <col min="2054" max="2056" width="11.875" style="50" customWidth="1"/>
    <col min="2057" max="2057" width="3.625" style="50" customWidth="1"/>
    <col min="2058" max="2058" width="4.625" style="50" customWidth="1"/>
    <col min="2059" max="2059" width="1.625" style="50" customWidth="1"/>
    <col min="2060" max="2060" width="14.875" style="50" customWidth="1"/>
    <col min="2061" max="2061" width="1.625" style="50" customWidth="1"/>
    <col min="2062" max="2068" width="11.875" style="50" customWidth="1"/>
    <col min="2069" max="2069" width="12.625" style="50" customWidth="1"/>
    <col min="2070" max="2304" width="9" style="50"/>
    <col min="2305" max="2305" width="0.875" style="50" customWidth="1"/>
    <col min="2306" max="2306" width="4.625" style="50" customWidth="1"/>
    <col min="2307" max="2307" width="1.625" style="50" customWidth="1"/>
    <col min="2308" max="2308" width="24.625" style="50" customWidth="1"/>
    <col min="2309" max="2309" width="1.625" style="50" customWidth="1"/>
    <col min="2310" max="2312" width="11.875" style="50" customWidth="1"/>
    <col min="2313" max="2313" width="3.625" style="50" customWidth="1"/>
    <col min="2314" max="2314" width="4.625" style="50" customWidth="1"/>
    <col min="2315" max="2315" width="1.625" style="50" customWidth="1"/>
    <col min="2316" max="2316" width="14.875" style="50" customWidth="1"/>
    <col min="2317" max="2317" width="1.625" style="50" customWidth="1"/>
    <col min="2318" max="2324" width="11.875" style="50" customWidth="1"/>
    <col min="2325" max="2325" width="12.625" style="50" customWidth="1"/>
    <col min="2326" max="2560" width="9" style="50"/>
    <col min="2561" max="2561" width="0.875" style="50" customWidth="1"/>
    <col min="2562" max="2562" width="4.625" style="50" customWidth="1"/>
    <col min="2563" max="2563" width="1.625" style="50" customWidth="1"/>
    <col min="2564" max="2564" width="24.625" style="50" customWidth="1"/>
    <col min="2565" max="2565" width="1.625" style="50" customWidth="1"/>
    <col min="2566" max="2568" width="11.875" style="50" customWidth="1"/>
    <col min="2569" max="2569" width="3.625" style="50" customWidth="1"/>
    <col min="2570" max="2570" width="4.625" style="50" customWidth="1"/>
    <col min="2571" max="2571" width="1.625" style="50" customWidth="1"/>
    <col min="2572" max="2572" width="14.875" style="50" customWidth="1"/>
    <col min="2573" max="2573" width="1.625" style="50" customWidth="1"/>
    <col min="2574" max="2580" width="11.875" style="50" customWidth="1"/>
    <col min="2581" max="2581" width="12.625" style="50" customWidth="1"/>
    <col min="2582" max="2816" width="9" style="50"/>
    <col min="2817" max="2817" width="0.875" style="50" customWidth="1"/>
    <col min="2818" max="2818" width="4.625" style="50" customWidth="1"/>
    <col min="2819" max="2819" width="1.625" style="50" customWidth="1"/>
    <col min="2820" max="2820" width="24.625" style="50" customWidth="1"/>
    <col min="2821" max="2821" width="1.625" style="50" customWidth="1"/>
    <col min="2822" max="2824" width="11.875" style="50" customWidth="1"/>
    <col min="2825" max="2825" width="3.625" style="50" customWidth="1"/>
    <col min="2826" max="2826" width="4.625" style="50" customWidth="1"/>
    <col min="2827" max="2827" width="1.625" style="50" customWidth="1"/>
    <col min="2828" max="2828" width="14.875" style="50" customWidth="1"/>
    <col min="2829" max="2829" width="1.625" style="50" customWidth="1"/>
    <col min="2830" max="2836" width="11.875" style="50" customWidth="1"/>
    <col min="2837" max="2837" width="12.625" style="50" customWidth="1"/>
    <col min="2838" max="3072" width="9" style="50"/>
    <col min="3073" max="3073" width="0.875" style="50" customWidth="1"/>
    <col min="3074" max="3074" width="4.625" style="50" customWidth="1"/>
    <col min="3075" max="3075" width="1.625" style="50" customWidth="1"/>
    <col min="3076" max="3076" width="24.625" style="50" customWidth="1"/>
    <col min="3077" max="3077" width="1.625" style="50" customWidth="1"/>
    <col min="3078" max="3080" width="11.875" style="50" customWidth="1"/>
    <col min="3081" max="3081" width="3.625" style="50" customWidth="1"/>
    <col min="3082" max="3082" width="4.625" style="50" customWidth="1"/>
    <col min="3083" max="3083" width="1.625" style="50" customWidth="1"/>
    <col min="3084" max="3084" width="14.875" style="50" customWidth="1"/>
    <col min="3085" max="3085" width="1.625" style="50" customWidth="1"/>
    <col min="3086" max="3092" width="11.875" style="50" customWidth="1"/>
    <col min="3093" max="3093" width="12.625" style="50" customWidth="1"/>
    <col min="3094" max="3328" width="9" style="50"/>
    <col min="3329" max="3329" width="0.875" style="50" customWidth="1"/>
    <col min="3330" max="3330" width="4.625" style="50" customWidth="1"/>
    <col min="3331" max="3331" width="1.625" style="50" customWidth="1"/>
    <col min="3332" max="3332" width="24.625" style="50" customWidth="1"/>
    <col min="3333" max="3333" width="1.625" style="50" customWidth="1"/>
    <col min="3334" max="3336" width="11.875" style="50" customWidth="1"/>
    <col min="3337" max="3337" width="3.625" style="50" customWidth="1"/>
    <col min="3338" max="3338" width="4.625" style="50" customWidth="1"/>
    <col min="3339" max="3339" width="1.625" style="50" customWidth="1"/>
    <col min="3340" max="3340" width="14.875" style="50" customWidth="1"/>
    <col min="3341" max="3341" width="1.625" style="50" customWidth="1"/>
    <col min="3342" max="3348" width="11.875" style="50" customWidth="1"/>
    <col min="3349" max="3349" width="12.625" style="50" customWidth="1"/>
    <col min="3350" max="3584" width="9" style="50"/>
    <col min="3585" max="3585" width="0.875" style="50" customWidth="1"/>
    <col min="3586" max="3586" width="4.625" style="50" customWidth="1"/>
    <col min="3587" max="3587" width="1.625" style="50" customWidth="1"/>
    <col min="3588" max="3588" width="24.625" style="50" customWidth="1"/>
    <col min="3589" max="3589" width="1.625" style="50" customWidth="1"/>
    <col min="3590" max="3592" width="11.875" style="50" customWidth="1"/>
    <col min="3593" max="3593" width="3.625" style="50" customWidth="1"/>
    <col min="3594" max="3594" width="4.625" style="50" customWidth="1"/>
    <col min="3595" max="3595" width="1.625" style="50" customWidth="1"/>
    <col min="3596" max="3596" width="14.875" style="50" customWidth="1"/>
    <col min="3597" max="3597" width="1.625" style="50" customWidth="1"/>
    <col min="3598" max="3604" width="11.875" style="50" customWidth="1"/>
    <col min="3605" max="3605" width="12.625" style="50" customWidth="1"/>
    <col min="3606" max="3840" width="9" style="50"/>
    <col min="3841" max="3841" width="0.875" style="50" customWidth="1"/>
    <col min="3842" max="3842" width="4.625" style="50" customWidth="1"/>
    <col min="3843" max="3843" width="1.625" style="50" customWidth="1"/>
    <col min="3844" max="3844" width="24.625" style="50" customWidth="1"/>
    <col min="3845" max="3845" width="1.625" style="50" customWidth="1"/>
    <col min="3846" max="3848" width="11.875" style="50" customWidth="1"/>
    <col min="3849" max="3849" width="3.625" style="50" customWidth="1"/>
    <col min="3850" max="3850" width="4.625" style="50" customWidth="1"/>
    <col min="3851" max="3851" width="1.625" style="50" customWidth="1"/>
    <col min="3852" max="3852" width="14.875" style="50" customWidth="1"/>
    <col min="3853" max="3853" width="1.625" style="50" customWidth="1"/>
    <col min="3854" max="3860" width="11.875" style="50" customWidth="1"/>
    <col min="3861" max="3861" width="12.625" style="50" customWidth="1"/>
    <col min="3862" max="4096" width="9" style="50"/>
    <col min="4097" max="4097" width="0.875" style="50" customWidth="1"/>
    <col min="4098" max="4098" width="4.625" style="50" customWidth="1"/>
    <col min="4099" max="4099" width="1.625" style="50" customWidth="1"/>
    <col min="4100" max="4100" width="24.625" style="50" customWidth="1"/>
    <col min="4101" max="4101" width="1.625" style="50" customWidth="1"/>
    <col min="4102" max="4104" width="11.875" style="50" customWidth="1"/>
    <col min="4105" max="4105" width="3.625" style="50" customWidth="1"/>
    <col min="4106" max="4106" width="4.625" style="50" customWidth="1"/>
    <col min="4107" max="4107" width="1.625" style="50" customWidth="1"/>
    <col min="4108" max="4108" width="14.875" style="50" customWidth="1"/>
    <col min="4109" max="4109" width="1.625" style="50" customWidth="1"/>
    <col min="4110" max="4116" width="11.875" style="50" customWidth="1"/>
    <col min="4117" max="4117" width="12.625" style="50" customWidth="1"/>
    <col min="4118" max="4352" width="9" style="50"/>
    <col min="4353" max="4353" width="0.875" style="50" customWidth="1"/>
    <col min="4354" max="4354" width="4.625" style="50" customWidth="1"/>
    <col min="4355" max="4355" width="1.625" style="50" customWidth="1"/>
    <col min="4356" max="4356" width="24.625" style="50" customWidth="1"/>
    <col min="4357" max="4357" width="1.625" style="50" customWidth="1"/>
    <col min="4358" max="4360" width="11.875" style="50" customWidth="1"/>
    <col min="4361" max="4361" width="3.625" style="50" customWidth="1"/>
    <col min="4362" max="4362" width="4.625" style="50" customWidth="1"/>
    <col min="4363" max="4363" width="1.625" style="50" customWidth="1"/>
    <col min="4364" max="4364" width="14.875" style="50" customWidth="1"/>
    <col min="4365" max="4365" width="1.625" style="50" customWidth="1"/>
    <col min="4366" max="4372" width="11.875" style="50" customWidth="1"/>
    <col min="4373" max="4373" width="12.625" style="50" customWidth="1"/>
    <col min="4374" max="4608" width="9" style="50"/>
    <col min="4609" max="4609" width="0.875" style="50" customWidth="1"/>
    <col min="4610" max="4610" width="4.625" style="50" customWidth="1"/>
    <col min="4611" max="4611" width="1.625" style="50" customWidth="1"/>
    <col min="4612" max="4612" width="24.625" style="50" customWidth="1"/>
    <col min="4613" max="4613" width="1.625" style="50" customWidth="1"/>
    <col min="4614" max="4616" width="11.875" style="50" customWidth="1"/>
    <col min="4617" max="4617" width="3.625" style="50" customWidth="1"/>
    <col min="4618" max="4618" width="4.625" style="50" customWidth="1"/>
    <col min="4619" max="4619" width="1.625" style="50" customWidth="1"/>
    <col min="4620" max="4620" width="14.875" style="50" customWidth="1"/>
    <col min="4621" max="4621" width="1.625" style="50" customWidth="1"/>
    <col min="4622" max="4628" width="11.875" style="50" customWidth="1"/>
    <col min="4629" max="4629" width="12.625" style="50" customWidth="1"/>
    <col min="4630" max="4864" width="9" style="50"/>
    <col min="4865" max="4865" width="0.875" style="50" customWidth="1"/>
    <col min="4866" max="4866" width="4.625" style="50" customWidth="1"/>
    <col min="4867" max="4867" width="1.625" style="50" customWidth="1"/>
    <col min="4868" max="4868" width="24.625" style="50" customWidth="1"/>
    <col min="4869" max="4869" width="1.625" style="50" customWidth="1"/>
    <col min="4870" max="4872" width="11.875" style="50" customWidth="1"/>
    <col min="4873" max="4873" width="3.625" style="50" customWidth="1"/>
    <col min="4874" max="4874" width="4.625" style="50" customWidth="1"/>
    <col min="4875" max="4875" width="1.625" style="50" customWidth="1"/>
    <col min="4876" max="4876" width="14.875" style="50" customWidth="1"/>
    <col min="4877" max="4877" width="1.625" style="50" customWidth="1"/>
    <col min="4878" max="4884" width="11.875" style="50" customWidth="1"/>
    <col min="4885" max="4885" width="12.625" style="50" customWidth="1"/>
    <col min="4886" max="5120" width="9" style="50"/>
    <col min="5121" max="5121" width="0.875" style="50" customWidth="1"/>
    <col min="5122" max="5122" width="4.625" style="50" customWidth="1"/>
    <col min="5123" max="5123" width="1.625" style="50" customWidth="1"/>
    <col min="5124" max="5124" width="24.625" style="50" customWidth="1"/>
    <col min="5125" max="5125" width="1.625" style="50" customWidth="1"/>
    <col min="5126" max="5128" width="11.875" style="50" customWidth="1"/>
    <col min="5129" max="5129" width="3.625" style="50" customWidth="1"/>
    <col min="5130" max="5130" width="4.625" style="50" customWidth="1"/>
    <col min="5131" max="5131" width="1.625" style="50" customWidth="1"/>
    <col min="5132" max="5132" width="14.875" style="50" customWidth="1"/>
    <col min="5133" max="5133" width="1.625" style="50" customWidth="1"/>
    <col min="5134" max="5140" width="11.875" style="50" customWidth="1"/>
    <col min="5141" max="5141" width="12.625" style="50" customWidth="1"/>
    <col min="5142" max="5376" width="9" style="50"/>
    <col min="5377" max="5377" width="0.875" style="50" customWidth="1"/>
    <col min="5378" max="5378" width="4.625" style="50" customWidth="1"/>
    <col min="5379" max="5379" width="1.625" style="50" customWidth="1"/>
    <col min="5380" max="5380" width="24.625" style="50" customWidth="1"/>
    <col min="5381" max="5381" width="1.625" style="50" customWidth="1"/>
    <col min="5382" max="5384" width="11.875" style="50" customWidth="1"/>
    <col min="5385" max="5385" width="3.625" style="50" customWidth="1"/>
    <col min="5386" max="5386" width="4.625" style="50" customWidth="1"/>
    <col min="5387" max="5387" width="1.625" style="50" customWidth="1"/>
    <col min="5388" max="5388" width="14.875" style="50" customWidth="1"/>
    <col min="5389" max="5389" width="1.625" style="50" customWidth="1"/>
    <col min="5390" max="5396" width="11.875" style="50" customWidth="1"/>
    <col min="5397" max="5397" width="12.625" style="50" customWidth="1"/>
    <col min="5398" max="5632" width="9" style="50"/>
    <col min="5633" max="5633" width="0.875" style="50" customWidth="1"/>
    <col min="5634" max="5634" width="4.625" style="50" customWidth="1"/>
    <col min="5635" max="5635" width="1.625" style="50" customWidth="1"/>
    <col min="5636" max="5636" width="24.625" style="50" customWidth="1"/>
    <col min="5637" max="5637" width="1.625" style="50" customWidth="1"/>
    <col min="5638" max="5640" width="11.875" style="50" customWidth="1"/>
    <col min="5641" max="5641" width="3.625" style="50" customWidth="1"/>
    <col min="5642" max="5642" width="4.625" style="50" customWidth="1"/>
    <col min="5643" max="5643" width="1.625" style="50" customWidth="1"/>
    <col min="5644" max="5644" width="14.875" style="50" customWidth="1"/>
    <col min="5645" max="5645" width="1.625" style="50" customWidth="1"/>
    <col min="5646" max="5652" width="11.875" style="50" customWidth="1"/>
    <col min="5653" max="5653" width="12.625" style="50" customWidth="1"/>
    <col min="5654" max="5888" width="9" style="50"/>
    <col min="5889" max="5889" width="0.875" style="50" customWidth="1"/>
    <col min="5890" max="5890" width="4.625" style="50" customWidth="1"/>
    <col min="5891" max="5891" width="1.625" style="50" customWidth="1"/>
    <col min="5892" max="5892" width="24.625" style="50" customWidth="1"/>
    <col min="5893" max="5893" width="1.625" style="50" customWidth="1"/>
    <col min="5894" max="5896" width="11.875" style="50" customWidth="1"/>
    <col min="5897" max="5897" width="3.625" style="50" customWidth="1"/>
    <col min="5898" max="5898" width="4.625" style="50" customWidth="1"/>
    <col min="5899" max="5899" width="1.625" style="50" customWidth="1"/>
    <col min="5900" max="5900" width="14.875" style="50" customWidth="1"/>
    <col min="5901" max="5901" width="1.625" style="50" customWidth="1"/>
    <col min="5902" max="5908" width="11.875" style="50" customWidth="1"/>
    <col min="5909" max="5909" width="12.625" style="50" customWidth="1"/>
    <col min="5910" max="6144" width="9" style="50"/>
    <col min="6145" max="6145" width="0.875" style="50" customWidth="1"/>
    <col min="6146" max="6146" width="4.625" style="50" customWidth="1"/>
    <col min="6147" max="6147" width="1.625" style="50" customWidth="1"/>
    <col min="6148" max="6148" width="24.625" style="50" customWidth="1"/>
    <col min="6149" max="6149" width="1.625" style="50" customWidth="1"/>
    <col min="6150" max="6152" width="11.875" style="50" customWidth="1"/>
    <col min="6153" max="6153" width="3.625" style="50" customWidth="1"/>
    <col min="6154" max="6154" width="4.625" style="50" customWidth="1"/>
    <col min="6155" max="6155" width="1.625" style="50" customWidth="1"/>
    <col min="6156" max="6156" width="14.875" style="50" customWidth="1"/>
    <col min="6157" max="6157" width="1.625" style="50" customWidth="1"/>
    <col min="6158" max="6164" width="11.875" style="50" customWidth="1"/>
    <col min="6165" max="6165" width="12.625" style="50" customWidth="1"/>
    <col min="6166" max="6400" width="9" style="50"/>
    <col min="6401" max="6401" width="0.875" style="50" customWidth="1"/>
    <col min="6402" max="6402" width="4.625" style="50" customWidth="1"/>
    <col min="6403" max="6403" width="1.625" style="50" customWidth="1"/>
    <col min="6404" max="6404" width="24.625" style="50" customWidth="1"/>
    <col min="6405" max="6405" width="1.625" style="50" customWidth="1"/>
    <col min="6406" max="6408" width="11.875" style="50" customWidth="1"/>
    <col min="6409" max="6409" width="3.625" style="50" customWidth="1"/>
    <col min="6410" max="6410" width="4.625" style="50" customWidth="1"/>
    <col min="6411" max="6411" width="1.625" style="50" customWidth="1"/>
    <col min="6412" max="6412" width="14.875" style="50" customWidth="1"/>
    <col min="6413" max="6413" width="1.625" style="50" customWidth="1"/>
    <col min="6414" max="6420" width="11.875" style="50" customWidth="1"/>
    <col min="6421" max="6421" width="12.625" style="50" customWidth="1"/>
    <col min="6422" max="6656" width="9" style="50"/>
    <col min="6657" max="6657" width="0.875" style="50" customWidth="1"/>
    <col min="6658" max="6658" width="4.625" style="50" customWidth="1"/>
    <col min="6659" max="6659" width="1.625" style="50" customWidth="1"/>
    <col min="6660" max="6660" width="24.625" style="50" customWidth="1"/>
    <col min="6661" max="6661" width="1.625" style="50" customWidth="1"/>
    <col min="6662" max="6664" width="11.875" style="50" customWidth="1"/>
    <col min="6665" max="6665" width="3.625" style="50" customWidth="1"/>
    <col min="6666" max="6666" width="4.625" style="50" customWidth="1"/>
    <col min="6667" max="6667" width="1.625" style="50" customWidth="1"/>
    <col min="6668" max="6668" width="14.875" style="50" customWidth="1"/>
    <col min="6669" max="6669" width="1.625" style="50" customWidth="1"/>
    <col min="6670" max="6676" width="11.875" style="50" customWidth="1"/>
    <col min="6677" max="6677" width="12.625" style="50" customWidth="1"/>
    <col min="6678" max="6912" width="9" style="50"/>
    <col min="6913" max="6913" width="0.875" style="50" customWidth="1"/>
    <col min="6914" max="6914" width="4.625" style="50" customWidth="1"/>
    <col min="6915" max="6915" width="1.625" style="50" customWidth="1"/>
    <col min="6916" max="6916" width="24.625" style="50" customWidth="1"/>
    <col min="6917" max="6917" width="1.625" style="50" customWidth="1"/>
    <col min="6918" max="6920" width="11.875" style="50" customWidth="1"/>
    <col min="6921" max="6921" width="3.625" style="50" customWidth="1"/>
    <col min="6922" max="6922" width="4.625" style="50" customWidth="1"/>
    <col min="6923" max="6923" width="1.625" style="50" customWidth="1"/>
    <col min="6924" max="6924" width="14.875" style="50" customWidth="1"/>
    <col min="6925" max="6925" width="1.625" style="50" customWidth="1"/>
    <col min="6926" max="6932" width="11.875" style="50" customWidth="1"/>
    <col min="6933" max="6933" width="12.625" style="50" customWidth="1"/>
    <col min="6934" max="7168" width="9" style="50"/>
    <col min="7169" max="7169" width="0.875" style="50" customWidth="1"/>
    <col min="7170" max="7170" width="4.625" style="50" customWidth="1"/>
    <col min="7171" max="7171" width="1.625" style="50" customWidth="1"/>
    <col min="7172" max="7172" width="24.625" style="50" customWidth="1"/>
    <col min="7173" max="7173" width="1.625" style="50" customWidth="1"/>
    <col min="7174" max="7176" width="11.875" style="50" customWidth="1"/>
    <col min="7177" max="7177" width="3.625" style="50" customWidth="1"/>
    <col min="7178" max="7178" width="4.625" style="50" customWidth="1"/>
    <col min="7179" max="7179" width="1.625" style="50" customWidth="1"/>
    <col min="7180" max="7180" width="14.875" style="50" customWidth="1"/>
    <col min="7181" max="7181" width="1.625" style="50" customWidth="1"/>
    <col min="7182" max="7188" width="11.875" style="50" customWidth="1"/>
    <col min="7189" max="7189" width="12.625" style="50" customWidth="1"/>
    <col min="7190" max="7424" width="9" style="50"/>
    <col min="7425" max="7425" width="0.875" style="50" customWidth="1"/>
    <col min="7426" max="7426" width="4.625" style="50" customWidth="1"/>
    <col min="7427" max="7427" width="1.625" style="50" customWidth="1"/>
    <col min="7428" max="7428" width="24.625" style="50" customWidth="1"/>
    <col min="7429" max="7429" width="1.625" style="50" customWidth="1"/>
    <col min="7430" max="7432" width="11.875" style="50" customWidth="1"/>
    <col min="7433" max="7433" width="3.625" style="50" customWidth="1"/>
    <col min="7434" max="7434" width="4.625" style="50" customWidth="1"/>
    <col min="7435" max="7435" width="1.625" style="50" customWidth="1"/>
    <col min="7436" max="7436" width="14.875" style="50" customWidth="1"/>
    <col min="7437" max="7437" width="1.625" style="50" customWidth="1"/>
    <col min="7438" max="7444" width="11.875" style="50" customWidth="1"/>
    <col min="7445" max="7445" width="12.625" style="50" customWidth="1"/>
    <col min="7446" max="7680" width="9" style="50"/>
    <col min="7681" max="7681" width="0.875" style="50" customWidth="1"/>
    <col min="7682" max="7682" width="4.625" style="50" customWidth="1"/>
    <col min="7683" max="7683" width="1.625" style="50" customWidth="1"/>
    <col min="7684" max="7684" width="24.625" style="50" customWidth="1"/>
    <col min="7685" max="7685" width="1.625" style="50" customWidth="1"/>
    <col min="7686" max="7688" width="11.875" style="50" customWidth="1"/>
    <col min="7689" max="7689" width="3.625" style="50" customWidth="1"/>
    <col min="7690" max="7690" width="4.625" style="50" customWidth="1"/>
    <col min="7691" max="7691" width="1.625" style="50" customWidth="1"/>
    <col min="7692" max="7692" width="14.875" style="50" customWidth="1"/>
    <col min="7693" max="7693" width="1.625" style="50" customWidth="1"/>
    <col min="7694" max="7700" width="11.875" style="50" customWidth="1"/>
    <col min="7701" max="7701" width="12.625" style="50" customWidth="1"/>
    <col min="7702" max="7936" width="9" style="50"/>
    <col min="7937" max="7937" width="0.875" style="50" customWidth="1"/>
    <col min="7938" max="7938" width="4.625" style="50" customWidth="1"/>
    <col min="7939" max="7939" width="1.625" style="50" customWidth="1"/>
    <col min="7940" max="7940" width="24.625" style="50" customWidth="1"/>
    <col min="7941" max="7941" width="1.625" style="50" customWidth="1"/>
    <col min="7942" max="7944" width="11.875" style="50" customWidth="1"/>
    <col min="7945" max="7945" width="3.625" style="50" customWidth="1"/>
    <col min="7946" max="7946" width="4.625" style="50" customWidth="1"/>
    <col min="7947" max="7947" width="1.625" style="50" customWidth="1"/>
    <col min="7948" max="7948" width="14.875" style="50" customWidth="1"/>
    <col min="7949" max="7949" width="1.625" style="50" customWidth="1"/>
    <col min="7950" max="7956" width="11.875" style="50" customWidth="1"/>
    <col min="7957" max="7957" width="12.625" style="50" customWidth="1"/>
    <col min="7958" max="8192" width="9" style="50"/>
    <col min="8193" max="8193" width="0.875" style="50" customWidth="1"/>
    <col min="8194" max="8194" width="4.625" style="50" customWidth="1"/>
    <col min="8195" max="8195" width="1.625" style="50" customWidth="1"/>
    <col min="8196" max="8196" width="24.625" style="50" customWidth="1"/>
    <col min="8197" max="8197" width="1.625" style="50" customWidth="1"/>
    <col min="8198" max="8200" width="11.875" style="50" customWidth="1"/>
    <col min="8201" max="8201" width="3.625" style="50" customWidth="1"/>
    <col min="8202" max="8202" width="4.625" style="50" customWidth="1"/>
    <col min="8203" max="8203" width="1.625" style="50" customWidth="1"/>
    <col min="8204" max="8204" width="14.875" style="50" customWidth="1"/>
    <col min="8205" max="8205" width="1.625" style="50" customWidth="1"/>
    <col min="8206" max="8212" width="11.875" style="50" customWidth="1"/>
    <col min="8213" max="8213" width="12.625" style="50" customWidth="1"/>
    <col min="8214" max="8448" width="9" style="50"/>
    <col min="8449" max="8449" width="0.875" style="50" customWidth="1"/>
    <col min="8450" max="8450" width="4.625" style="50" customWidth="1"/>
    <col min="8451" max="8451" width="1.625" style="50" customWidth="1"/>
    <col min="8452" max="8452" width="24.625" style="50" customWidth="1"/>
    <col min="8453" max="8453" width="1.625" style="50" customWidth="1"/>
    <col min="8454" max="8456" width="11.875" style="50" customWidth="1"/>
    <col min="8457" max="8457" width="3.625" style="50" customWidth="1"/>
    <col min="8458" max="8458" width="4.625" style="50" customWidth="1"/>
    <col min="8459" max="8459" width="1.625" style="50" customWidth="1"/>
    <col min="8460" max="8460" width="14.875" style="50" customWidth="1"/>
    <col min="8461" max="8461" width="1.625" style="50" customWidth="1"/>
    <col min="8462" max="8468" width="11.875" style="50" customWidth="1"/>
    <col min="8469" max="8469" width="12.625" style="50" customWidth="1"/>
    <col min="8470" max="8704" width="9" style="50"/>
    <col min="8705" max="8705" width="0.875" style="50" customWidth="1"/>
    <col min="8706" max="8706" width="4.625" style="50" customWidth="1"/>
    <col min="8707" max="8707" width="1.625" style="50" customWidth="1"/>
    <col min="8708" max="8708" width="24.625" style="50" customWidth="1"/>
    <col min="8709" max="8709" width="1.625" style="50" customWidth="1"/>
    <col min="8710" max="8712" width="11.875" style="50" customWidth="1"/>
    <col min="8713" max="8713" width="3.625" style="50" customWidth="1"/>
    <col min="8714" max="8714" width="4.625" style="50" customWidth="1"/>
    <col min="8715" max="8715" width="1.625" style="50" customWidth="1"/>
    <col min="8716" max="8716" width="14.875" style="50" customWidth="1"/>
    <col min="8717" max="8717" width="1.625" style="50" customWidth="1"/>
    <col min="8718" max="8724" width="11.875" style="50" customWidth="1"/>
    <col min="8725" max="8725" width="12.625" style="50" customWidth="1"/>
    <col min="8726" max="8960" width="9" style="50"/>
    <col min="8961" max="8961" width="0.875" style="50" customWidth="1"/>
    <col min="8962" max="8962" width="4.625" style="50" customWidth="1"/>
    <col min="8963" max="8963" width="1.625" style="50" customWidth="1"/>
    <col min="8964" max="8964" width="24.625" style="50" customWidth="1"/>
    <col min="8965" max="8965" width="1.625" style="50" customWidth="1"/>
    <col min="8966" max="8968" width="11.875" style="50" customWidth="1"/>
    <col min="8969" max="8969" width="3.625" style="50" customWidth="1"/>
    <col min="8970" max="8970" width="4.625" style="50" customWidth="1"/>
    <col min="8971" max="8971" width="1.625" style="50" customWidth="1"/>
    <col min="8972" max="8972" width="14.875" style="50" customWidth="1"/>
    <col min="8973" max="8973" width="1.625" style="50" customWidth="1"/>
    <col min="8974" max="8980" width="11.875" style="50" customWidth="1"/>
    <col min="8981" max="8981" width="12.625" style="50" customWidth="1"/>
    <col min="8982" max="9216" width="9" style="50"/>
    <col min="9217" max="9217" width="0.875" style="50" customWidth="1"/>
    <col min="9218" max="9218" width="4.625" style="50" customWidth="1"/>
    <col min="9219" max="9219" width="1.625" style="50" customWidth="1"/>
    <col min="9220" max="9220" width="24.625" style="50" customWidth="1"/>
    <col min="9221" max="9221" width="1.625" style="50" customWidth="1"/>
    <col min="9222" max="9224" width="11.875" style="50" customWidth="1"/>
    <col min="9225" max="9225" width="3.625" style="50" customWidth="1"/>
    <col min="9226" max="9226" width="4.625" style="50" customWidth="1"/>
    <col min="9227" max="9227" width="1.625" style="50" customWidth="1"/>
    <col min="9228" max="9228" width="14.875" style="50" customWidth="1"/>
    <col min="9229" max="9229" width="1.625" style="50" customWidth="1"/>
    <col min="9230" max="9236" width="11.875" style="50" customWidth="1"/>
    <col min="9237" max="9237" width="12.625" style="50" customWidth="1"/>
    <col min="9238" max="9472" width="9" style="50"/>
    <col min="9473" max="9473" width="0.875" style="50" customWidth="1"/>
    <col min="9474" max="9474" width="4.625" style="50" customWidth="1"/>
    <col min="9475" max="9475" width="1.625" style="50" customWidth="1"/>
    <col min="9476" max="9476" width="24.625" style="50" customWidth="1"/>
    <col min="9477" max="9477" width="1.625" style="50" customWidth="1"/>
    <col min="9478" max="9480" width="11.875" style="50" customWidth="1"/>
    <col min="9481" max="9481" width="3.625" style="50" customWidth="1"/>
    <col min="9482" max="9482" width="4.625" style="50" customWidth="1"/>
    <col min="9483" max="9483" width="1.625" style="50" customWidth="1"/>
    <col min="9484" max="9484" width="14.875" style="50" customWidth="1"/>
    <col min="9485" max="9485" width="1.625" style="50" customWidth="1"/>
    <col min="9486" max="9492" width="11.875" style="50" customWidth="1"/>
    <col min="9493" max="9493" width="12.625" style="50" customWidth="1"/>
    <col min="9494" max="9728" width="9" style="50"/>
    <col min="9729" max="9729" width="0.875" style="50" customWidth="1"/>
    <col min="9730" max="9730" width="4.625" style="50" customWidth="1"/>
    <col min="9731" max="9731" width="1.625" style="50" customWidth="1"/>
    <col min="9732" max="9732" width="24.625" style="50" customWidth="1"/>
    <col min="9733" max="9733" width="1.625" style="50" customWidth="1"/>
    <col min="9734" max="9736" width="11.875" style="50" customWidth="1"/>
    <col min="9737" max="9737" width="3.625" style="50" customWidth="1"/>
    <col min="9738" max="9738" width="4.625" style="50" customWidth="1"/>
    <col min="9739" max="9739" width="1.625" style="50" customWidth="1"/>
    <col min="9740" max="9740" width="14.875" style="50" customWidth="1"/>
    <col min="9741" max="9741" width="1.625" style="50" customWidth="1"/>
    <col min="9742" max="9748" width="11.875" style="50" customWidth="1"/>
    <col min="9749" max="9749" width="12.625" style="50" customWidth="1"/>
    <col min="9750" max="9984" width="9" style="50"/>
    <col min="9985" max="9985" width="0.875" style="50" customWidth="1"/>
    <col min="9986" max="9986" width="4.625" style="50" customWidth="1"/>
    <col min="9987" max="9987" width="1.625" style="50" customWidth="1"/>
    <col min="9988" max="9988" width="24.625" style="50" customWidth="1"/>
    <col min="9989" max="9989" width="1.625" style="50" customWidth="1"/>
    <col min="9990" max="9992" width="11.875" style="50" customWidth="1"/>
    <col min="9993" max="9993" width="3.625" style="50" customWidth="1"/>
    <col min="9994" max="9994" width="4.625" style="50" customWidth="1"/>
    <col min="9995" max="9995" width="1.625" style="50" customWidth="1"/>
    <col min="9996" max="9996" width="14.875" style="50" customWidth="1"/>
    <col min="9997" max="9997" width="1.625" style="50" customWidth="1"/>
    <col min="9998" max="10004" width="11.875" style="50" customWidth="1"/>
    <col min="10005" max="10005" width="12.625" style="50" customWidth="1"/>
    <col min="10006" max="10240" width="9" style="50"/>
    <col min="10241" max="10241" width="0.875" style="50" customWidth="1"/>
    <col min="10242" max="10242" width="4.625" style="50" customWidth="1"/>
    <col min="10243" max="10243" width="1.625" style="50" customWidth="1"/>
    <col min="10244" max="10244" width="24.625" style="50" customWidth="1"/>
    <col min="10245" max="10245" width="1.625" style="50" customWidth="1"/>
    <col min="10246" max="10248" width="11.875" style="50" customWidth="1"/>
    <col min="10249" max="10249" width="3.625" style="50" customWidth="1"/>
    <col min="10250" max="10250" width="4.625" style="50" customWidth="1"/>
    <col min="10251" max="10251" width="1.625" style="50" customWidth="1"/>
    <col min="10252" max="10252" width="14.875" style="50" customWidth="1"/>
    <col min="10253" max="10253" width="1.625" style="50" customWidth="1"/>
    <col min="10254" max="10260" width="11.875" style="50" customWidth="1"/>
    <col min="10261" max="10261" width="12.625" style="50" customWidth="1"/>
    <col min="10262" max="10496" width="9" style="50"/>
    <col min="10497" max="10497" width="0.875" style="50" customWidth="1"/>
    <col min="10498" max="10498" width="4.625" style="50" customWidth="1"/>
    <col min="10499" max="10499" width="1.625" style="50" customWidth="1"/>
    <col min="10500" max="10500" width="24.625" style="50" customWidth="1"/>
    <col min="10501" max="10501" width="1.625" style="50" customWidth="1"/>
    <col min="10502" max="10504" width="11.875" style="50" customWidth="1"/>
    <col min="10505" max="10505" width="3.625" style="50" customWidth="1"/>
    <col min="10506" max="10506" width="4.625" style="50" customWidth="1"/>
    <col min="10507" max="10507" width="1.625" style="50" customWidth="1"/>
    <col min="10508" max="10508" width="14.875" style="50" customWidth="1"/>
    <col min="10509" max="10509" width="1.625" style="50" customWidth="1"/>
    <col min="10510" max="10516" width="11.875" style="50" customWidth="1"/>
    <col min="10517" max="10517" width="12.625" style="50" customWidth="1"/>
    <col min="10518" max="10752" width="9" style="50"/>
    <col min="10753" max="10753" width="0.875" style="50" customWidth="1"/>
    <col min="10754" max="10754" width="4.625" style="50" customWidth="1"/>
    <col min="10755" max="10755" width="1.625" style="50" customWidth="1"/>
    <col min="10756" max="10756" width="24.625" style="50" customWidth="1"/>
    <col min="10757" max="10757" width="1.625" style="50" customWidth="1"/>
    <col min="10758" max="10760" width="11.875" style="50" customWidth="1"/>
    <col min="10761" max="10761" width="3.625" style="50" customWidth="1"/>
    <col min="10762" max="10762" width="4.625" style="50" customWidth="1"/>
    <col min="10763" max="10763" width="1.625" style="50" customWidth="1"/>
    <col min="10764" max="10764" width="14.875" style="50" customWidth="1"/>
    <col min="10765" max="10765" width="1.625" style="50" customWidth="1"/>
    <col min="10766" max="10772" width="11.875" style="50" customWidth="1"/>
    <col min="10773" max="10773" width="12.625" style="50" customWidth="1"/>
    <col min="10774" max="11008" width="9" style="50"/>
    <col min="11009" max="11009" width="0.875" style="50" customWidth="1"/>
    <col min="11010" max="11010" width="4.625" style="50" customWidth="1"/>
    <col min="11011" max="11011" width="1.625" style="50" customWidth="1"/>
    <col min="11012" max="11012" width="24.625" style="50" customWidth="1"/>
    <col min="11013" max="11013" width="1.625" style="50" customWidth="1"/>
    <col min="11014" max="11016" width="11.875" style="50" customWidth="1"/>
    <col min="11017" max="11017" width="3.625" style="50" customWidth="1"/>
    <col min="11018" max="11018" width="4.625" style="50" customWidth="1"/>
    <col min="11019" max="11019" width="1.625" style="50" customWidth="1"/>
    <col min="11020" max="11020" width="14.875" style="50" customWidth="1"/>
    <col min="11021" max="11021" width="1.625" style="50" customWidth="1"/>
    <col min="11022" max="11028" width="11.875" style="50" customWidth="1"/>
    <col min="11029" max="11029" width="12.625" style="50" customWidth="1"/>
    <col min="11030" max="11264" width="9" style="50"/>
    <col min="11265" max="11265" width="0.875" style="50" customWidth="1"/>
    <col min="11266" max="11266" width="4.625" style="50" customWidth="1"/>
    <col min="11267" max="11267" width="1.625" style="50" customWidth="1"/>
    <col min="11268" max="11268" width="24.625" style="50" customWidth="1"/>
    <col min="11269" max="11269" width="1.625" style="50" customWidth="1"/>
    <col min="11270" max="11272" width="11.875" style="50" customWidth="1"/>
    <col min="11273" max="11273" width="3.625" style="50" customWidth="1"/>
    <col min="11274" max="11274" width="4.625" style="50" customWidth="1"/>
    <col min="11275" max="11275" width="1.625" style="50" customWidth="1"/>
    <col min="11276" max="11276" width="14.875" style="50" customWidth="1"/>
    <col min="11277" max="11277" width="1.625" style="50" customWidth="1"/>
    <col min="11278" max="11284" width="11.875" style="50" customWidth="1"/>
    <col min="11285" max="11285" width="12.625" style="50" customWidth="1"/>
    <col min="11286" max="11520" width="9" style="50"/>
    <col min="11521" max="11521" width="0.875" style="50" customWidth="1"/>
    <col min="11522" max="11522" width="4.625" style="50" customWidth="1"/>
    <col min="11523" max="11523" width="1.625" style="50" customWidth="1"/>
    <col min="11524" max="11524" width="24.625" style="50" customWidth="1"/>
    <col min="11525" max="11525" width="1.625" style="50" customWidth="1"/>
    <col min="11526" max="11528" width="11.875" style="50" customWidth="1"/>
    <col min="11529" max="11529" width="3.625" style="50" customWidth="1"/>
    <col min="11530" max="11530" width="4.625" style="50" customWidth="1"/>
    <col min="11531" max="11531" width="1.625" style="50" customWidth="1"/>
    <col min="11532" max="11532" width="14.875" style="50" customWidth="1"/>
    <col min="11533" max="11533" width="1.625" style="50" customWidth="1"/>
    <col min="11534" max="11540" width="11.875" style="50" customWidth="1"/>
    <col min="11541" max="11541" width="12.625" style="50" customWidth="1"/>
    <col min="11542" max="11776" width="9" style="50"/>
    <col min="11777" max="11777" width="0.875" style="50" customWidth="1"/>
    <col min="11778" max="11778" width="4.625" style="50" customWidth="1"/>
    <col min="11779" max="11779" width="1.625" style="50" customWidth="1"/>
    <col min="11780" max="11780" width="24.625" style="50" customWidth="1"/>
    <col min="11781" max="11781" width="1.625" style="50" customWidth="1"/>
    <col min="11782" max="11784" width="11.875" style="50" customWidth="1"/>
    <col min="11785" max="11785" width="3.625" style="50" customWidth="1"/>
    <col min="11786" max="11786" width="4.625" style="50" customWidth="1"/>
    <col min="11787" max="11787" width="1.625" style="50" customWidth="1"/>
    <col min="11788" max="11788" width="14.875" style="50" customWidth="1"/>
    <col min="11789" max="11789" width="1.625" style="50" customWidth="1"/>
    <col min="11790" max="11796" width="11.875" style="50" customWidth="1"/>
    <col min="11797" max="11797" width="12.625" style="50" customWidth="1"/>
    <col min="11798" max="12032" width="9" style="50"/>
    <col min="12033" max="12033" width="0.875" style="50" customWidth="1"/>
    <col min="12034" max="12034" width="4.625" style="50" customWidth="1"/>
    <col min="12035" max="12035" width="1.625" style="50" customWidth="1"/>
    <col min="12036" max="12036" width="24.625" style="50" customWidth="1"/>
    <col min="12037" max="12037" width="1.625" style="50" customWidth="1"/>
    <col min="12038" max="12040" width="11.875" style="50" customWidth="1"/>
    <col min="12041" max="12041" width="3.625" style="50" customWidth="1"/>
    <col min="12042" max="12042" width="4.625" style="50" customWidth="1"/>
    <col min="12043" max="12043" width="1.625" style="50" customWidth="1"/>
    <col min="12044" max="12044" width="14.875" style="50" customWidth="1"/>
    <col min="12045" max="12045" width="1.625" style="50" customWidth="1"/>
    <col min="12046" max="12052" width="11.875" style="50" customWidth="1"/>
    <col min="12053" max="12053" width="12.625" style="50" customWidth="1"/>
    <col min="12054" max="12288" width="9" style="50"/>
    <col min="12289" max="12289" width="0.875" style="50" customWidth="1"/>
    <col min="12290" max="12290" width="4.625" style="50" customWidth="1"/>
    <col min="12291" max="12291" width="1.625" style="50" customWidth="1"/>
    <col min="12292" max="12292" width="24.625" style="50" customWidth="1"/>
    <col min="12293" max="12293" width="1.625" style="50" customWidth="1"/>
    <col min="12294" max="12296" width="11.875" style="50" customWidth="1"/>
    <col min="12297" max="12297" width="3.625" style="50" customWidth="1"/>
    <col min="12298" max="12298" width="4.625" style="50" customWidth="1"/>
    <col min="12299" max="12299" width="1.625" style="50" customWidth="1"/>
    <col min="12300" max="12300" width="14.875" style="50" customWidth="1"/>
    <col min="12301" max="12301" width="1.625" style="50" customWidth="1"/>
    <col min="12302" max="12308" width="11.875" style="50" customWidth="1"/>
    <col min="12309" max="12309" width="12.625" style="50" customWidth="1"/>
    <col min="12310" max="12544" width="9" style="50"/>
    <col min="12545" max="12545" width="0.875" style="50" customWidth="1"/>
    <col min="12546" max="12546" width="4.625" style="50" customWidth="1"/>
    <col min="12547" max="12547" width="1.625" style="50" customWidth="1"/>
    <col min="12548" max="12548" width="24.625" style="50" customWidth="1"/>
    <col min="12549" max="12549" width="1.625" style="50" customWidth="1"/>
    <col min="12550" max="12552" width="11.875" style="50" customWidth="1"/>
    <col min="12553" max="12553" width="3.625" style="50" customWidth="1"/>
    <col min="12554" max="12554" width="4.625" style="50" customWidth="1"/>
    <col min="12555" max="12555" width="1.625" style="50" customWidth="1"/>
    <col min="12556" max="12556" width="14.875" style="50" customWidth="1"/>
    <col min="12557" max="12557" width="1.625" style="50" customWidth="1"/>
    <col min="12558" max="12564" width="11.875" style="50" customWidth="1"/>
    <col min="12565" max="12565" width="12.625" style="50" customWidth="1"/>
    <col min="12566" max="12800" width="9" style="50"/>
    <col min="12801" max="12801" width="0.875" style="50" customWidth="1"/>
    <col min="12802" max="12802" width="4.625" style="50" customWidth="1"/>
    <col min="12803" max="12803" width="1.625" style="50" customWidth="1"/>
    <col min="12804" max="12804" width="24.625" style="50" customWidth="1"/>
    <col min="12805" max="12805" width="1.625" style="50" customWidth="1"/>
    <col min="12806" max="12808" width="11.875" style="50" customWidth="1"/>
    <col min="12809" max="12809" width="3.625" style="50" customWidth="1"/>
    <col min="12810" max="12810" width="4.625" style="50" customWidth="1"/>
    <col min="12811" max="12811" width="1.625" style="50" customWidth="1"/>
    <col min="12812" max="12812" width="14.875" style="50" customWidth="1"/>
    <col min="12813" max="12813" width="1.625" style="50" customWidth="1"/>
    <col min="12814" max="12820" width="11.875" style="50" customWidth="1"/>
    <col min="12821" max="12821" width="12.625" style="50" customWidth="1"/>
    <col min="12822" max="13056" width="9" style="50"/>
    <col min="13057" max="13057" width="0.875" style="50" customWidth="1"/>
    <col min="13058" max="13058" width="4.625" style="50" customWidth="1"/>
    <col min="13059" max="13059" width="1.625" style="50" customWidth="1"/>
    <col min="13060" max="13060" width="24.625" style="50" customWidth="1"/>
    <col min="13061" max="13061" width="1.625" style="50" customWidth="1"/>
    <col min="13062" max="13064" width="11.875" style="50" customWidth="1"/>
    <col min="13065" max="13065" width="3.625" style="50" customWidth="1"/>
    <col min="13066" max="13066" width="4.625" style="50" customWidth="1"/>
    <col min="13067" max="13067" width="1.625" style="50" customWidth="1"/>
    <col min="13068" max="13068" width="14.875" style="50" customWidth="1"/>
    <col min="13069" max="13069" width="1.625" style="50" customWidth="1"/>
    <col min="13070" max="13076" width="11.875" style="50" customWidth="1"/>
    <col min="13077" max="13077" width="12.625" style="50" customWidth="1"/>
    <col min="13078" max="13312" width="9" style="50"/>
    <col min="13313" max="13313" width="0.875" style="50" customWidth="1"/>
    <col min="13314" max="13314" width="4.625" style="50" customWidth="1"/>
    <col min="13315" max="13315" width="1.625" style="50" customWidth="1"/>
    <col min="13316" max="13316" width="24.625" style="50" customWidth="1"/>
    <col min="13317" max="13317" width="1.625" style="50" customWidth="1"/>
    <col min="13318" max="13320" width="11.875" style="50" customWidth="1"/>
    <col min="13321" max="13321" width="3.625" style="50" customWidth="1"/>
    <col min="13322" max="13322" width="4.625" style="50" customWidth="1"/>
    <col min="13323" max="13323" width="1.625" style="50" customWidth="1"/>
    <col min="13324" max="13324" width="14.875" style="50" customWidth="1"/>
    <col min="13325" max="13325" width="1.625" style="50" customWidth="1"/>
    <col min="13326" max="13332" width="11.875" style="50" customWidth="1"/>
    <col min="13333" max="13333" width="12.625" style="50" customWidth="1"/>
    <col min="13334" max="13568" width="9" style="50"/>
    <col min="13569" max="13569" width="0.875" style="50" customWidth="1"/>
    <col min="13570" max="13570" width="4.625" style="50" customWidth="1"/>
    <col min="13571" max="13571" width="1.625" style="50" customWidth="1"/>
    <col min="13572" max="13572" width="24.625" style="50" customWidth="1"/>
    <col min="13573" max="13573" width="1.625" style="50" customWidth="1"/>
    <col min="13574" max="13576" width="11.875" style="50" customWidth="1"/>
    <col min="13577" max="13577" width="3.625" style="50" customWidth="1"/>
    <col min="13578" max="13578" width="4.625" style="50" customWidth="1"/>
    <col min="13579" max="13579" width="1.625" style="50" customWidth="1"/>
    <col min="13580" max="13580" width="14.875" style="50" customWidth="1"/>
    <col min="13581" max="13581" width="1.625" style="50" customWidth="1"/>
    <col min="13582" max="13588" width="11.875" style="50" customWidth="1"/>
    <col min="13589" max="13589" width="12.625" style="50" customWidth="1"/>
    <col min="13590" max="13824" width="9" style="50"/>
    <col min="13825" max="13825" width="0.875" style="50" customWidth="1"/>
    <col min="13826" max="13826" width="4.625" style="50" customWidth="1"/>
    <col min="13827" max="13827" width="1.625" style="50" customWidth="1"/>
    <col min="13828" max="13828" width="24.625" style="50" customWidth="1"/>
    <col min="13829" max="13829" width="1.625" style="50" customWidth="1"/>
    <col min="13830" max="13832" width="11.875" style="50" customWidth="1"/>
    <col min="13833" max="13833" width="3.625" style="50" customWidth="1"/>
    <col min="13834" max="13834" width="4.625" style="50" customWidth="1"/>
    <col min="13835" max="13835" width="1.625" style="50" customWidth="1"/>
    <col min="13836" max="13836" width="14.875" style="50" customWidth="1"/>
    <col min="13837" max="13837" width="1.625" style="50" customWidth="1"/>
    <col min="13838" max="13844" width="11.875" style="50" customWidth="1"/>
    <col min="13845" max="13845" width="12.625" style="50" customWidth="1"/>
    <col min="13846" max="14080" width="9" style="50"/>
    <col min="14081" max="14081" width="0.875" style="50" customWidth="1"/>
    <col min="14082" max="14082" width="4.625" style="50" customWidth="1"/>
    <col min="14083" max="14083" width="1.625" style="50" customWidth="1"/>
    <col min="14084" max="14084" width="24.625" style="50" customWidth="1"/>
    <col min="14085" max="14085" width="1.625" style="50" customWidth="1"/>
    <col min="14086" max="14088" width="11.875" style="50" customWidth="1"/>
    <col min="14089" max="14089" width="3.625" style="50" customWidth="1"/>
    <col min="14090" max="14090" width="4.625" style="50" customWidth="1"/>
    <col min="14091" max="14091" width="1.625" style="50" customWidth="1"/>
    <col min="14092" max="14092" width="14.875" style="50" customWidth="1"/>
    <col min="14093" max="14093" width="1.625" style="50" customWidth="1"/>
    <col min="14094" max="14100" width="11.875" style="50" customWidth="1"/>
    <col min="14101" max="14101" width="12.625" style="50" customWidth="1"/>
    <col min="14102" max="14336" width="9" style="50"/>
    <col min="14337" max="14337" width="0.875" style="50" customWidth="1"/>
    <col min="14338" max="14338" width="4.625" style="50" customWidth="1"/>
    <col min="14339" max="14339" width="1.625" style="50" customWidth="1"/>
    <col min="14340" max="14340" width="24.625" style="50" customWidth="1"/>
    <col min="14341" max="14341" width="1.625" style="50" customWidth="1"/>
    <col min="14342" max="14344" width="11.875" style="50" customWidth="1"/>
    <col min="14345" max="14345" width="3.625" style="50" customWidth="1"/>
    <col min="14346" max="14346" width="4.625" style="50" customWidth="1"/>
    <col min="14347" max="14347" width="1.625" style="50" customWidth="1"/>
    <col min="14348" max="14348" width="14.875" style="50" customWidth="1"/>
    <col min="14349" max="14349" width="1.625" style="50" customWidth="1"/>
    <col min="14350" max="14356" width="11.875" style="50" customWidth="1"/>
    <col min="14357" max="14357" width="12.625" style="50" customWidth="1"/>
    <col min="14358" max="14592" width="9" style="50"/>
    <col min="14593" max="14593" width="0.875" style="50" customWidth="1"/>
    <col min="14594" max="14594" width="4.625" style="50" customWidth="1"/>
    <col min="14595" max="14595" width="1.625" style="50" customWidth="1"/>
    <col min="14596" max="14596" width="24.625" style="50" customWidth="1"/>
    <col min="14597" max="14597" width="1.625" style="50" customWidth="1"/>
    <col min="14598" max="14600" width="11.875" style="50" customWidth="1"/>
    <col min="14601" max="14601" width="3.625" style="50" customWidth="1"/>
    <col min="14602" max="14602" width="4.625" style="50" customWidth="1"/>
    <col min="14603" max="14603" width="1.625" style="50" customWidth="1"/>
    <col min="14604" max="14604" width="14.875" style="50" customWidth="1"/>
    <col min="14605" max="14605" width="1.625" style="50" customWidth="1"/>
    <col min="14606" max="14612" width="11.875" style="50" customWidth="1"/>
    <col min="14613" max="14613" width="12.625" style="50" customWidth="1"/>
    <col min="14614" max="14848" width="9" style="50"/>
    <col min="14849" max="14849" width="0.875" style="50" customWidth="1"/>
    <col min="14850" max="14850" width="4.625" style="50" customWidth="1"/>
    <col min="14851" max="14851" width="1.625" style="50" customWidth="1"/>
    <col min="14852" max="14852" width="24.625" style="50" customWidth="1"/>
    <col min="14853" max="14853" width="1.625" style="50" customWidth="1"/>
    <col min="14854" max="14856" width="11.875" style="50" customWidth="1"/>
    <col min="14857" max="14857" width="3.625" style="50" customWidth="1"/>
    <col min="14858" max="14858" width="4.625" style="50" customWidth="1"/>
    <col min="14859" max="14859" width="1.625" style="50" customWidth="1"/>
    <col min="14860" max="14860" width="14.875" style="50" customWidth="1"/>
    <col min="14861" max="14861" width="1.625" style="50" customWidth="1"/>
    <col min="14862" max="14868" width="11.875" style="50" customWidth="1"/>
    <col min="14869" max="14869" width="12.625" style="50" customWidth="1"/>
    <col min="14870" max="15104" width="9" style="50"/>
    <col min="15105" max="15105" width="0.875" style="50" customWidth="1"/>
    <col min="15106" max="15106" width="4.625" style="50" customWidth="1"/>
    <col min="15107" max="15107" width="1.625" style="50" customWidth="1"/>
    <col min="15108" max="15108" width="24.625" style="50" customWidth="1"/>
    <col min="15109" max="15109" width="1.625" style="50" customWidth="1"/>
    <col min="15110" max="15112" width="11.875" style="50" customWidth="1"/>
    <col min="15113" max="15113" width="3.625" style="50" customWidth="1"/>
    <col min="15114" max="15114" width="4.625" style="50" customWidth="1"/>
    <col min="15115" max="15115" width="1.625" style="50" customWidth="1"/>
    <col min="15116" max="15116" width="14.875" style="50" customWidth="1"/>
    <col min="15117" max="15117" width="1.625" style="50" customWidth="1"/>
    <col min="15118" max="15124" width="11.875" style="50" customWidth="1"/>
    <col min="15125" max="15125" width="12.625" style="50" customWidth="1"/>
    <col min="15126" max="15360" width="9" style="50"/>
    <col min="15361" max="15361" width="0.875" style="50" customWidth="1"/>
    <col min="15362" max="15362" width="4.625" style="50" customWidth="1"/>
    <col min="15363" max="15363" width="1.625" style="50" customWidth="1"/>
    <col min="15364" max="15364" width="24.625" style="50" customWidth="1"/>
    <col min="15365" max="15365" width="1.625" style="50" customWidth="1"/>
    <col min="15366" max="15368" width="11.875" style="50" customWidth="1"/>
    <col min="15369" max="15369" width="3.625" style="50" customWidth="1"/>
    <col min="15370" max="15370" width="4.625" style="50" customWidth="1"/>
    <col min="15371" max="15371" width="1.625" style="50" customWidth="1"/>
    <col min="15372" max="15372" width="14.875" style="50" customWidth="1"/>
    <col min="15373" max="15373" width="1.625" style="50" customWidth="1"/>
    <col min="15374" max="15380" width="11.875" style="50" customWidth="1"/>
    <col min="15381" max="15381" width="12.625" style="50" customWidth="1"/>
    <col min="15382" max="15616" width="9" style="50"/>
    <col min="15617" max="15617" width="0.875" style="50" customWidth="1"/>
    <col min="15618" max="15618" width="4.625" style="50" customWidth="1"/>
    <col min="15619" max="15619" width="1.625" style="50" customWidth="1"/>
    <col min="15620" max="15620" width="24.625" style="50" customWidth="1"/>
    <col min="15621" max="15621" width="1.625" style="50" customWidth="1"/>
    <col min="15622" max="15624" width="11.875" style="50" customWidth="1"/>
    <col min="15625" max="15625" width="3.625" style="50" customWidth="1"/>
    <col min="15626" max="15626" width="4.625" style="50" customWidth="1"/>
    <col min="15627" max="15627" width="1.625" style="50" customWidth="1"/>
    <col min="15628" max="15628" width="14.875" style="50" customWidth="1"/>
    <col min="15629" max="15629" width="1.625" style="50" customWidth="1"/>
    <col min="15630" max="15636" width="11.875" style="50" customWidth="1"/>
    <col min="15637" max="15637" width="12.625" style="50" customWidth="1"/>
    <col min="15638" max="15872" width="9" style="50"/>
    <col min="15873" max="15873" width="0.875" style="50" customWidth="1"/>
    <col min="15874" max="15874" width="4.625" style="50" customWidth="1"/>
    <col min="15875" max="15875" width="1.625" style="50" customWidth="1"/>
    <col min="15876" max="15876" width="24.625" style="50" customWidth="1"/>
    <col min="15877" max="15877" width="1.625" style="50" customWidth="1"/>
    <col min="15878" max="15880" width="11.875" style="50" customWidth="1"/>
    <col min="15881" max="15881" width="3.625" style="50" customWidth="1"/>
    <col min="15882" max="15882" width="4.625" style="50" customWidth="1"/>
    <col min="15883" max="15883" width="1.625" style="50" customWidth="1"/>
    <col min="15884" max="15884" width="14.875" style="50" customWidth="1"/>
    <col min="15885" max="15885" width="1.625" style="50" customWidth="1"/>
    <col min="15886" max="15892" width="11.875" style="50" customWidth="1"/>
    <col min="15893" max="15893" width="12.625" style="50" customWidth="1"/>
    <col min="15894" max="16128" width="9" style="50"/>
    <col min="16129" max="16129" width="0.875" style="50" customWidth="1"/>
    <col min="16130" max="16130" width="4.625" style="50" customWidth="1"/>
    <col min="16131" max="16131" width="1.625" style="50" customWidth="1"/>
    <col min="16132" max="16132" width="24.625" style="50" customWidth="1"/>
    <col min="16133" max="16133" width="1.625" style="50" customWidth="1"/>
    <col min="16134" max="16136" width="11.875" style="50" customWidth="1"/>
    <col min="16137" max="16137" width="3.625" style="50" customWidth="1"/>
    <col min="16138" max="16138" width="4.625" style="50" customWidth="1"/>
    <col min="16139" max="16139" width="1.625" style="50" customWidth="1"/>
    <col min="16140" max="16140" width="14.875" style="50" customWidth="1"/>
    <col min="16141" max="16141" width="1.625" style="50" customWidth="1"/>
    <col min="16142" max="16148" width="11.875" style="50" customWidth="1"/>
    <col min="16149" max="16149" width="12.625" style="50" customWidth="1"/>
    <col min="16150" max="16384" width="9" style="50"/>
  </cols>
  <sheetData>
    <row r="1" spans="1:20" s="48" customFormat="1" ht="27.75" customHeight="1" x14ac:dyDescent="0.15">
      <c r="A1" s="200" t="s">
        <v>119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</row>
    <row r="2" spans="1:20" s="49" customFormat="1" ht="21" customHeight="1" x14ac:dyDescent="0.15"/>
    <row r="3" spans="1:20" ht="21" customHeight="1" thickBot="1" x14ac:dyDescent="0.2">
      <c r="B3" s="50" t="s">
        <v>26</v>
      </c>
      <c r="H3" s="51" t="s">
        <v>2</v>
      </c>
      <c r="J3" s="50" t="s">
        <v>27</v>
      </c>
      <c r="T3" s="51" t="s">
        <v>2</v>
      </c>
    </row>
    <row r="4" spans="1:20" ht="21" customHeight="1" x14ac:dyDescent="0.15">
      <c r="B4" s="223" t="s">
        <v>28</v>
      </c>
      <c r="C4" s="217"/>
      <c r="D4" s="217"/>
      <c r="E4" s="217"/>
      <c r="F4" s="214" t="s">
        <v>71</v>
      </c>
      <c r="G4" s="214" t="s">
        <v>70</v>
      </c>
      <c r="H4" s="226" t="s">
        <v>72</v>
      </c>
      <c r="J4" s="223" t="s">
        <v>28</v>
      </c>
      <c r="K4" s="217"/>
      <c r="L4" s="217"/>
      <c r="M4" s="217"/>
      <c r="N4" s="214" t="s">
        <v>71</v>
      </c>
      <c r="O4" s="214" t="s">
        <v>70</v>
      </c>
      <c r="P4" s="217" t="s">
        <v>72</v>
      </c>
      <c r="Q4" s="218" t="s">
        <v>73</v>
      </c>
      <c r="R4" s="218"/>
      <c r="S4" s="218"/>
      <c r="T4" s="219"/>
    </row>
    <row r="5" spans="1:20" ht="21" customHeight="1" x14ac:dyDescent="0.15">
      <c r="B5" s="224"/>
      <c r="C5" s="215"/>
      <c r="D5" s="215"/>
      <c r="E5" s="215"/>
      <c r="F5" s="215"/>
      <c r="G5" s="215"/>
      <c r="H5" s="221"/>
      <c r="J5" s="224"/>
      <c r="K5" s="215"/>
      <c r="L5" s="215"/>
      <c r="M5" s="215"/>
      <c r="N5" s="215"/>
      <c r="O5" s="215"/>
      <c r="P5" s="215"/>
      <c r="Q5" s="220" t="s">
        <v>29</v>
      </c>
      <c r="R5" s="220"/>
      <c r="S5" s="220"/>
      <c r="T5" s="221" t="s">
        <v>30</v>
      </c>
    </row>
    <row r="6" spans="1:20" ht="21" customHeight="1" thickBot="1" x14ac:dyDescent="0.2">
      <c r="B6" s="225"/>
      <c r="C6" s="216"/>
      <c r="D6" s="216"/>
      <c r="E6" s="216"/>
      <c r="F6" s="216"/>
      <c r="G6" s="216"/>
      <c r="H6" s="222"/>
      <c r="J6" s="225"/>
      <c r="K6" s="216"/>
      <c r="L6" s="216"/>
      <c r="M6" s="216"/>
      <c r="N6" s="216"/>
      <c r="O6" s="216"/>
      <c r="P6" s="216"/>
      <c r="Q6" s="82" t="s">
        <v>31</v>
      </c>
      <c r="R6" s="82" t="s">
        <v>32</v>
      </c>
      <c r="S6" s="82" t="s">
        <v>33</v>
      </c>
      <c r="T6" s="222"/>
    </row>
    <row r="7" spans="1:20" ht="3.4" customHeight="1" x14ac:dyDescent="0.15">
      <c r="B7" s="210">
        <v>5</v>
      </c>
      <c r="C7" s="211"/>
      <c r="D7" s="212" t="s">
        <v>34</v>
      </c>
      <c r="E7" s="199"/>
      <c r="F7" s="205">
        <v>13053000</v>
      </c>
      <c r="G7" s="205"/>
      <c r="H7" s="190">
        <f>F7+G7</f>
        <v>13053000</v>
      </c>
      <c r="J7" s="210">
        <v>10</v>
      </c>
      <c r="K7" s="211"/>
      <c r="L7" s="212" t="s">
        <v>35</v>
      </c>
      <c r="M7" s="213"/>
      <c r="N7" s="205">
        <v>389290</v>
      </c>
      <c r="O7" s="205">
        <v>1697</v>
      </c>
      <c r="P7" s="205">
        <f>N7+O7</f>
        <v>390987</v>
      </c>
      <c r="Q7" s="205"/>
      <c r="R7" s="205"/>
      <c r="S7" s="205"/>
      <c r="T7" s="190">
        <f>O7-SUM(Q7:S17)</f>
        <v>1697</v>
      </c>
    </row>
    <row r="8" spans="1:20" ht="3.4" customHeight="1" x14ac:dyDescent="0.15">
      <c r="B8" s="192"/>
      <c r="C8" s="193"/>
      <c r="D8" s="196"/>
      <c r="E8" s="194"/>
      <c r="F8" s="189"/>
      <c r="G8" s="189"/>
      <c r="H8" s="191"/>
      <c r="J8" s="192"/>
      <c r="K8" s="193"/>
      <c r="L8" s="196"/>
      <c r="M8" s="198"/>
      <c r="N8" s="189"/>
      <c r="O8" s="189"/>
      <c r="P8" s="189"/>
      <c r="Q8" s="189"/>
      <c r="R8" s="189"/>
      <c r="S8" s="189"/>
      <c r="T8" s="191"/>
    </row>
    <row r="9" spans="1:20" ht="3.4" customHeight="1" x14ac:dyDescent="0.15">
      <c r="B9" s="192"/>
      <c r="C9" s="193"/>
      <c r="D9" s="196"/>
      <c r="E9" s="194"/>
      <c r="F9" s="189"/>
      <c r="G9" s="189"/>
      <c r="H9" s="191"/>
      <c r="J9" s="192"/>
      <c r="K9" s="193"/>
      <c r="L9" s="196"/>
      <c r="M9" s="198"/>
      <c r="N9" s="189"/>
      <c r="O9" s="189"/>
      <c r="P9" s="189"/>
      <c r="Q9" s="189"/>
      <c r="R9" s="189"/>
      <c r="S9" s="189"/>
      <c r="T9" s="191"/>
    </row>
    <row r="10" spans="1:20" ht="3.4" customHeight="1" x14ac:dyDescent="0.15">
      <c r="B10" s="192"/>
      <c r="C10" s="193"/>
      <c r="D10" s="196"/>
      <c r="E10" s="194"/>
      <c r="F10" s="189"/>
      <c r="G10" s="189"/>
      <c r="H10" s="191"/>
      <c r="J10" s="192"/>
      <c r="K10" s="193"/>
      <c r="L10" s="196"/>
      <c r="M10" s="198"/>
      <c r="N10" s="189"/>
      <c r="O10" s="189"/>
      <c r="P10" s="189"/>
      <c r="Q10" s="189"/>
      <c r="R10" s="189"/>
      <c r="S10" s="189"/>
      <c r="T10" s="191"/>
    </row>
    <row r="11" spans="1:20" ht="3.4" customHeight="1" x14ac:dyDescent="0.15">
      <c r="B11" s="192"/>
      <c r="C11" s="193"/>
      <c r="D11" s="196"/>
      <c r="E11" s="194"/>
      <c r="F11" s="189"/>
      <c r="G11" s="189"/>
      <c r="H11" s="191"/>
      <c r="J11" s="192"/>
      <c r="K11" s="193"/>
      <c r="L11" s="196"/>
      <c r="M11" s="198"/>
      <c r="N11" s="189"/>
      <c r="O11" s="189"/>
      <c r="P11" s="189"/>
      <c r="Q11" s="189"/>
      <c r="R11" s="189"/>
      <c r="S11" s="189"/>
      <c r="T11" s="191"/>
    </row>
    <row r="12" spans="1:20" ht="3.4" customHeight="1" x14ac:dyDescent="0.15">
      <c r="B12" s="192"/>
      <c r="C12" s="193"/>
      <c r="D12" s="196"/>
      <c r="E12" s="194"/>
      <c r="F12" s="189"/>
      <c r="G12" s="189"/>
      <c r="H12" s="191"/>
      <c r="J12" s="192"/>
      <c r="K12" s="193"/>
      <c r="L12" s="196"/>
      <c r="M12" s="198"/>
      <c r="N12" s="189"/>
      <c r="O12" s="189"/>
      <c r="P12" s="189"/>
      <c r="Q12" s="189"/>
      <c r="R12" s="189"/>
      <c r="S12" s="189"/>
      <c r="T12" s="191"/>
    </row>
    <row r="13" spans="1:20" ht="3.4" customHeight="1" x14ac:dyDescent="0.15">
      <c r="B13" s="192"/>
      <c r="C13" s="193"/>
      <c r="D13" s="196"/>
      <c r="E13" s="194"/>
      <c r="F13" s="189"/>
      <c r="G13" s="189"/>
      <c r="H13" s="191"/>
      <c r="J13" s="192"/>
      <c r="K13" s="193"/>
      <c r="L13" s="196"/>
      <c r="M13" s="198"/>
      <c r="N13" s="189"/>
      <c r="O13" s="189"/>
      <c r="P13" s="189"/>
      <c r="Q13" s="189"/>
      <c r="R13" s="189"/>
      <c r="S13" s="189"/>
      <c r="T13" s="191"/>
    </row>
    <row r="14" spans="1:20" ht="3.4" customHeight="1" x14ac:dyDescent="0.15">
      <c r="B14" s="192">
        <v>10</v>
      </c>
      <c r="C14" s="193"/>
      <c r="D14" s="196" t="s">
        <v>36</v>
      </c>
      <c r="E14" s="194"/>
      <c r="F14" s="189">
        <v>499000</v>
      </c>
      <c r="G14" s="189"/>
      <c r="H14" s="190">
        <f t="shared" ref="H14" si="0">F14+G14</f>
        <v>499000</v>
      </c>
      <c r="J14" s="192"/>
      <c r="K14" s="193"/>
      <c r="L14" s="196"/>
      <c r="M14" s="198"/>
      <c r="N14" s="189"/>
      <c r="O14" s="189"/>
      <c r="P14" s="189"/>
      <c r="Q14" s="189"/>
      <c r="R14" s="189"/>
      <c r="S14" s="189"/>
      <c r="T14" s="191"/>
    </row>
    <row r="15" spans="1:20" ht="3.4" customHeight="1" x14ac:dyDescent="0.15">
      <c r="B15" s="192"/>
      <c r="C15" s="193"/>
      <c r="D15" s="196"/>
      <c r="E15" s="194"/>
      <c r="F15" s="189"/>
      <c r="G15" s="189"/>
      <c r="H15" s="191"/>
      <c r="J15" s="192"/>
      <c r="K15" s="193"/>
      <c r="L15" s="196"/>
      <c r="M15" s="198"/>
      <c r="N15" s="189"/>
      <c r="O15" s="189"/>
      <c r="P15" s="189"/>
      <c r="Q15" s="189"/>
      <c r="R15" s="189"/>
      <c r="S15" s="189"/>
      <c r="T15" s="191"/>
    </row>
    <row r="16" spans="1:20" ht="3.4" customHeight="1" x14ac:dyDescent="0.15">
      <c r="B16" s="192"/>
      <c r="C16" s="193"/>
      <c r="D16" s="196"/>
      <c r="E16" s="194"/>
      <c r="F16" s="189"/>
      <c r="G16" s="189"/>
      <c r="H16" s="191"/>
      <c r="J16" s="192"/>
      <c r="K16" s="193"/>
      <c r="L16" s="196"/>
      <c r="M16" s="198"/>
      <c r="N16" s="189"/>
      <c r="O16" s="189"/>
      <c r="P16" s="189"/>
      <c r="Q16" s="189"/>
      <c r="R16" s="189"/>
      <c r="S16" s="189"/>
      <c r="T16" s="191"/>
    </row>
    <row r="17" spans="2:20" ht="3.4" customHeight="1" x14ac:dyDescent="0.15">
      <c r="B17" s="192"/>
      <c r="C17" s="193"/>
      <c r="D17" s="196"/>
      <c r="E17" s="194"/>
      <c r="F17" s="189"/>
      <c r="G17" s="189"/>
      <c r="H17" s="191"/>
      <c r="J17" s="192"/>
      <c r="K17" s="193"/>
      <c r="L17" s="196"/>
      <c r="M17" s="199"/>
      <c r="N17" s="189"/>
      <c r="O17" s="189"/>
      <c r="P17" s="189"/>
      <c r="Q17" s="189"/>
      <c r="R17" s="189"/>
      <c r="S17" s="189"/>
      <c r="T17" s="191"/>
    </row>
    <row r="18" spans="2:20" ht="3.4" customHeight="1" x14ac:dyDescent="0.15">
      <c r="B18" s="192"/>
      <c r="C18" s="193"/>
      <c r="D18" s="196"/>
      <c r="E18" s="194"/>
      <c r="F18" s="189"/>
      <c r="G18" s="189"/>
      <c r="H18" s="191"/>
      <c r="J18" s="192">
        <v>15</v>
      </c>
      <c r="K18" s="193"/>
      <c r="L18" s="196" t="s">
        <v>37</v>
      </c>
      <c r="M18" s="197"/>
      <c r="N18" s="189">
        <v>3916057</v>
      </c>
      <c r="O18" s="189">
        <v>102835</v>
      </c>
      <c r="P18" s="205">
        <f t="shared" ref="P18" si="1">N18+O18</f>
        <v>4018892</v>
      </c>
      <c r="Q18" s="189"/>
      <c r="R18" s="189"/>
      <c r="S18" s="189">
        <v>-19033</v>
      </c>
      <c r="T18" s="190">
        <f t="shared" ref="T18" si="2">O18-SUM(Q18:S28)</f>
        <v>121868</v>
      </c>
    </row>
    <row r="19" spans="2:20" ht="3.4" customHeight="1" x14ac:dyDescent="0.15">
      <c r="B19" s="192"/>
      <c r="C19" s="193"/>
      <c r="D19" s="196"/>
      <c r="E19" s="194"/>
      <c r="F19" s="189"/>
      <c r="G19" s="189"/>
      <c r="H19" s="191"/>
      <c r="J19" s="192"/>
      <c r="K19" s="193"/>
      <c r="L19" s="196"/>
      <c r="M19" s="198"/>
      <c r="N19" s="189"/>
      <c r="O19" s="189"/>
      <c r="P19" s="189"/>
      <c r="Q19" s="189"/>
      <c r="R19" s="189"/>
      <c r="S19" s="189"/>
      <c r="T19" s="191"/>
    </row>
    <row r="20" spans="2:20" ht="3.4" customHeight="1" x14ac:dyDescent="0.15">
      <c r="B20" s="192"/>
      <c r="C20" s="193"/>
      <c r="D20" s="196"/>
      <c r="E20" s="194"/>
      <c r="F20" s="189"/>
      <c r="G20" s="189"/>
      <c r="H20" s="191"/>
      <c r="J20" s="192"/>
      <c r="K20" s="193"/>
      <c r="L20" s="196"/>
      <c r="M20" s="198"/>
      <c r="N20" s="189"/>
      <c r="O20" s="189"/>
      <c r="P20" s="189"/>
      <c r="Q20" s="189"/>
      <c r="R20" s="189"/>
      <c r="S20" s="189"/>
      <c r="T20" s="191"/>
    </row>
    <row r="21" spans="2:20" ht="3.4" customHeight="1" x14ac:dyDescent="0.15">
      <c r="B21" s="192">
        <v>15</v>
      </c>
      <c r="C21" s="193"/>
      <c r="D21" s="196" t="s">
        <v>38</v>
      </c>
      <c r="E21" s="194"/>
      <c r="F21" s="189">
        <v>20000</v>
      </c>
      <c r="G21" s="189"/>
      <c r="H21" s="190">
        <f t="shared" ref="H21" si="3">F21+G21</f>
        <v>20000</v>
      </c>
      <c r="J21" s="192"/>
      <c r="K21" s="193"/>
      <c r="L21" s="196"/>
      <c r="M21" s="198"/>
      <c r="N21" s="189"/>
      <c r="O21" s="189"/>
      <c r="P21" s="189"/>
      <c r="Q21" s="189"/>
      <c r="R21" s="189"/>
      <c r="S21" s="189"/>
      <c r="T21" s="191"/>
    </row>
    <row r="22" spans="2:20" ht="3.4" customHeight="1" x14ac:dyDescent="0.15">
      <c r="B22" s="192"/>
      <c r="C22" s="193"/>
      <c r="D22" s="196"/>
      <c r="E22" s="194"/>
      <c r="F22" s="189"/>
      <c r="G22" s="189"/>
      <c r="H22" s="191"/>
      <c r="J22" s="192"/>
      <c r="K22" s="193"/>
      <c r="L22" s="196"/>
      <c r="M22" s="198"/>
      <c r="N22" s="189"/>
      <c r="O22" s="189"/>
      <c r="P22" s="189"/>
      <c r="Q22" s="189"/>
      <c r="R22" s="189"/>
      <c r="S22" s="189"/>
      <c r="T22" s="191"/>
    </row>
    <row r="23" spans="2:20" ht="3.4" customHeight="1" x14ac:dyDescent="0.15">
      <c r="B23" s="192"/>
      <c r="C23" s="193"/>
      <c r="D23" s="196"/>
      <c r="E23" s="194"/>
      <c r="F23" s="189"/>
      <c r="G23" s="189"/>
      <c r="H23" s="191"/>
      <c r="J23" s="192"/>
      <c r="K23" s="193"/>
      <c r="L23" s="196"/>
      <c r="M23" s="198"/>
      <c r="N23" s="189"/>
      <c r="O23" s="189"/>
      <c r="P23" s="189"/>
      <c r="Q23" s="189"/>
      <c r="R23" s="189"/>
      <c r="S23" s="189"/>
      <c r="T23" s="191"/>
    </row>
    <row r="24" spans="2:20" ht="3.4" customHeight="1" x14ac:dyDescent="0.15">
      <c r="B24" s="192"/>
      <c r="C24" s="193"/>
      <c r="D24" s="196"/>
      <c r="E24" s="194"/>
      <c r="F24" s="189"/>
      <c r="G24" s="189"/>
      <c r="H24" s="191"/>
      <c r="J24" s="192"/>
      <c r="K24" s="193"/>
      <c r="L24" s="196"/>
      <c r="M24" s="198"/>
      <c r="N24" s="189"/>
      <c r="O24" s="189"/>
      <c r="P24" s="189"/>
      <c r="Q24" s="189"/>
      <c r="R24" s="189"/>
      <c r="S24" s="189"/>
      <c r="T24" s="191"/>
    </row>
    <row r="25" spans="2:20" ht="3.4" customHeight="1" x14ac:dyDescent="0.15">
      <c r="B25" s="192"/>
      <c r="C25" s="193"/>
      <c r="D25" s="196"/>
      <c r="E25" s="194"/>
      <c r="F25" s="189"/>
      <c r="G25" s="189"/>
      <c r="H25" s="191"/>
      <c r="J25" s="192"/>
      <c r="K25" s="193"/>
      <c r="L25" s="196"/>
      <c r="M25" s="198"/>
      <c r="N25" s="189"/>
      <c r="O25" s="189"/>
      <c r="P25" s="189"/>
      <c r="Q25" s="189"/>
      <c r="R25" s="189"/>
      <c r="S25" s="189"/>
      <c r="T25" s="191"/>
    </row>
    <row r="26" spans="2:20" ht="3.4" customHeight="1" x14ac:dyDescent="0.15">
      <c r="B26" s="192"/>
      <c r="C26" s="193"/>
      <c r="D26" s="196"/>
      <c r="E26" s="194"/>
      <c r="F26" s="189"/>
      <c r="G26" s="189"/>
      <c r="H26" s="191"/>
      <c r="J26" s="192"/>
      <c r="K26" s="193"/>
      <c r="L26" s="196"/>
      <c r="M26" s="198"/>
      <c r="N26" s="189"/>
      <c r="O26" s="189"/>
      <c r="P26" s="189"/>
      <c r="Q26" s="189"/>
      <c r="R26" s="189"/>
      <c r="S26" s="189"/>
      <c r="T26" s="191"/>
    </row>
    <row r="27" spans="2:20" ht="3.4" customHeight="1" x14ac:dyDescent="0.15">
      <c r="B27" s="192"/>
      <c r="C27" s="193"/>
      <c r="D27" s="196"/>
      <c r="E27" s="194"/>
      <c r="F27" s="189"/>
      <c r="G27" s="189"/>
      <c r="H27" s="191"/>
      <c r="J27" s="192"/>
      <c r="K27" s="193"/>
      <c r="L27" s="196"/>
      <c r="M27" s="198"/>
      <c r="N27" s="189"/>
      <c r="O27" s="189"/>
      <c r="P27" s="189"/>
      <c r="Q27" s="189"/>
      <c r="R27" s="189"/>
      <c r="S27" s="189"/>
      <c r="T27" s="191"/>
    </row>
    <row r="28" spans="2:20" ht="3.4" customHeight="1" x14ac:dyDescent="0.15">
      <c r="B28" s="192">
        <v>16</v>
      </c>
      <c r="C28" s="193"/>
      <c r="D28" s="196" t="s">
        <v>39</v>
      </c>
      <c r="E28" s="194"/>
      <c r="F28" s="189">
        <v>70000</v>
      </c>
      <c r="G28" s="189"/>
      <c r="H28" s="190">
        <f t="shared" ref="H28" si="4">F28+G28</f>
        <v>70000</v>
      </c>
      <c r="J28" s="192"/>
      <c r="K28" s="193"/>
      <c r="L28" s="196"/>
      <c r="M28" s="199"/>
      <c r="N28" s="189"/>
      <c r="O28" s="189"/>
      <c r="P28" s="189"/>
      <c r="Q28" s="189"/>
      <c r="R28" s="189"/>
      <c r="S28" s="189"/>
      <c r="T28" s="191"/>
    </row>
    <row r="29" spans="2:20" ht="3.4" customHeight="1" x14ac:dyDescent="0.15">
      <c r="B29" s="192"/>
      <c r="C29" s="193"/>
      <c r="D29" s="196"/>
      <c r="E29" s="194"/>
      <c r="F29" s="189"/>
      <c r="G29" s="189"/>
      <c r="H29" s="191"/>
      <c r="J29" s="192">
        <v>20</v>
      </c>
      <c r="K29" s="193"/>
      <c r="L29" s="196" t="s">
        <v>40</v>
      </c>
      <c r="M29" s="197"/>
      <c r="N29" s="189">
        <v>18100479</v>
      </c>
      <c r="O29" s="189">
        <v>291471</v>
      </c>
      <c r="P29" s="205">
        <f t="shared" ref="P29" si="5">N29+O29</f>
        <v>18391950</v>
      </c>
      <c r="Q29" s="189">
        <v>131229</v>
      </c>
      <c r="R29" s="189"/>
      <c r="S29" s="189">
        <v>5344</v>
      </c>
      <c r="T29" s="190">
        <f t="shared" ref="T29" si="6">O29-SUM(Q29:S39)</f>
        <v>154898</v>
      </c>
    </row>
    <row r="30" spans="2:20" ht="3.4" customHeight="1" x14ac:dyDescent="0.15">
      <c r="B30" s="192"/>
      <c r="C30" s="193"/>
      <c r="D30" s="196"/>
      <c r="E30" s="194"/>
      <c r="F30" s="189"/>
      <c r="G30" s="189"/>
      <c r="H30" s="191"/>
      <c r="J30" s="192"/>
      <c r="K30" s="193"/>
      <c r="L30" s="196"/>
      <c r="M30" s="198"/>
      <c r="N30" s="189"/>
      <c r="O30" s="189"/>
      <c r="P30" s="189"/>
      <c r="Q30" s="189"/>
      <c r="R30" s="189"/>
      <c r="S30" s="189"/>
      <c r="T30" s="191"/>
    </row>
    <row r="31" spans="2:20" ht="3.4" customHeight="1" x14ac:dyDescent="0.15">
      <c r="B31" s="192"/>
      <c r="C31" s="193"/>
      <c r="D31" s="196"/>
      <c r="E31" s="194"/>
      <c r="F31" s="189"/>
      <c r="G31" s="189"/>
      <c r="H31" s="191"/>
      <c r="J31" s="192"/>
      <c r="K31" s="193"/>
      <c r="L31" s="196"/>
      <c r="M31" s="198"/>
      <c r="N31" s="189"/>
      <c r="O31" s="189"/>
      <c r="P31" s="189"/>
      <c r="Q31" s="189"/>
      <c r="R31" s="189"/>
      <c r="S31" s="189"/>
      <c r="T31" s="191"/>
    </row>
    <row r="32" spans="2:20" ht="3.4" customHeight="1" x14ac:dyDescent="0.15">
      <c r="B32" s="192"/>
      <c r="C32" s="193"/>
      <c r="D32" s="196"/>
      <c r="E32" s="194"/>
      <c r="F32" s="189"/>
      <c r="G32" s="189"/>
      <c r="H32" s="191"/>
      <c r="J32" s="192"/>
      <c r="K32" s="193"/>
      <c r="L32" s="196"/>
      <c r="M32" s="198"/>
      <c r="N32" s="189"/>
      <c r="O32" s="189"/>
      <c r="P32" s="189"/>
      <c r="Q32" s="189"/>
      <c r="R32" s="189"/>
      <c r="S32" s="189"/>
      <c r="T32" s="191"/>
    </row>
    <row r="33" spans="2:20" ht="3.4" customHeight="1" x14ac:dyDescent="0.15">
      <c r="B33" s="192"/>
      <c r="C33" s="193"/>
      <c r="D33" s="196"/>
      <c r="E33" s="194"/>
      <c r="F33" s="189"/>
      <c r="G33" s="189"/>
      <c r="H33" s="191"/>
      <c r="J33" s="192"/>
      <c r="K33" s="193"/>
      <c r="L33" s="196"/>
      <c r="M33" s="198"/>
      <c r="N33" s="189"/>
      <c r="O33" s="189"/>
      <c r="P33" s="189"/>
      <c r="Q33" s="189"/>
      <c r="R33" s="189"/>
      <c r="S33" s="189"/>
      <c r="T33" s="191"/>
    </row>
    <row r="34" spans="2:20" ht="3.4" customHeight="1" x14ac:dyDescent="0.15">
      <c r="B34" s="192"/>
      <c r="C34" s="193"/>
      <c r="D34" s="196"/>
      <c r="E34" s="194"/>
      <c r="F34" s="189"/>
      <c r="G34" s="189"/>
      <c r="H34" s="191"/>
      <c r="J34" s="192"/>
      <c r="K34" s="193"/>
      <c r="L34" s="196"/>
      <c r="M34" s="198"/>
      <c r="N34" s="189"/>
      <c r="O34" s="189"/>
      <c r="P34" s="189"/>
      <c r="Q34" s="189"/>
      <c r="R34" s="189"/>
      <c r="S34" s="189"/>
      <c r="T34" s="191"/>
    </row>
    <row r="35" spans="2:20" ht="3.4" customHeight="1" x14ac:dyDescent="0.15">
      <c r="B35" s="192">
        <v>17</v>
      </c>
      <c r="C35" s="193"/>
      <c r="D35" s="196" t="s">
        <v>100</v>
      </c>
      <c r="E35" s="194"/>
      <c r="F35" s="189">
        <v>55000</v>
      </c>
      <c r="G35" s="189"/>
      <c r="H35" s="190">
        <f t="shared" ref="H35" si="7">F35+G35</f>
        <v>55000</v>
      </c>
      <c r="J35" s="192"/>
      <c r="K35" s="193"/>
      <c r="L35" s="196"/>
      <c r="M35" s="198"/>
      <c r="N35" s="189"/>
      <c r="O35" s="189"/>
      <c r="P35" s="189"/>
      <c r="Q35" s="189"/>
      <c r="R35" s="189"/>
      <c r="S35" s="189"/>
      <c r="T35" s="191"/>
    </row>
    <row r="36" spans="2:20" ht="3.4" customHeight="1" x14ac:dyDescent="0.15">
      <c r="B36" s="192"/>
      <c r="C36" s="193"/>
      <c r="D36" s="196"/>
      <c r="E36" s="194"/>
      <c r="F36" s="189"/>
      <c r="G36" s="189"/>
      <c r="H36" s="191"/>
      <c r="J36" s="192"/>
      <c r="K36" s="193"/>
      <c r="L36" s="196"/>
      <c r="M36" s="198"/>
      <c r="N36" s="189"/>
      <c r="O36" s="189"/>
      <c r="P36" s="189"/>
      <c r="Q36" s="189"/>
      <c r="R36" s="189"/>
      <c r="S36" s="189"/>
      <c r="T36" s="191"/>
    </row>
    <row r="37" spans="2:20" ht="3.4" customHeight="1" x14ac:dyDescent="0.15">
      <c r="B37" s="192"/>
      <c r="C37" s="193"/>
      <c r="D37" s="196"/>
      <c r="E37" s="194"/>
      <c r="F37" s="189"/>
      <c r="G37" s="189"/>
      <c r="H37" s="191"/>
      <c r="J37" s="192"/>
      <c r="K37" s="193"/>
      <c r="L37" s="196"/>
      <c r="M37" s="198"/>
      <c r="N37" s="189"/>
      <c r="O37" s="189"/>
      <c r="P37" s="189"/>
      <c r="Q37" s="189"/>
      <c r="R37" s="189"/>
      <c r="S37" s="189"/>
      <c r="T37" s="191"/>
    </row>
    <row r="38" spans="2:20" ht="3.4" customHeight="1" x14ac:dyDescent="0.15">
      <c r="B38" s="192"/>
      <c r="C38" s="193"/>
      <c r="D38" s="196"/>
      <c r="E38" s="194"/>
      <c r="F38" s="189"/>
      <c r="G38" s="189"/>
      <c r="H38" s="191"/>
      <c r="J38" s="192"/>
      <c r="K38" s="193"/>
      <c r="L38" s="196"/>
      <c r="M38" s="198"/>
      <c r="N38" s="189"/>
      <c r="O38" s="189"/>
      <c r="P38" s="189"/>
      <c r="Q38" s="189"/>
      <c r="R38" s="189"/>
      <c r="S38" s="189"/>
      <c r="T38" s="191"/>
    </row>
    <row r="39" spans="2:20" ht="3.4" customHeight="1" x14ac:dyDescent="0.15">
      <c r="B39" s="192"/>
      <c r="C39" s="193"/>
      <c r="D39" s="196"/>
      <c r="E39" s="194"/>
      <c r="F39" s="189"/>
      <c r="G39" s="189"/>
      <c r="H39" s="191"/>
      <c r="J39" s="192"/>
      <c r="K39" s="193"/>
      <c r="L39" s="196"/>
      <c r="M39" s="199"/>
      <c r="N39" s="189"/>
      <c r="O39" s="189"/>
      <c r="P39" s="189"/>
      <c r="Q39" s="189"/>
      <c r="R39" s="189"/>
      <c r="S39" s="189"/>
      <c r="T39" s="191"/>
    </row>
    <row r="40" spans="2:20" ht="3.4" customHeight="1" x14ac:dyDescent="0.15">
      <c r="B40" s="192"/>
      <c r="C40" s="193"/>
      <c r="D40" s="196"/>
      <c r="E40" s="194"/>
      <c r="F40" s="189"/>
      <c r="G40" s="189"/>
      <c r="H40" s="191"/>
      <c r="J40" s="192">
        <v>25</v>
      </c>
      <c r="K40" s="193"/>
      <c r="L40" s="196" t="s">
        <v>41</v>
      </c>
      <c r="M40" s="197"/>
      <c r="N40" s="189">
        <v>3175362</v>
      </c>
      <c r="O40" s="189">
        <v>-41578</v>
      </c>
      <c r="P40" s="205">
        <f t="shared" ref="P40" si="8">N40+O40</f>
        <v>3133784</v>
      </c>
      <c r="Q40" s="189">
        <v>6295</v>
      </c>
      <c r="R40" s="189"/>
      <c r="S40" s="189"/>
      <c r="T40" s="190">
        <f t="shared" ref="T40" si="9">O40-SUM(Q40:S50)</f>
        <v>-47873</v>
      </c>
    </row>
    <row r="41" spans="2:20" ht="3.4" customHeight="1" x14ac:dyDescent="0.15">
      <c r="B41" s="192"/>
      <c r="C41" s="193"/>
      <c r="D41" s="196"/>
      <c r="E41" s="194"/>
      <c r="F41" s="189"/>
      <c r="G41" s="189"/>
      <c r="H41" s="191"/>
      <c r="J41" s="192"/>
      <c r="K41" s="193"/>
      <c r="L41" s="196"/>
      <c r="M41" s="198"/>
      <c r="N41" s="189"/>
      <c r="O41" s="189"/>
      <c r="P41" s="189"/>
      <c r="Q41" s="189"/>
      <c r="R41" s="189"/>
      <c r="S41" s="189"/>
      <c r="T41" s="191"/>
    </row>
    <row r="42" spans="2:20" ht="3.4" customHeight="1" x14ac:dyDescent="0.15">
      <c r="B42" s="192">
        <v>18</v>
      </c>
      <c r="C42" s="193"/>
      <c r="D42" s="196" t="s">
        <v>42</v>
      </c>
      <c r="E42" s="194"/>
      <c r="F42" s="189">
        <v>1900000</v>
      </c>
      <c r="G42" s="189"/>
      <c r="H42" s="190">
        <f t="shared" ref="H42" si="10">F42+G42</f>
        <v>1900000</v>
      </c>
      <c r="J42" s="192"/>
      <c r="K42" s="193"/>
      <c r="L42" s="196"/>
      <c r="M42" s="198"/>
      <c r="N42" s="189"/>
      <c r="O42" s="189"/>
      <c r="P42" s="189"/>
      <c r="Q42" s="189"/>
      <c r="R42" s="189"/>
      <c r="S42" s="189"/>
      <c r="T42" s="191"/>
    </row>
    <row r="43" spans="2:20" ht="3.4" customHeight="1" x14ac:dyDescent="0.15">
      <c r="B43" s="192"/>
      <c r="C43" s="193"/>
      <c r="D43" s="196"/>
      <c r="E43" s="194"/>
      <c r="F43" s="189"/>
      <c r="G43" s="189"/>
      <c r="H43" s="191"/>
      <c r="J43" s="192"/>
      <c r="K43" s="193"/>
      <c r="L43" s="196"/>
      <c r="M43" s="198"/>
      <c r="N43" s="189"/>
      <c r="O43" s="189"/>
      <c r="P43" s="189"/>
      <c r="Q43" s="189"/>
      <c r="R43" s="189"/>
      <c r="S43" s="189"/>
      <c r="T43" s="191"/>
    </row>
    <row r="44" spans="2:20" ht="3.4" customHeight="1" x14ac:dyDescent="0.15">
      <c r="B44" s="192"/>
      <c r="C44" s="193"/>
      <c r="D44" s="196"/>
      <c r="E44" s="194"/>
      <c r="F44" s="189"/>
      <c r="G44" s="189"/>
      <c r="H44" s="191"/>
      <c r="J44" s="192"/>
      <c r="K44" s="193"/>
      <c r="L44" s="196"/>
      <c r="M44" s="198"/>
      <c r="N44" s="189"/>
      <c r="O44" s="189"/>
      <c r="P44" s="189"/>
      <c r="Q44" s="189"/>
      <c r="R44" s="189"/>
      <c r="S44" s="189"/>
      <c r="T44" s="191"/>
    </row>
    <row r="45" spans="2:20" ht="3.4" customHeight="1" x14ac:dyDescent="0.15">
      <c r="B45" s="192"/>
      <c r="C45" s="193"/>
      <c r="D45" s="196"/>
      <c r="E45" s="194"/>
      <c r="F45" s="189"/>
      <c r="G45" s="189"/>
      <c r="H45" s="191"/>
      <c r="J45" s="192"/>
      <c r="K45" s="193"/>
      <c r="L45" s="196"/>
      <c r="M45" s="198"/>
      <c r="N45" s="189"/>
      <c r="O45" s="189"/>
      <c r="P45" s="189"/>
      <c r="Q45" s="189"/>
      <c r="R45" s="189"/>
      <c r="S45" s="189"/>
      <c r="T45" s="191"/>
    </row>
    <row r="46" spans="2:20" ht="3.4" customHeight="1" x14ac:dyDescent="0.15">
      <c r="B46" s="192"/>
      <c r="C46" s="193"/>
      <c r="D46" s="196"/>
      <c r="E46" s="194"/>
      <c r="F46" s="189"/>
      <c r="G46" s="189"/>
      <c r="H46" s="191"/>
      <c r="J46" s="192"/>
      <c r="K46" s="193"/>
      <c r="L46" s="196"/>
      <c r="M46" s="198"/>
      <c r="N46" s="189"/>
      <c r="O46" s="189"/>
      <c r="P46" s="189"/>
      <c r="Q46" s="189"/>
      <c r="R46" s="189"/>
      <c r="S46" s="189"/>
      <c r="T46" s="191"/>
    </row>
    <row r="47" spans="2:20" ht="3.4" customHeight="1" x14ac:dyDescent="0.15">
      <c r="B47" s="192"/>
      <c r="C47" s="193"/>
      <c r="D47" s="196"/>
      <c r="E47" s="194"/>
      <c r="F47" s="189"/>
      <c r="G47" s="189"/>
      <c r="H47" s="191"/>
      <c r="J47" s="192"/>
      <c r="K47" s="193"/>
      <c r="L47" s="196"/>
      <c r="M47" s="198"/>
      <c r="N47" s="189"/>
      <c r="O47" s="189"/>
      <c r="P47" s="189"/>
      <c r="Q47" s="189"/>
      <c r="R47" s="189"/>
      <c r="S47" s="189"/>
      <c r="T47" s="191"/>
    </row>
    <row r="48" spans="2:20" ht="3.4" customHeight="1" x14ac:dyDescent="0.15">
      <c r="B48" s="192"/>
      <c r="C48" s="193"/>
      <c r="D48" s="196"/>
      <c r="E48" s="194"/>
      <c r="F48" s="189"/>
      <c r="G48" s="189"/>
      <c r="H48" s="191"/>
      <c r="J48" s="192"/>
      <c r="K48" s="193"/>
      <c r="L48" s="196"/>
      <c r="M48" s="198"/>
      <c r="N48" s="189"/>
      <c r="O48" s="189"/>
      <c r="P48" s="189"/>
      <c r="Q48" s="189"/>
      <c r="R48" s="189"/>
      <c r="S48" s="189"/>
      <c r="T48" s="191"/>
    </row>
    <row r="49" spans="2:20" ht="3.4" customHeight="1" x14ac:dyDescent="0.15">
      <c r="B49" s="192">
        <v>20</v>
      </c>
      <c r="C49" s="193"/>
      <c r="D49" s="196" t="s">
        <v>43</v>
      </c>
      <c r="E49" s="194"/>
      <c r="F49" s="189">
        <v>7500</v>
      </c>
      <c r="G49" s="189"/>
      <c r="H49" s="190">
        <f t="shared" ref="H49" si="11">F49+G49</f>
        <v>7500</v>
      </c>
      <c r="J49" s="192"/>
      <c r="K49" s="193"/>
      <c r="L49" s="196"/>
      <c r="M49" s="198"/>
      <c r="N49" s="189"/>
      <c r="O49" s="189"/>
      <c r="P49" s="189"/>
      <c r="Q49" s="189"/>
      <c r="R49" s="189"/>
      <c r="S49" s="189"/>
      <c r="T49" s="191"/>
    </row>
    <row r="50" spans="2:20" ht="3.4" customHeight="1" x14ac:dyDescent="0.15">
      <c r="B50" s="192"/>
      <c r="C50" s="193"/>
      <c r="D50" s="196"/>
      <c r="E50" s="194"/>
      <c r="F50" s="189"/>
      <c r="G50" s="189"/>
      <c r="H50" s="191"/>
      <c r="J50" s="192"/>
      <c r="K50" s="193"/>
      <c r="L50" s="196"/>
      <c r="M50" s="199"/>
      <c r="N50" s="189"/>
      <c r="O50" s="189"/>
      <c r="P50" s="189"/>
      <c r="Q50" s="189"/>
      <c r="R50" s="189"/>
      <c r="S50" s="189"/>
      <c r="T50" s="191"/>
    </row>
    <row r="51" spans="2:20" ht="3.4" customHeight="1" x14ac:dyDescent="0.15">
      <c r="B51" s="192"/>
      <c r="C51" s="193"/>
      <c r="D51" s="196"/>
      <c r="E51" s="194"/>
      <c r="F51" s="189"/>
      <c r="G51" s="189"/>
      <c r="H51" s="191"/>
      <c r="J51" s="192">
        <v>30</v>
      </c>
      <c r="K51" s="193"/>
      <c r="L51" s="196" t="s">
        <v>44</v>
      </c>
      <c r="M51" s="197"/>
      <c r="N51" s="189">
        <v>289324</v>
      </c>
      <c r="O51" s="189">
        <v>5126</v>
      </c>
      <c r="P51" s="205">
        <f t="shared" ref="P51" si="12">N51+O51</f>
        <v>294450</v>
      </c>
      <c r="Q51" s="189"/>
      <c r="R51" s="189"/>
      <c r="S51" s="189"/>
      <c r="T51" s="190">
        <f t="shared" ref="T51" si="13">O51-SUM(Q51:S61)</f>
        <v>5126</v>
      </c>
    </row>
    <row r="52" spans="2:20" ht="3.4" customHeight="1" x14ac:dyDescent="0.15">
      <c r="B52" s="192"/>
      <c r="C52" s="193"/>
      <c r="D52" s="196"/>
      <c r="E52" s="194"/>
      <c r="F52" s="189"/>
      <c r="G52" s="189"/>
      <c r="H52" s="191"/>
      <c r="J52" s="192"/>
      <c r="K52" s="193"/>
      <c r="L52" s="196"/>
      <c r="M52" s="198"/>
      <c r="N52" s="189"/>
      <c r="O52" s="189"/>
      <c r="P52" s="189"/>
      <c r="Q52" s="189"/>
      <c r="R52" s="189"/>
      <c r="S52" s="189"/>
      <c r="T52" s="191"/>
    </row>
    <row r="53" spans="2:20" ht="3.4" customHeight="1" x14ac:dyDescent="0.15">
      <c r="B53" s="192"/>
      <c r="C53" s="193"/>
      <c r="D53" s="196"/>
      <c r="E53" s="194"/>
      <c r="F53" s="189"/>
      <c r="G53" s="189"/>
      <c r="H53" s="191"/>
      <c r="J53" s="192"/>
      <c r="K53" s="193"/>
      <c r="L53" s="196"/>
      <c r="M53" s="198"/>
      <c r="N53" s="189"/>
      <c r="O53" s="189"/>
      <c r="P53" s="189"/>
      <c r="Q53" s="189"/>
      <c r="R53" s="189"/>
      <c r="S53" s="189"/>
      <c r="T53" s="191"/>
    </row>
    <row r="54" spans="2:20" ht="3.4" customHeight="1" x14ac:dyDescent="0.15">
      <c r="B54" s="192"/>
      <c r="C54" s="193"/>
      <c r="D54" s="196"/>
      <c r="E54" s="194"/>
      <c r="F54" s="189"/>
      <c r="G54" s="189"/>
      <c r="H54" s="191"/>
      <c r="J54" s="192"/>
      <c r="K54" s="193"/>
      <c r="L54" s="196"/>
      <c r="M54" s="198"/>
      <c r="N54" s="189"/>
      <c r="O54" s="189"/>
      <c r="P54" s="189"/>
      <c r="Q54" s="189"/>
      <c r="R54" s="189"/>
      <c r="S54" s="189"/>
      <c r="T54" s="191"/>
    </row>
    <row r="55" spans="2:20" ht="3.4" customHeight="1" x14ac:dyDescent="0.15">
      <c r="B55" s="192"/>
      <c r="C55" s="193"/>
      <c r="D55" s="196"/>
      <c r="E55" s="194"/>
      <c r="F55" s="189"/>
      <c r="G55" s="189"/>
      <c r="H55" s="191"/>
      <c r="J55" s="192"/>
      <c r="K55" s="193"/>
      <c r="L55" s="196"/>
      <c r="M55" s="198"/>
      <c r="N55" s="189"/>
      <c r="O55" s="189"/>
      <c r="P55" s="189"/>
      <c r="Q55" s="189"/>
      <c r="R55" s="189"/>
      <c r="S55" s="189"/>
      <c r="T55" s="191"/>
    </row>
    <row r="56" spans="2:20" ht="3.4" customHeight="1" x14ac:dyDescent="0.15">
      <c r="B56" s="192">
        <v>27</v>
      </c>
      <c r="C56" s="193"/>
      <c r="D56" s="196" t="s">
        <v>45</v>
      </c>
      <c r="E56" s="194"/>
      <c r="F56" s="189">
        <v>62000</v>
      </c>
      <c r="G56" s="189"/>
      <c r="H56" s="190">
        <f t="shared" ref="H56" si="14">F56+G56</f>
        <v>62000</v>
      </c>
      <c r="J56" s="192"/>
      <c r="K56" s="193"/>
      <c r="L56" s="196"/>
      <c r="M56" s="198"/>
      <c r="N56" s="189"/>
      <c r="O56" s="189"/>
      <c r="P56" s="189"/>
      <c r="Q56" s="189"/>
      <c r="R56" s="189"/>
      <c r="S56" s="189"/>
      <c r="T56" s="191"/>
    </row>
    <row r="57" spans="2:20" ht="3.4" customHeight="1" x14ac:dyDescent="0.15">
      <c r="B57" s="192"/>
      <c r="C57" s="193"/>
      <c r="D57" s="196"/>
      <c r="E57" s="194"/>
      <c r="F57" s="189"/>
      <c r="G57" s="189"/>
      <c r="H57" s="191"/>
      <c r="J57" s="192"/>
      <c r="K57" s="193"/>
      <c r="L57" s="196"/>
      <c r="M57" s="198"/>
      <c r="N57" s="189"/>
      <c r="O57" s="189"/>
      <c r="P57" s="189"/>
      <c r="Q57" s="189"/>
      <c r="R57" s="189"/>
      <c r="S57" s="189"/>
      <c r="T57" s="191"/>
    </row>
    <row r="58" spans="2:20" ht="3.4" customHeight="1" x14ac:dyDescent="0.15">
      <c r="B58" s="192"/>
      <c r="C58" s="193"/>
      <c r="D58" s="196"/>
      <c r="E58" s="194"/>
      <c r="F58" s="189"/>
      <c r="G58" s="189"/>
      <c r="H58" s="191"/>
      <c r="J58" s="192"/>
      <c r="K58" s="193"/>
      <c r="L58" s="196"/>
      <c r="M58" s="198"/>
      <c r="N58" s="189"/>
      <c r="O58" s="189"/>
      <c r="P58" s="189"/>
      <c r="Q58" s="189"/>
      <c r="R58" s="189"/>
      <c r="S58" s="189"/>
      <c r="T58" s="191"/>
    </row>
    <row r="59" spans="2:20" ht="3.4" customHeight="1" x14ac:dyDescent="0.15">
      <c r="B59" s="192"/>
      <c r="C59" s="193"/>
      <c r="D59" s="196"/>
      <c r="E59" s="194"/>
      <c r="F59" s="189"/>
      <c r="G59" s="189"/>
      <c r="H59" s="191"/>
      <c r="J59" s="192"/>
      <c r="K59" s="193"/>
      <c r="L59" s="196"/>
      <c r="M59" s="198"/>
      <c r="N59" s="189"/>
      <c r="O59" s="189"/>
      <c r="P59" s="189"/>
      <c r="Q59" s="189"/>
      <c r="R59" s="189"/>
      <c r="S59" s="189"/>
      <c r="T59" s="191"/>
    </row>
    <row r="60" spans="2:20" ht="3.4" customHeight="1" x14ac:dyDescent="0.15">
      <c r="B60" s="192"/>
      <c r="C60" s="193"/>
      <c r="D60" s="196"/>
      <c r="E60" s="194"/>
      <c r="F60" s="189"/>
      <c r="G60" s="189"/>
      <c r="H60" s="191"/>
      <c r="J60" s="192"/>
      <c r="K60" s="193"/>
      <c r="L60" s="196"/>
      <c r="M60" s="198"/>
      <c r="N60" s="189"/>
      <c r="O60" s="189"/>
      <c r="P60" s="189"/>
      <c r="Q60" s="189"/>
      <c r="R60" s="189"/>
      <c r="S60" s="189"/>
      <c r="T60" s="191"/>
    </row>
    <row r="61" spans="2:20" ht="3.4" customHeight="1" x14ac:dyDescent="0.15">
      <c r="B61" s="192"/>
      <c r="C61" s="193"/>
      <c r="D61" s="196"/>
      <c r="E61" s="194"/>
      <c r="F61" s="189"/>
      <c r="G61" s="189"/>
      <c r="H61" s="191"/>
      <c r="J61" s="192"/>
      <c r="K61" s="193"/>
      <c r="L61" s="196"/>
      <c r="M61" s="199"/>
      <c r="N61" s="189"/>
      <c r="O61" s="189"/>
      <c r="P61" s="189"/>
      <c r="Q61" s="189"/>
      <c r="R61" s="189"/>
      <c r="S61" s="189"/>
      <c r="T61" s="191"/>
    </row>
    <row r="62" spans="2:20" ht="3.4" customHeight="1" x14ac:dyDescent="0.15">
      <c r="B62" s="192"/>
      <c r="C62" s="193"/>
      <c r="D62" s="196"/>
      <c r="E62" s="194"/>
      <c r="F62" s="189"/>
      <c r="G62" s="189"/>
      <c r="H62" s="191"/>
      <c r="J62" s="192">
        <v>35</v>
      </c>
      <c r="K62" s="193"/>
      <c r="L62" s="196" t="s">
        <v>46</v>
      </c>
      <c r="M62" s="197"/>
      <c r="N62" s="189">
        <v>1828191</v>
      </c>
      <c r="O62" s="189">
        <v>24383</v>
      </c>
      <c r="P62" s="205">
        <f t="shared" ref="P62" si="15">N62+O62</f>
        <v>1852574</v>
      </c>
      <c r="Q62" s="189">
        <v>22138</v>
      </c>
      <c r="R62" s="189">
        <v>2000</v>
      </c>
      <c r="S62" s="189">
        <v>1611</v>
      </c>
      <c r="T62" s="190">
        <f t="shared" ref="T62" si="16">O62-SUM(Q62:S72)</f>
        <v>-1366</v>
      </c>
    </row>
    <row r="63" spans="2:20" ht="3.4" customHeight="1" x14ac:dyDescent="0.15">
      <c r="B63" s="192">
        <v>29</v>
      </c>
      <c r="C63" s="193"/>
      <c r="D63" s="196" t="s">
        <v>101</v>
      </c>
      <c r="E63" s="194"/>
      <c r="F63" s="189">
        <v>25000</v>
      </c>
      <c r="G63" s="189"/>
      <c r="H63" s="190">
        <f t="shared" ref="H63" si="17">F63+G63</f>
        <v>25000</v>
      </c>
      <c r="J63" s="192"/>
      <c r="K63" s="193"/>
      <c r="L63" s="196"/>
      <c r="M63" s="198"/>
      <c r="N63" s="189"/>
      <c r="O63" s="189"/>
      <c r="P63" s="189"/>
      <c r="Q63" s="189"/>
      <c r="R63" s="189"/>
      <c r="S63" s="189"/>
      <c r="T63" s="191"/>
    </row>
    <row r="64" spans="2:20" ht="3.4" customHeight="1" x14ac:dyDescent="0.15">
      <c r="B64" s="192"/>
      <c r="C64" s="193"/>
      <c r="D64" s="196"/>
      <c r="E64" s="194"/>
      <c r="F64" s="189"/>
      <c r="G64" s="189"/>
      <c r="H64" s="191"/>
      <c r="J64" s="192"/>
      <c r="K64" s="193"/>
      <c r="L64" s="196"/>
      <c r="M64" s="198"/>
      <c r="N64" s="189"/>
      <c r="O64" s="189"/>
      <c r="P64" s="189"/>
      <c r="Q64" s="189"/>
      <c r="R64" s="189"/>
      <c r="S64" s="189"/>
      <c r="T64" s="191"/>
    </row>
    <row r="65" spans="2:20" ht="3.4" customHeight="1" x14ac:dyDescent="0.15">
      <c r="B65" s="192"/>
      <c r="C65" s="193"/>
      <c r="D65" s="196"/>
      <c r="E65" s="194"/>
      <c r="F65" s="189"/>
      <c r="G65" s="189"/>
      <c r="H65" s="191"/>
      <c r="J65" s="192"/>
      <c r="K65" s="193"/>
      <c r="L65" s="196"/>
      <c r="M65" s="198"/>
      <c r="N65" s="189"/>
      <c r="O65" s="189"/>
      <c r="P65" s="189"/>
      <c r="Q65" s="189"/>
      <c r="R65" s="189"/>
      <c r="S65" s="189"/>
      <c r="T65" s="191"/>
    </row>
    <row r="66" spans="2:20" ht="3.4" customHeight="1" x14ac:dyDescent="0.15">
      <c r="B66" s="192"/>
      <c r="C66" s="193"/>
      <c r="D66" s="196"/>
      <c r="E66" s="194"/>
      <c r="F66" s="189"/>
      <c r="G66" s="189"/>
      <c r="H66" s="191"/>
      <c r="J66" s="192"/>
      <c r="K66" s="193"/>
      <c r="L66" s="196"/>
      <c r="M66" s="198"/>
      <c r="N66" s="189"/>
      <c r="O66" s="189"/>
      <c r="P66" s="189"/>
      <c r="Q66" s="189"/>
      <c r="R66" s="189"/>
      <c r="S66" s="189"/>
      <c r="T66" s="191"/>
    </row>
    <row r="67" spans="2:20" ht="3.4" customHeight="1" x14ac:dyDescent="0.15">
      <c r="B67" s="192"/>
      <c r="C67" s="193"/>
      <c r="D67" s="196"/>
      <c r="E67" s="194"/>
      <c r="F67" s="189"/>
      <c r="G67" s="189"/>
      <c r="H67" s="191"/>
      <c r="J67" s="192"/>
      <c r="K67" s="193"/>
      <c r="L67" s="196"/>
      <c r="M67" s="198"/>
      <c r="N67" s="189"/>
      <c r="O67" s="189"/>
      <c r="P67" s="189"/>
      <c r="Q67" s="189"/>
      <c r="R67" s="189"/>
      <c r="S67" s="189"/>
      <c r="T67" s="191"/>
    </row>
    <row r="68" spans="2:20" ht="3.4" customHeight="1" x14ac:dyDescent="0.15">
      <c r="B68" s="192"/>
      <c r="C68" s="193"/>
      <c r="D68" s="196"/>
      <c r="E68" s="194"/>
      <c r="F68" s="189"/>
      <c r="G68" s="189"/>
      <c r="H68" s="191"/>
      <c r="J68" s="192"/>
      <c r="K68" s="193"/>
      <c r="L68" s="196"/>
      <c r="M68" s="198"/>
      <c r="N68" s="189"/>
      <c r="O68" s="189"/>
      <c r="P68" s="189"/>
      <c r="Q68" s="189"/>
      <c r="R68" s="189"/>
      <c r="S68" s="189"/>
      <c r="T68" s="191"/>
    </row>
    <row r="69" spans="2:20" ht="3.4" customHeight="1" x14ac:dyDescent="0.15">
      <c r="B69" s="192"/>
      <c r="C69" s="193"/>
      <c r="D69" s="196"/>
      <c r="E69" s="194"/>
      <c r="F69" s="189"/>
      <c r="G69" s="189"/>
      <c r="H69" s="191"/>
      <c r="J69" s="192"/>
      <c r="K69" s="193"/>
      <c r="L69" s="196"/>
      <c r="M69" s="198"/>
      <c r="N69" s="189"/>
      <c r="O69" s="189"/>
      <c r="P69" s="189"/>
      <c r="Q69" s="189"/>
      <c r="R69" s="189"/>
      <c r="S69" s="189"/>
      <c r="T69" s="191"/>
    </row>
    <row r="70" spans="2:20" ht="3.4" customHeight="1" x14ac:dyDescent="0.15">
      <c r="B70" s="192">
        <v>31</v>
      </c>
      <c r="C70" s="193"/>
      <c r="D70" s="207" t="s">
        <v>47</v>
      </c>
      <c r="E70" s="194"/>
      <c r="F70" s="189">
        <v>7998</v>
      </c>
      <c r="G70" s="189"/>
      <c r="H70" s="190">
        <f t="shared" ref="H70" si="18">F70+G70</f>
        <v>7998</v>
      </c>
      <c r="J70" s="192"/>
      <c r="K70" s="193"/>
      <c r="L70" s="196"/>
      <c r="M70" s="198"/>
      <c r="N70" s="189"/>
      <c r="O70" s="189"/>
      <c r="P70" s="189"/>
      <c r="Q70" s="189"/>
      <c r="R70" s="189"/>
      <c r="S70" s="189"/>
      <c r="T70" s="191"/>
    </row>
    <row r="71" spans="2:20" ht="3.4" customHeight="1" x14ac:dyDescent="0.15">
      <c r="B71" s="192"/>
      <c r="C71" s="193"/>
      <c r="D71" s="208"/>
      <c r="E71" s="194"/>
      <c r="F71" s="189"/>
      <c r="G71" s="189"/>
      <c r="H71" s="191"/>
      <c r="J71" s="192"/>
      <c r="K71" s="193"/>
      <c r="L71" s="196"/>
      <c r="M71" s="198"/>
      <c r="N71" s="189"/>
      <c r="O71" s="189"/>
      <c r="P71" s="189"/>
      <c r="Q71" s="189"/>
      <c r="R71" s="189"/>
      <c r="S71" s="189"/>
      <c r="T71" s="191"/>
    </row>
    <row r="72" spans="2:20" ht="3.4" customHeight="1" x14ac:dyDescent="0.15">
      <c r="B72" s="192"/>
      <c r="C72" s="193"/>
      <c r="D72" s="208"/>
      <c r="E72" s="194"/>
      <c r="F72" s="189"/>
      <c r="G72" s="189"/>
      <c r="H72" s="191"/>
      <c r="J72" s="192"/>
      <c r="K72" s="193"/>
      <c r="L72" s="196"/>
      <c r="M72" s="199"/>
      <c r="N72" s="189"/>
      <c r="O72" s="189"/>
      <c r="P72" s="189"/>
      <c r="Q72" s="189"/>
      <c r="R72" s="189"/>
      <c r="S72" s="189"/>
      <c r="T72" s="191"/>
    </row>
    <row r="73" spans="2:20" ht="3.4" customHeight="1" x14ac:dyDescent="0.15">
      <c r="B73" s="192"/>
      <c r="C73" s="193"/>
      <c r="D73" s="208"/>
      <c r="E73" s="194"/>
      <c r="F73" s="189"/>
      <c r="G73" s="189"/>
      <c r="H73" s="191"/>
      <c r="J73" s="192">
        <v>40</v>
      </c>
      <c r="K73" s="193"/>
      <c r="L73" s="196" t="s">
        <v>49</v>
      </c>
      <c r="M73" s="197"/>
      <c r="N73" s="189">
        <v>1765537</v>
      </c>
      <c r="O73" s="189">
        <v>20757</v>
      </c>
      <c r="P73" s="205">
        <f t="shared" ref="P73" si="19">N73+O73</f>
        <v>1786294</v>
      </c>
      <c r="Q73" s="189"/>
      <c r="R73" s="189"/>
      <c r="S73" s="189"/>
      <c r="T73" s="190">
        <f t="shared" ref="T73" si="20">O73-SUM(Q73:S83)</f>
        <v>20757</v>
      </c>
    </row>
    <row r="74" spans="2:20" ht="3.4" customHeight="1" x14ac:dyDescent="0.15">
      <c r="B74" s="192"/>
      <c r="C74" s="193"/>
      <c r="D74" s="208"/>
      <c r="E74" s="194"/>
      <c r="F74" s="189"/>
      <c r="G74" s="189"/>
      <c r="H74" s="191"/>
      <c r="J74" s="192"/>
      <c r="K74" s="193"/>
      <c r="L74" s="196"/>
      <c r="M74" s="198"/>
      <c r="N74" s="189"/>
      <c r="O74" s="189"/>
      <c r="P74" s="189"/>
      <c r="Q74" s="189"/>
      <c r="R74" s="189"/>
      <c r="S74" s="189"/>
      <c r="T74" s="191"/>
    </row>
    <row r="75" spans="2:20" ht="3.4" customHeight="1" x14ac:dyDescent="0.15">
      <c r="B75" s="192"/>
      <c r="C75" s="193"/>
      <c r="D75" s="208"/>
      <c r="E75" s="194"/>
      <c r="F75" s="189"/>
      <c r="G75" s="189"/>
      <c r="H75" s="191"/>
      <c r="J75" s="192"/>
      <c r="K75" s="193"/>
      <c r="L75" s="196"/>
      <c r="M75" s="198"/>
      <c r="N75" s="189"/>
      <c r="O75" s="189"/>
      <c r="P75" s="189"/>
      <c r="Q75" s="189"/>
      <c r="R75" s="189"/>
      <c r="S75" s="189"/>
      <c r="T75" s="191"/>
    </row>
    <row r="76" spans="2:20" ht="3.4" customHeight="1" x14ac:dyDescent="0.15">
      <c r="B76" s="192"/>
      <c r="C76" s="193"/>
      <c r="D76" s="209"/>
      <c r="E76" s="194"/>
      <c r="F76" s="189"/>
      <c r="G76" s="189"/>
      <c r="H76" s="191"/>
      <c r="J76" s="192"/>
      <c r="K76" s="193"/>
      <c r="L76" s="196"/>
      <c r="M76" s="198"/>
      <c r="N76" s="189"/>
      <c r="O76" s="189"/>
      <c r="P76" s="189"/>
      <c r="Q76" s="189"/>
      <c r="R76" s="189"/>
      <c r="S76" s="189"/>
      <c r="T76" s="191"/>
    </row>
    <row r="77" spans="2:20" ht="3.4" customHeight="1" x14ac:dyDescent="0.15">
      <c r="B77" s="192">
        <v>33</v>
      </c>
      <c r="C77" s="193"/>
      <c r="D77" s="196" t="s">
        <v>48</v>
      </c>
      <c r="E77" s="194"/>
      <c r="F77" s="189">
        <v>148951</v>
      </c>
      <c r="G77" s="189">
        <v>24459</v>
      </c>
      <c r="H77" s="190">
        <f t="shared" ref="H77" si="21">F77+G77</f>
        <v>173410</v>
      </c>
      <c r="J77" s="192"/>
      <c r="K77" s="193"/>
      <c r="L77" s="196"/>
      <c r="M77" s="198"/>
      <c r="N77" s="189"/>
      <c r="O77" s="189"/>
      <c r="P77" s="189"/>
      <c r="Q77" s="189"/>
      <c r="R77" s="189"/>
      <c r="S77" s="189"/>
      <c r="T77" s="191"/>
    </row>
    <row r="78" spans="2:20" ht="3.4" customHeight="1" x14ac:dyDescent="0.15">
      <c r="B78" s="192"/>
      <c r="C78" s="193"/>
      <c r="D78" s="196"/>
      <c r="E78" s="194"/>
      <c r="F78" s="189"/>
      <c r="G78" s="189"/>
      <c r="H78" s="191"/>
      <c r="J78" s="192"/>
      <c r="K78" s="193"/>
      <c r="L78" s="196"/>
      <c r="M78" s="198"/>
      <c r="N78" s="189"/>
      <c r="O78" s="189"/>
      <c r="P78" s="189"/>
      <c r="Q78" s="189"/>
      <c r="R78" s="189"/>
      <c r="S78" s="189"/>
      <c r="T78" s="191"/>
    </row>
    <row r="79" spans="2:20" ht="3.4" customHeight="1" x14ac:dyDescent="0.15">
      <c r="B79" s="192"/>
      <c r="C79" s="193"/>
      <c r="D79" s="196"/>
      <c r="E79" s="194"/>
      <c r="F79" s="189"/>
      <c r="G79" s="189"/>
      <c r="H79" s="191"/>
      <c r="J79" s="192"/>
      <c r="K79" s="193"/>
      <c r="L79" s="196"/>
      <c r="M79" s="198"/>
      <c r="N79" s="189"/>
      <c r="O79" s="189"/>
      <c r="P79" s="189"/>
      <c r="Q79" s="189"/>
      <c r="R79" s="189"/>
      <c r="S79" s="189"/>
      <c r="T79" s="191"/>
    </row>
    <row r="80" spans="2:20" ht="3.4" customHeight="1" x14ac:dyDescent="0.15">
      <c r="B80" s="192"/>
      <c r="C80" s="193"/>
      <c r="D80" s="196"/>
      <c r="E80" s="194"/>
      <c r="F80" s="189"/>
      <c r="G80" s="189"/>
      <c r="H80" s="191"/>
      <c r="J80" s="192"/>
      <c r="K80" s="193"/>
      <c r="L80" s="196"/>
      <c r="M80" s="198"/>
      <c r="N80" s="189"/>
      <c r="O80" s="189"/>
      <c r="P80" s="189"/>
      <c r="Q80" s="189"/>
      <c r="R80" s="189"/>
      <c r="S80" s="189"/>
      <c r="T80" s="191"/>
    </row>
    <row r="81" spans="2:20" ht="3.4" customHeight="1" x14ac:dyDescent="0.15">
      <c r="B81" s="192"/>
      <c r="C81" s="193"/>
      <c r="D81" s="196"/>
      <c r="E81" s="194"/>
      <c r="F81" s="189"/>
      <c r="G81" s="189"/>
      <c r="H81" s="191"/>
      <c r="J81" s="192"/>
      <c r="K81" s="193"/>
      <c r="L81" s="196"/>
      <c r="M81" s="198"/>
      <c r="N81" s="189"/>
      <c r="O81" s="189"/>
      <c r="P81" s="189"/>
      <c r="Q81" s="189"/>
      <c r="R81" s="189"/>
      <c r="S81" s="189"/>
      <c r="T81" s="191"/>
    </row>
    <row r="82" spans="2:20" ht="3.4" customHeight="1" x14ac:dyDescent="0.15">
      <c r="B82" s="192"/>
      <c r="C82" s="193"/>
      <c r="D82" s="196"/>
      <c r="E82" s="194"/>
      <c r="F82" s="189"/>
      <c r="G82" s="189"/>
      <c r="H82" s="191"/>
      <c r="J82" s="192"/>
      <c r="K82" s="193"/>
      <c r="L82" s="196"/>
      <c r="M82" s="198"/>
      <c r="N82" s="189"/>
      <c r="O82" s="189"/>
      <c r="P82" s="189"/>
      <c r="Q82" s="189"/>
      <c r="R82" s="189"/>
      <c r="S82" s="189"/>
      <c r="T82" s="191"/>
    </row>
    <row r="83" spans="2:20" ht="3.4" customHeight="1" x14ac:dyDescent="0.15">
      <c r="B83" s="192"/>
      <c r="C83" s="193"/>
      <c r="D83" s="196"/>
      <c r="E83" s="194"/>
      <c r="F83" s="189"/>
      <c r="G83" s="189"/>
      <c r="H83" s="191"/>
      <c r="J83" s="192"/>
      <c r="K83" s="193"/>
      <c r="L83" s="196"/>
      <c r="M83" s="199"/>
      <c r="N83" s="189"/>
      <c r="O83" s="189"/>
      <c r="P83" s="189"/>
      <c r="Q83" s="189"/>
      <c r="R83" s="189"/>
      <c r="S83" s="189"/>
      <c r="T83" s="191"/>
    </row>
    <row r="84" spans="2:20" ht="3.4" customHeight="1" x14ac:dyDescent="0.15">
      <c r="B84" s="192">
        <v>35</v>
      </c>
      <c r="C84" s="193"/>
      <c r="D84" s="196" t="s">
        <v>50</v>
      </c>
      <c r="E84" s="194"/>
      <c r="F84" s="189">
        <v>11547984</v>
      </c>
      <c r="G84" s="189"/>
      <c r="H84" s="190">
        <f t="shared" ref="H84" si="22">F84+G84</f>
        <v>11547984</v>
      </c>
      <c r="J84" s="192">
        <v>45</v>
      </c>
      <c r="K84" s="193"/>
      <c r="L84" s="196" t="s">
        <v>52</v>
      </c>
      <c r="M84" s="197"/>
      <c r="N84" s="189">
        <v>4801301</v>
      </c>
      <c r="O84" s="189">
        <v>18802</v>
      </c>
      <c r="P84" s="205">
        <f t="shared" ref="P84" si="23">N84+O84</f>
        <v>4820103</v>
      </c>
      <c r="Q84" s="189">
        <v>26515</v>
      </c>
      <c r="R84" s="189">
        <v>21400</v>
      </c>
      <c r="S84" s="189"/>
      <c r="T84" s="190">
        <f t="shared" ref="T84" si="24">O84-SUM(Q84:S94)</f>
        <v>-29113</v>
      </c>
    </row>
    <row r="85" spans="2:20" ht="3.4" customHeight="1" x14ac:dyDescent="0.15">
      <c r="B85" s="192"/>
      <c r="C85" s="193"/>
      <c r="D85" s="196"/>
      <c r="E85" s="194"/>
      <c r="F85" s="189"/>
      <c r="G85" s="189"/>
      <c r="H85" s="191"/>
      <c r="J85" s="192"/>
      <c r="K85" s="193"/>
      <c r="L85" s="196"/>
      <c r="M85" s="198"/>
      <c r="N85" s="189"/>
      <c r="O85" s="189"/>
      <c r="P85" s="189"/>
      <c r="Q85" s="189"/>
      <c r="R85" s="189"/>
      <c r="S85" s="189"/>
      <c r="T85" s="191"/>
    </row>
    <row r="86" spans="2:20" ht="3.4" customHeight="1" x14ac:dyDescent="0.15">
      <c r="B86" s="192"/>
      <c r="C86" s="193"/>
      <c r="D86" s="196"/>
      <c r="E86" s="194"/>
      <c r="F86" s="189"/>
      <c r="G86" s="189"/>
      <c r="H86" s="191"/>
      <c r="J86" s="192"/>
      <c r="K86" s="193"/>
      <c r="L86" s="196"/>
      <c r="M86" s="198"/>
      <c r="N86" s="189"/>
      <c r="O86" s="189"/>
      <c r="P86" s="189"/>
      <c r="Q86" s="189"/>
      <c r="R86" s="189"/>
      <c r="S86" s="189"/>
      <c r="T86" s="191"/>
    </row>
    <row r="87" spans="2:20" ht="3.4" customHeight="1" x14ac:dyDescent="0.15">
      <c r="B87" s="192"/>
      <c r="C87" s="193"/>
      <c r="D87" s="196"/>
      <c r="E87" s="194"/>
      <c r="F87" s="189"/>
      <c r="G87" s="189"/>
      <c r="H87" s="191"/>
      <c r="J87" s="192"/>
      <c r="K87" s="193"/>
      <c r="L87" s="196"/>
      <c r="M87" s="198"/>
      <c r="N87" s="189"/>
      <c r="O87" s="189"/>
      <c r="P87" s="189"/>
      <c r="Q87" s="189"/>
      <c r="R87" s="189"/>
      <c r="S87" s="189"/>
      <c r="T87" s="191"/>
    </row>
    <row r="88" spans="2:20" ht="3.4" customHeight="1" x14ac:dyDescent="0.15">
      <c r="B88" s="192"/>
      <c r="C88" s="193"/>
      <c r="D88" s="196"/>
      <c r="E88" s="194"/>
      <c r="F88" s="189"/>
      <c r="G88" s="189"/>
      <c r="H88" s="191"/>
      <c r="J88" s="192"/>
      <c r="K88" s="193"/>
      <c r="L88" s="196"/>
      <c r="M88" s="198"/>
      <c r="N88" s="189"/>
      <c r="O88" s="189"/>
      <c r="P88" s="189"/>
      <c r="Q88" s="189"/>
      <c r="R88" s="189"/>
      <c r="S88" s="189"/>
      <c r="T88" s="191"/>
    </row>
    <row r="89" spans="2:20" ht="3.4" customHeight="1" x14ac:dyDescent="0.15">
      <c r="B89" s="192"/>
      <c r="C89" s="193"/>
      <c r="D89" s="196"/>
      <c r="E89" s="194"/>
      <c r="F89" s="189"/>
      <c r="G89" s="189"/>
      <c r="H89" s="191"/>
      <c r="J89" s="192"/>
      <c r="K89" s="193"/>
      <c r="L89" s="196"/>
      <c r="M89" s="198"/>
      <c r="N89" s="189"/>
      <c r="O89" s="189"/>
      <c r="P89" s="189"/>
      <c r="Q89" s="189"/>
      <c r="R89" s="189"/>
      <c r="S89" s="189"/>
      <c r="T89" s="191"/>
    </row>
    <row r="90" spans="2:20" ht="3.4" customHeight="1" x14ac:dyDescent="0.15">
      <c r="B90" s="192"/>
      <c r="C90" s="193"/>
      <c r="D90" s="196"/>
      <c r="E90" s="194"/>
      <c r="F90" s="189"/>
      <c r="G90" s="189"/>
      <c r="H90" s="191"/>
      <c r="J90" s="192"/>
      <c r="K90" s="193"/>
      <c r="L90" s="196"/>
      <c r="M90" s="198"/>
      <c r="N90" s="189"/>
      <c r="O90" s="189"/>
      <c r="P90" s="189"/>
      <c r="Q90" s="189"/>
      <c r="R90" s="189"/>
      <c r="S90" s="189"/>
      <c r="T90" s="191"/>
    </row>
    <row r="91" spans="2:20" ht="3.4" customHeight="1" x14ac:dyDescent="0.15">
      <c r="B91" s="192">
        <v>40</v>
      </c>
      <c r="C91" s="193"/>
      <c r="D91" s="206" t="s">
        <v>51</v>
      </c>
      <c r="E91" s="194"/>
      <c r="F91" s="189">
        <v>15000</v>
      </c>
      <c r="G91" s="189"/>
      <c r="H91" s="190">
        <f t="shared" ref="H91" si="25">F91+G91</f>
        <v>15000</v>
      </c>
      <c r="J91" s="192"/>
      <c r="K91" s="193"/>
      <c r="L91" s="196"/>
      <c r="M91" s="198"/>
      <c r="N91" s="189"/>
      <c r="O91" s="189"/>
      <c r="P91" s="189"/>
      <c r="Q91" s="189"/>
      <c r="R91" s="189"/>
      <c r="S91" s="189"/>
      <c r="T91" s="191"/>
    </row>
    <row r="92" spans="2:20" ht="3.4" customHeight="1" x14ac:dyDescent="0.15">
      <c r="B92" s="192"/>
      <c r="C92" s="193"/>
      <c r="D92" s="206"/>
      <c r="E92" s="194"/>
      <c r="F92" s="189"/>
      <c r="G92" s="189"/>
      <c r="H92" s="191"/>
      <c r="J92" s="192"/>
      <c r="K92" s="193"/>
      <c r="L92" s="196"/>
      <c r="M92" s="198"/>
      <c r="N92" s="189"/>
      <c r="O92" s="189"/>
      <c r="P92" s="189"/>
      <c r="Q92" s="189"/>
      <c r="R92" s="189"/>
      <c r="S92" s="189"/>
      <c r="T92" s="191"/>
    </row>
    <row r="93" spans="2:20" ht="3.4" customHeight="1" x14ac:dyDescent="0.15">
      <c r="B93" s="192"/>
      <c r="C93" s="193"/>
      <c r="D93" s="206"/>
      <c r="E93" s="194"/>
      <c r="F93" s="189"/>
      <c r="G93" s="189"/>
      <c r="H93" s="191"/>
      <c r="J93" s="192"/>
      <c r="K93" s="193"/>
      <c r="L93" s="196"/>
      <c r="M93" s="198"/>
      <c r="N93" s="189"/>
      <c r="O93" s="189"/>
      <c r="P93" s="189"/>
      <c r="Q93" s="189"/>
      <c r="R93" s="189"/>
      <c r="S93" s="189"/>
      <c r="T93" s="191"/>
    </row>
    <row r="94" spans="2:20" ht="3.4" customHeight="1" x14ac:dyDescent="0.15">
      <c r="B94" s="192"/>
      <c r="C94" s="193"/>
      <c r="D94" s="206"/>
      <c r="E94" s="194"/>
      <c r="F94" s="189"/>
      <c r="G94" s="189"/>
      <c r="H94" s="191"/>
      <c r="J94" s="192"/>
      <c r="K94" s="193"/>
      <c r="L94" s="196"/>
      <c r="M94" s="199"/>
      <c r="N94" s="189"/>
      <c r="O94" s="189"/>
      <c r="P94" s="189"/>
      <c r="Q94" s="189"/>
      <c r="R94" s="189"/>
      <c r="S94" s="189"/>
      <c r="T94" s="191"/>
    </row>
    <row r="95" spans="2:20" ht="3.4" customHeight="1" x14ac:dyDescent="0.15">
      <c r="B95" s="192"/>
      <c r="C95" s="193"/>
      <c r="D95" s="206"/>
      <c r="E95" s="194"/>
      <c r="F95" s="189"/>
      <c r="G95" s="189"/>
      <c r="H95" s="191"/>
      <c r="J95" s="192">
        <v>50</v>
      </c>
      <c r="K95" s="193"/>
      <c r="L95" s="196" t="s">
        <v>54</v>
      </c>
      <c r="M95" s="197"/>
      <c r="N95" s="189">
        <v>1844362</v>
      </c>
      <c r="O95" s="189"/>
      <c r="P95" s="205">
        <f t="shared" ref="P95" si="26">N95+O95</f>
        <v>1844362</v>
      </c>
      <c r="Q95" s="189"/>
      <c r="R95" s="189"/>
      <c r="S95" s="189"/>
      <c r="T95" s="190">
        <f t="shared" ref="T95" si="27">O95-SUM(Q95:S105)</f>
        <v>0</v>
      </c>
    </row>
    <row r="96" spans="2:20" ht="3.4" customHeight="1" x14ac:dyDescent="0.15">
      <c r="B96" s="192"/>
      <c r="C96" s="193"/>
      <c r="D96" s="206"/>
      <c r="E96" s="194"/>
      <c r="F96" s="189"/>
      <c r="G96" s="189"/>
      <c r="H96" s="191"/>
      <c r="J96" s="192"/>
      <c r="K96" s="193"/>
      <c r="L96" s="196"/>
      <c r="M96" s="198"/>
      <c r="N96" s="189"/>
      <c r="O96" s="189"/>
      <c r="P96" s="189"/>
      <c r="Q96" s="189"/>
      <c r="R96" s="189"/>
      <c r="S96" s="189"/>
      <c r="T96" s="191"/>
    </row>
    <row r="97" spans="2:20" ht="3.4" customHeight="1" x14ac:dyDescent="0.15">
      <c r="B97" s="192"/>
      <c r="C97" s="193"/>
      <c r="D97" s="206"/>
      <c r="E97" s="194"/>
      <c r="F97" s="189"/>
      <c r="G97" s="189"/>
      <c r="H97" s="191"/>
      <c r="J97" s="192"/>
      <c r="K97" s="193"/>
      <c r="L97" s="196"/>
      <c r="M97" s="198"/>
      <c r="N97" s="189"/>
      <c r="O97" s="189"/>
      <c r="P97" s="189"/>
      <c r="Q97" s="189"/>
      <c r="R97" s="189"/>
      <c r="S97" s="189"/>
      <c r="T97" s="191"/>
    </row>
    <row r="98" spans="2:20" ht="3.4" customHeight="1" x14ac:dyDescent="0.15">
      <c r="B98" s="192">
        <v>45</v>
      </c>
      <c r="C98" s="193"/>
      <c r="D98" s="196" t="s">
        <v>53</v>
      </c>
      <c r="E98" s="194"/>
      <c r="F98" s="189">
        <v>519789</v>
      </c>
      <c r="G98" s="189">
        <v>1486</v>
      </c>
      <c r="H98" s="190">
        <f t="shared" ref="H98" si="28">F98+G98</f>
        <v>521275</v>
      </c>
      <c r="J98" s="192"/>
      <c r="K98" s="193"/>
      <c r="L98" s="196"/>
      <c r="M98" s="198"/>
      <c r="N98" s="189"/>
      <c r="O98" s="189"/>
      <c r="P98" s="189"/>
      <c r="Q98" s="189"/>
      <c r="R98" s="189"/>
      <c r="S98" s="189"/>
      <c r="T98" s="191"/>
    </row>
    <row r="99" spans="2:20" ht="3.4" customHeight="1" x14ac:dyDescent="0.15">
      <c r="B99" s="192"/>
      <c r="C99" s="193"/>
      <c r="D99" s="196"/>
      <c r="E99" s="194"/>
      <c r="F99" s="189"/>
      <c r="G99" s="189"/>
      <c r="H99" s="191"/>
      <c r="J99" s="192"/>
      <c r="K99" s="193"/>
      <c r="L99" s="196"/>
      <c r="M99" s="198"/>
      <c r="N99" s="189"/>
      <c r="O99" s="189"/>
      <c r="P99" s="189"/>
      <c r="Q99" s="189"/>
      <c r="R99" s="189"/>
      <c r="S99" s="189"/>
      <c r="T99" s="191"/>
    </row>
    <row r="100" spans="2:20" ht="3.4" customHeight="1" x14ac:dyDescent="0.15">
      <c r="B100" s="192"/>
      <c r="C100" s="193"/>
      <c r="D100" s="196"/>
      <c r="E100" s="194"/>
      <c r="F100" s="189"/>
      <c r="G100" s="189"/>
      <c r="H100" s="191"/>
      <c r="J100" s="192"/>
      <c r="K100" s="193"/>
      <c r="L100" s="196"/>
      <c r="M100" s="198"/>
      <c r="N100" s="189"/>
      <c r="O100" s="189"/>
      <c r="P100" s="189"/>
      <c r="Q100" s="189"/>
      <c r="R100" s="189"/>
      <c r="S100" s="189"/>
      <c r="T100" s="191"/>
    </row>
    <row r="101" spans="2:20" ht="3.4" customHeight="1" x14ac:dyDescent="0.15">
      <c r="B101" s="192"/>
      <c r="C101" s="193"/>
      <c r="D101" s="196"/>
      <c r="E101" s="194"/>
      <c r="F101" s="189"/>
      <c r="G101" s="189"/>
      <c r="H101" s="191"/>
      <c r="J101" s="192"/>
      <c r="K101" s="193"/>
      <c r="L101" s="196"/>
      <c r="M101" s="198"/>
      <c r="N101" s="189"/>
      <c r="O101" s="189"/>
      <c r="P101" s="189"/>
      <c r="Q101" s="189"/>
      <c r="R101" s="189"/>
      <c r="S101" s="189"/>
      <c r="T101" s="191"/>
    </row>
    <row r="102" spans="2:20" ht="3.4" customHeight="1" x14ac:dyDescent="0.15">
      <c r="B102" s="192"/>
      <c r="C102" s="193"/>
      <c r="D102" s="196"/>
      <c r="E102" s="194"/>
      <c r="F102" s="189"/>
      <c r="G102" s="189"/>
      <c r="H102" s="191"/>
      <c r="J102" s="192"/>
      <c r="K102" s="193"/>
      <c r="L102" s="196"/>
      <c r="M102" s="198"/>
      <c r="N102" s="189"/>
      <c r="O102" s="189"/>
      <c r="P102" s="189"/>
      <c r="Q102" s="189"/>
      <c r="R102" s="189"/>
      <c r="S102" s="189"/>
      <c r="T102" s="191"/>
    </row>
    <row r="103" spans="2:20" ht="3.4" customHeight="1" x14ac:dyDescent="0.15">
      <c r="B103" s="192"/>
      <c r="C103" s="193"/>
      <c r="D103" s="196"/>
      <c r="E103" s="194"/>
      <c r="F103" s="189"/>
      <c r="G103" s="189"/>
      <c r="H103" s="191"/>
      <c r="J103" s="192"/>
      <c r="K103" s="193"/>
      <c r="L103" s="196"/>
      <c r="M103" s="198"/>
      <c r="N103" s="189"/>
      <c r="O103" s="189"/>
      <c r="P103" s="189"/>
      <c r="Q103" s="189"/>
      <c r="R103" s="189"/>
      <c r="S103" s="189"/>
      <c r="T103" s="191"/>
    </row>
    <row r="104" spans="2:20" ht="3.4" customHeight="1" x14ac:dyDescent="0.15">
      <c r="B104" s="192"/>
      <c r="C104" s="193"/>
      <c r="D104" s="196"/>
      <c r="E104" s="194"/>
      <c r="F104" s="189"/>
      <c r="G104" s="189"/>
      <c r="H104" s="191"/>
      <c r="J104" s="192"/>
      <c r="K104" s="193"/>
      <c r="L104" s="196"/>
      <c r="M104" s="198"/>
      <c r="N104" s="189"/>
      <c r="O104" s="189"/>
      <c r="P104" s="189"/>
      <c r="Q104" s="189"/>
      <c r="R104" s="189"/>
      <c r="S104" s="189"/>
      <c r="T104" s="191"/>
    </row>
    <row r="105" spans="2:20" ht="3.4" customHeight="1" x14ac:dyDescent="0.15">
      <c r="B105" s="192">
        <v>50</v>
      </c>
      <c r="C105" s="193"/>
      <c r="D105" s="196" t="s">
        <v>55</v>
      </c>
      <c r="E105" s="194"/>
      <c r="F105" s="189">
        <v>478901</v>
      </c>
      <c r="G105" s="189"/>
      <c r="H105" s="190">
        <f t="shared" ref="H105" si="29">F105+G105</f>
        <v>478901</v>
      </c>
      <c r="J105" s="192"/>
      <c r="K105" s="193"/>
      <c r="L105" s="196"/>
      <c r="M105" s="199"/>
      <c r="N105" s="189"/>
      <c r="O105" s="189"/>
      <c r="P105" s="189"/>
      <c r="Q105" s="189"/>
      <c r="R105" s="189"/>
      <c r="S105" s="189"/>
      <c r="T105" s="191"/>
    </row>
    <row r="106" spans="2:20" ht="3.4" customHeight="1" x14ac:dyDescent="0.15">
      <c r="B106" s="192"/>
      <c r="C106" s="193"/>
      <c r="D106" s="196"/>
      <c r="E106" s="194"/>
      <c r="F106" s="189"/>
      <c r="G106" s="189"/>
      <c r="H106" s="191"/>
      <c r="J106" s="192">
        <v>55</v>
      </c>
      <c r="K106" s="193"/>
      <c r="L106" s="196" t="s">
        <v>57</v>
      </c>
      <c r="M106" s="197"/>
      <c r="N106" s="189">
        <v>6414586</v>
      </c>
      <c r="O106" s="189">
        <v>-3336</v>
      </c>
      <c r="P106" s="205">
        <f t="shared" ref="P106" si="30">N106+O106</f>
        <v>6411250</v>
      </c>
      <c r="Q106" s="189">
        <v>18968</v>
      </c>
      <c r="R106" s="189">
        <v>3400</v>
      </c>
      <c r="S106" s="189">
        <v>500</v>
      </c>
      <c r="T106" s="190">
        <f t="shared" ref="T106" si="31">O106-SUM(Q106:S116)</f>
        <v>-26204</v>
      </c>
    </row>
    <row r="107" spans="2:20" ht="3.4" customHeight="1" x14ac:dyDescent="0.15">
      <c r="B107" s="192"/>
      <c r="C107" s="193"/>
      <c r="D107" s="196"/>
      <c r="E107" s="194"/>
      <c r="F107" s="189"/>
      <c r="G107" s="189"/>
      <c r="H107" s="191"/>
      <c r="J107" s="192"/>
      <c r="K107" s="193"/>
      <c r="L107" s="196"/>
      <c r="M107" s="198"/>
      <c r="N107" s="189"/>
      <c r="O107" s="189"/>
      <c r="P107" s="189"/>
      <c r="Q107" s="189"/>
      <c r="R107" s="189"/>
      <c r="S107" s="189"/>
      <c r="T107" s="191"/>
    </row>
    <row r="108" spans="2:20" ht="3.4" customHeight="1" x14ac:dyDescent="0.15">
      <c r="B108" s="192"/>
      <c r="C108" s="193"/>
      <c r="D108" s="196"/>
      <c r="E108" s="194"/>
      <c r="F108" s="189"/>
      <c r="G108" s="189"/>
      <c r="H108" s="191"/>
      <c r="J108" s="192"/>
      <c r="K108" s="193"/>
      <c r="L108" s="196"/>
      <c r="M108" s="198"/>
      <c r="N108" s="189"/>
      <c r="O108" s="189"/>
      <c r="P108" s="189"/>
      <c r="Q108" s="189"/>
      <c r="R108" s="189"/>
      <c r="S108" s="189"/>
      <c r="T108" s="191"/>
    </row>
    <row r="109" spans="2:20" ht="3.4" customHeight="1" x14ac:dyDescent="0.15">
      <c r="B109" s="192"/>
      <c r="C109" s="193"/>
      <c r="D109" s="196"/>
      <c r="E109" s="194"/>
      <c r="F109" s="189"/>
      <c r="G109" s="189"/>
      <c r="H109" s="191"/>
      <c r="J109" s="192"/>
      <c r="K109" s="193"/>
      <c r="L109" s="196"/>
      <c r="M109" s="198"/>
      <c r="N109" s="189"/>
      <c r="O109" s="189"/>
      <c r="P109" s="189"/>
      <c r="Q109" s="189"/>
      <c r="R109" s="189"/>
      <c r="S109" s="189"/>
      <c r="T109" s="191"/>
    </row>
    <row r="110" spans="2:20" ht="3.4" customHeight="1" x14ac:dyDescent="0.15">
      <c r="B110" s="192"/>
      <c r="C110" s="193"/>
      <c r="D110" s="196"/>
      <c r="E110" s="194"/>
      <c r="F110" s="189"/>
      <c r="G110" s="189"/>
      <c r="H110" s="191"/>
      <c r="J110" s="192"/>
      <c r="K110" s="193"/>
      <c r="L110" s="196"/>
      <c r="M110" s="198"/>
      <c r="N110" s="189"/>
      <c r="O110" s="189"/>
      <c r="P110" s="189"/>
      <c r="Q110" s="189"/>
      <c r="R110" s="189"/>
      <c r="S110" s="189"/>
      <c r="T110" s="191"/>
    </row>
    <row r="111" spans="2:20" ht="3.4" customHeight="1" x14ac:dyDescent="0.15">
      <c r="B111" s="192"/>
      <c r="C111" s="193"/>
      <c r="D111" s="196"/>
      <c r="E111" s="194"/>
      <c r="F111" s="189"/>
      <c r="G111" s="189"/>
      <c r="H111" s="191"/>
      <c r="J111" s="192"/>
      <c r="K111" s="193"/>
      <c r="L111" s="196"/>
      <c r="M111" s="198"/>
      <c r="N111" s="189"/>
      <c r="O111" s="189"/>
      <c r="P111" s="189"/>
      <c r="Q111" s="189"/>
      <c r="R111" s="189"/>
      <c r="S111" s="189"/>
      <c r="T111" s="191"/>
    </row>
    <row r="112" spans="2:20" ht="3.4" customHeight="1" x14ac:dyDescent="0.15">
      <c r="B112" s="192">
        <v>55</v>
      </c>
      <c r="C112" s="193"/>
      <c r="D112" s="196" t="s">
        <v>56</v>
      </c>
      <c r="E112" s="194"/>
      <c r="F112" s="189">
        <v>6850724</v>
      </c>
      <c r="G112" s="189">
        <v>174613</v>
      </c>
      <c r="H112" s="190">
        <f t="shared" ref="H112" si="32">F112+G112</f>
        <v>7025337</v>
      </c>
      <c r="J112" s="192"/>
      <c r="K112" s="193"/>
      <c r="L112" s="196"/>
      <c r="M112" s="198"/>
      <c r="N112" s="189"/>
      <c r="O112" s="189"/>
      <c r="P112" s="189"/>
      <c r="Q112" s="189"/>
      <c r="R112" s="189"/>
      <c r="S112" s="189"/>
      <c r="T112" s="191"/>
    </row>
    <row r="113" spans="2:20" ht="3.4" customHeight="1" x14ac:dyDescent="0.15">
      <c r="B113" s="192"/>
      <c r="C113" s="193"/>
      <c r="D113" s="196"/>
      <c r="E113" s="194"/>
      <c r="F113" s="189"/>
      <c r="G113" s="189"/>
      <c r="H113" s="191"/>
      <c r="J113" s="192"/>
      <c r="K113" s="193"/>
      <c r="L113" s="196"/>
      <c r="M113" s="198"/>
      <c r="N113" s="189"/>
      <c r="O113" s="189"/>
      <c r="P113" s="189"/>
      <c r="Q113" s="189"/>
      <c r="R113" s="189"/>
      <c r="S113" s="189"/>
      <c r="T113" s="191"/>
    </row>
    <row r="114" spans="2:20" ht="3.4" customHeight="1" x14ac:dyDescent="0.15">
      <c r="B114" s="192"/>
      <c r="C114" s="193"/>
      <c r="D114" s="196"/>
      <c r="E114" s="194"/>
      <c r="F114" s="189"/>
      <c r="G114" s="189"/>
      <c r="H114" s="191"/>
      <c r="J114" s="192"/>
      <c r="K114" s="193"/>
      <c r="L114" s="196"/>
      <c r="M114" s="198"/>
      <c r="N114" s="189"/>
      <c r="O114" s="189"/>
      <c r="P114" s="189"/>
      <c r="Q114" s="189"/>
      <c r="R114" s="189"/>
      <c r="S114" s="189"/>
      <c r="T114" s="191"/>
    </row>
    <row r="115" spans="2:20" ht="3.4" customHeight="1" x14ac:dyDescent="0.15">
      <c r="B115" s="192"/>
      <c r="C115" s="193"/>
      <c r="D115" s="196"/>
      <c r="E115" s="194"/>
      <c r="F115" s="189"/>
      <c r="G115" s="189"/>
      <c r="H115" s="191"/>
      <c r="J115" s="192"/>
      <c r="K115" s="193"/>
      <c r="L115" s="196"/>
      <c r="M115" s="198"/>
      <c r="N115" s="189"/>
      <c r="O115" s="189"/>
      <c r="P115" s="189"/>
      <c r="Q115" s="189"/>
      <c r="R115" s="189"/>
      <c r="S115" s="189"/>
      <c r="T115" s="191"/>
    </row>
    <row r="116" spans="2:20" ht="3.4" customHeight="1" x14ac:dyDescent="0.15">
      <c r="B116" s="192"/>
      <c r="C116" s="193"/>
      <c r="D116" s="196"/>
      <c r="E116" s="194"/>
      <c r="F116" s="189"/>
      <c r="G116" s="189"/>
      <c r="H116" s="191"/>
      <c r="J116" s="192"/>
      <c r="K116" s="193"/>
      <c r="L116" s="196"/>
      <c r="M116" s="199"/>
      <c r="N116" s="189"/>
      <c r="O116" s="189"/>
      <c r="P116" s="189"/>
      <c r="Q116" s="189"/>
      <c r="R116" s="189"/>
      <c r="S116" s="189"/>
      <c r="T116" s="191"/>
    </row>
    <row r="117" spans="2:20" ht="3.4" customHeight="1" x14ac:dyDescent="0.15">
      <c r="B117" s="192"/>
      <c r="C117" s="193"/>
      <c r="D117" s="196"/>
      <c r="E117" s="194"/>
      <c r="F117" s="189"/>
      <c r="G117" s="189"/>
      <c r="H117" s="191"/>
      <c r="J117" s="192">
        <v>60</v>
      </c>
      <c r="K117" s="193"/>
      <c r="L117" s="196" t="s">
        <v>59</v>
      </c>
      <c r="M117" s="197"/>
      <c r="N117" s="189">
        <v>728247</v>
      </c>
      <c r="O117" s="189">
        <v>176267</v>
      </c>
      <c r="P117" s="205">
        <f t="shared" ref="P117" si="33">N117+O117</f>
        <v>904514</v>
      </c>
      <c r="Q117" s="189">
        <v>173806</v>
      </c>
      <c r="R117" s="189">
        <v>300</v>
      </c>
      <c r="S117" s="189"/>
      <c r="T117" s="190">
        <f t="shared" ref="T117" si="34">O117-SUM(Q117:S127)</f>
        <v>2161</v>
      </c>
    </row>
    <row r="118" spans="2:20" ht="3.4" customHeight="1" x14ac:dyDescent="0.15">
      <c r="B118" s="192"/>
      <c r="C118" s="193"/>
      <c r="D118" s="196"/>
      <c r="E118" s="194"/>
      <c r="F118" s="189"/>
      <c r="G118" s="189"/>
      <c r="H118" s="191"/>
      <c r="J118" s="192"/>
      <c r="K118" s="193"/>
      <c r="L118" s="196"/>
      <c r="M118" s="198"/>
      <c r="N118" s="189"/>
      <c r="O118" s="189"/>
      <c r="P118" s="189"/>
      <c r="Q118" s="189"/>
      <c r="R118" s="189"/>
      <c r="S118" s="189"/>
      <c r="T118" s="191"/>
    </row>
    <row r="119" spans="2:20" ht="3.4" customHeight="1" x14ac:dyDescent="0.15">
      <c r="B119" s="192">
        <v>60</v>
      </c>
      <c r="C119" s="193"/>
      <c r="D119" s="196" t="s">
        <v>58</v>
      </c>
      <c r="E119" s="194"/>
      <c r="F119" s="189">
        <v>3997909</v>
      </c>
      <c r="G119" s="189">
        <v>215772</v>
      </c>
      <c r="H119" s="190">
        <f t="shared" ref="H119" si="35">F119+G119</f>
        <v>4213681</v>
      </c>
      <c r="J119" s="192"/>
      <c r="K119" s="193"/>
      <c r="L119" s="196"/>
      <c r="M119" s="198"/>
      <c r="N119" s="189"/>
      <c r="O119" s="189"/>
      <c r="P119" s="189"/>
      <c r="Q119" s="189"/>
      <c r="R119" s="189"/>
      <c r="S119" s="189"/>
      <c r="T119" s="191"/>
    </row>
    <row r="120" spans="2:20" ht="3.4" customHeight="1" x14ac:dyDescent="0.15">
      <c r="B120" s="192"/>
      <c r="C120" s="193"/>
      <c r="D120" s="196"/>
      <c r="E120" s="194"/>
      <c r="F120" s="189"/>
      <c r="G120" s="189"/>
      <c r="H120" s="191"/>
      <c r="J120" s="192"/>
      <c r="K120" s="193"/>
      <c r="L120" s="196"/>
      <c r="M120" s="198"/>
      <c r="N120" s="189"/>
      <c r="O120" s="189"/>
      <c r="P120" s="189"/>
      <c r="Q120" s="189"/>
      <c r="R120" s="189"/>
      <c r="S120" s="189"/>
      <c r="T120" s="191"/>
    </row>
    <row r="121" spans="2:20" ht="3.4" customHeight="1" x14ac:dyDescent="0.15">
      <c r="B121" s="192"/>
      <c r="C121" s="193"/>
      <c r="D121" s="196"/>
      <c r="E121" s="194"/>
      <c r="F121" s="189"/>
      <c r="G121" s="189"/>
      <c r="H121" s="191"/>
      <c r="J121" s="192"/>
      <c r="K121" s="193"/>
      <c r="L121" s="196"/>
      <c r="M121" s="198"/>
      <c r="N121" s="189"/>
      <c r="O121" s="189"/>
      <c r="P121" s="189"/>
      <c r="Q121" s="189"/>
      <c r="R121" s="189"/>
      <c r="S121" s="189"/>
      <c r="T121" s="191"/>
    </row>
    <row r="122" spans="2:20" ht="3.4" customHeight="1" x14ac:dyDescent="0.15">
      <c r="B122" s="192"/>
      <c r="C122" s="193"/>
      <c r="D122" s="196"/>
      <c r="E122" s="194"/>
      <c r="F122" s="189"/>
      <c r="G122" s="189"/>
      <c r="H122" s="191"/>
      <c r="J122" s="192"/>
      <c r="K122" s="193"/>
      <c r="L122" s="196"/>
      <c r="M122" s="198"/>
      <c r="N122" s="189"/>
      <c r="O122" s="189"/>
      <c r="P122" s="189"/>
      <c r="Q122" s="189"/>
      <c r="R122" s="189"/>
      <c r="S122" s="189"/>
      <c r="T122" s="191"/>
    </row>
    <row r="123" spans="2:20" ht="3.4" customHeight="1" x14ac:dyDescent="0.15">
      <c r="B123" s="192"/>
      <c r="C123" s="193"/>
      <c r="D123" s="196"/>
      <c r="E123" s="194"/>
      <c r="F123" s="189"/>
      <c r="G123" s="189"/>
      <c r="H123" s="191"/>
      <c r="J123" s="192"/>
      <c r="K123" s="193"/>
      <c r="L123" s="196"/>
      <c r="M123" s="198"/>
      <c r="N123" s="189"/>
      <c r="O123" s="189"/>
      <c r="P123" s="189"/>
      <c r="Q123" s="189"/>
      <c r="R123" s="189"/>
      <c r="S123" s="189"/>
      <c r="T123" s="191"/>
    </row>
    <row r="124" spans="2:20" ht="3.4" customHeight="1" x14ac:dyDescent="0.15">
      <c r="B124" s="192"/>
      <c r="C124" s="193"/>
      <c r="D124" s="196"/>
      <c r="E124" s="194"/>
      <c r="F124" s="189"/>
      <c r="G124" s="189"/>
      <c r="H124" s="191"/>
      <c r="J124" s="192"/>
      <c r="K124" s="193"/>
      <c r="L124" s="196"/>
      <c r="M124" s="198"/>
      <c r="N124" s="189"/>
      <c r="O124" s="189"/>
      <c r="P124" s="189"/>
      <c r="Q124" s="189"/>
      <c r="R124" s="189"/>
      <c r="S124" s="189"/>
      <c r="T124" s="191"/>
    </row>
    <row r="125" spans="2:20" ht="3.4" customHeight="1" x14ac:dyDescent="0.15">
      <c r="B125" s="192"/>
      <c r="C125" s="193"/>
      <c r="D125" s="196"/>
      <c r="E125" s="194"/>
      <c r="F125" s="189"/>
      <c r="G125" s="189"/>
      <c r="H125" s="191"/>
      <c r="J125" s="192"/>
      <c r="K125" s="193"/>
      <c r="L125" s="196"/>
      <c r="M125" s="198"/>
      <c r="N125" s="189"/>
      <c r="O125" s="189"/>
      <c r="P125" s="189"/>
      <c r="Q125" s="189"/>
      <c r="R125" s="189"/>
      <c r="S125" s="189"/>
      <c r="T125" s="191"/>
    </row>
    <row r="126" spans="2:20" ht="3.4" customHeight="1" x14ac:dyDescent="0.15">
      <c r="B126" s="192">
        <v>65</v>
      </c>
      <c r="C126" s="193"/>
      <c r="D126" s="196" t="s">
        <v>60</v>
      </c>
      <c r="E126" s="194"/>
      <c r="F126" s="189">
        <v>323959</v>
      </c>
      <c r="G126" s="189"/>
      <c r="H126" s="190">
        <f t="shared" ref="H126" si="36">F126+G126</f>
        <v>323959</v>
      </c>
      <c r="J126" s="192"/>
      <c r="K126" s="193"/>
      <c r="L126" s="196"/>
      <c r="M126" s="198"/>
      <c r="N126" s="189"/>
      <c r="O126" s="189"/>
      <c r="P126" s="189"/>
      <c r="Q126" s="189"/>
      <c r="R126" s="189"/>
      <c r="S126" s="189"/>
      <c r="T126" s="191"/>
    </row>
    <row r="127" spans="2:20" ht="3.4" customHeight="1" x14ac:dyDescent="0.15">
      <c r="B127" s="192"/>
      <c r="C127" s="193"/>
      <c r="D127" s="196"/>
      <c r="E127" s="194"/>
      <c r="F127" s="189"/>
      <c r="G127" s="189"/>
      <c r="H127" s="191"/>
      <c r="J127" s="192"/>
      <c r="K127" s="193"/>
      <c r="L127" s="196"/>
      <c r="M127" s="199"/>
      <c r="N127" s="189"/>
      <c r="O127" s="189"/>
      <c r="P127" s="189"/>
      <c r="Q127" s="189"/>
      <c r="R127" s="189"/>
      <c r="S127" s="189"/>
      <c r="T127" s="191"/>
    </row>
    <row r="128" spans="2:20" ht="3.4" customHeight="1" x14ac:dyDescent="0.15">
      <c r="B128" s="192"/>
      <c r="C128" s="193"/>
      <c r="D128" s="196"/>
      <c r="E128" s="194"/>
      <c r="F128" s="189"/>
      <c r="G128" s="189"/>
      <c r="H128" s="191"/>
      <c r="J128" s="192">
        <v>65</v>
      </c>
      <c r="K128" s="193"/>
      <c r="L128" s="196" t="s">
        <v>62</v>
      </c>
      <c r="M128" s="197"/>
      <c r="N128" s="189">
        <v>5902808</v>
      </c>
      <c r="O128" s="189"/>
      <c r="P128" s="205">
        <f t="shared" ref="P128" si="37">N128+O128</f>
        <v>5902808</v>
      </c>
      <c r="Q128" s="189"/>
      <c r="R128" s="189"/>
      <c r="S128" s="189"/>
      <c r="T128" s="190">
        <f t="shared" ref="T128" si="38">O128-SUM(Q128:S138)</f>
        <v>0</v>
      </c>
    </row>
    <row r="129" spans="2:20" ht="3.4" customHeight="1" x14ac:dyDescent="0.15">
      <c r="B129" s="192"/>
      <c r="C129" s="193"/>
      <c r="D129" s="196"/>
      <c r="E129" s="194"/>
      <c r="F129" s="189"/>
      <c r="G129" s="189"/>
      <c r="H129" s="191"/>
      <c r="J129" s="192"/>
      <c r="K129" s="193"/>
      <c r="L129" s="196"/>
      <c r="M129" s="198"/>
      <c r="N129" s="189"/>
      <c r="O129" s="189"/>
      <c r="P129" s="189"/>
      <c r="Q129" s="189"/>
      <c r="R129" s="189"/>
      <c r="S129" s="189"/>
      <c r="T129" s="191"/>
    </row>
    <row r="130" spans="2:20" ht="3.4" customHeight="1" x14ac:dyDescent="0.15">
      <c r="B130" s="192"/>
      <c r="C130" s="193"/>
      <c r="D130" s="196"/>
      <c r="E130" s="194"/>
      <c r="F130" s="189"/>
      <c r="G130" s="189"/>
      <c r="H130" s="191"/>
      <c r="J130" s="192"/>
      <c r="K130" s="193"/>
      <c r="L130" s="196"/>
      <c r="M130" s="198"/>
      <c r="N130" s="189"/>
      <c r="O130" s="189"/>
      <c r="P130" s="189"/>
      <c r="Q130" s="189"/>
      <c r="R130" s="189"/>
      <c r="S130" s="189"/>
      <c r="T130" s="191"/>
    </row>
    <row r="131" spans="2:20" ht="3.4" customHeight="1" x14ac:dyDescent="0.15">
      <c r="B131" s="192"/>
      <c r="C131" s="193"/>
      <c r="D131" s="196"/>
      <c r="E131" s="194"/>
      <c r="F131" s="189"/>
      <c r="G131" s="189"/>
      <c r="H131" s="191"/>
      <c r="J131" s="192"/>
      <c r="K131" s="193"/>
      <c r="L131" s="196"/>
      <c r="M131" s="198"/>
      <c r="N131" s="189"/>
      <c r="O131" s="189"/>
      <c r="P131" s="189"/>
      <c r="Q131" s="189"/>
      <c r="R131" s="189"/>
      <c r="S131" s="189"/>
      <c r="T131" s="191"/>
    </row>
    <row r="132" spans="2:20" ht="3.4" customHeight="1" x14ac:dyDescent="0.15">
      <c r="B132" s="192"/>
      <c r="C132" s="193"/>
      <c r="D132" s="196"/>
      <c r="E132" s="194"/>
      <c r="F132" s="189"/>
      <c r="G132" s="189"/>
      <c r="H132" s="191"/>
      <c r="J132" s="192"/>
      <c r="K132" s="193"/>
      <c r="L132" s="196"/>
      <c r="M132" s="198"/>
      <c r="N132" s="189"/>
      <c r="O132" s="189"/>
      <c r="P132" s="189"/>
      <c r="Q132" s="189"/>
      <c r="R132" s="189"/>
      <c r="S132" s="189"/>
      <c r="T132" s="191"/>
    </row>
    <row r="133" spans="2:20" ht="3.4" customHeight="1" x14ac:dyDescent="0.15">
      <c r="B133" s="192">
        <v>70</v>
      </c>
      <c r="C133" s="193"/>
      <c r="D133" s="196" t="s">
        <v>61</v>
      </c>
      <c r="E133" s="194"/>
      <c r="F133" s="189">
        <v>171252</v>
      </c>
      <c r="G133" s="189">
        <v>20500</v>
      </c>
      <c r="H133" s="190">
        <f t="shared" ref="H133" si="39">F133+G133</f>
        <v>191752</v>
      </c>
      <c r="J133" s="192"/>
      <c r="K133" s="193"/>
      <c r="L133" s="196"/>
      <c r="M133" s="198"/>
      <c r="N133" s="189"/>
      <c r="O133" s="189"/>
      <c r="P133" s="189"/>
      <c r="Q133" s="189"/>
      <c r="R133" s="189"/>
      <c r="S133" s="189"/>
      <c r="T133" s="191"/>
    </row>
    <row r="134" spans="2:20" ht="3.4" customHeight="1" x14ac:dyDescent="0.15">
      <c r="B134" s="192"/>
      <c r="C134" s="193"/>
      <c r="D134" s="196"/>
      <c r="E134" s="194"/>
      <c r="F134" s="189"/>
      <c r="G134" s="189"/>
      <c r="H134" s="191"/>
      <c r="J134" s="192"/>
      <c r="K134" s="193"/>
      <c r="L134" s="196"/>
      <c r="M134" s="198"/>
      <c r="N134" s="189"/>
      <c r="O134" s="189"/>
      <c r="P134" s="189"/>
      <c r="Q134" s="189"/>
      <c r="R134" s="189"/>
      <c r="S134" s="189"/>
      <c r="T134" s="191"/>
    </row>
    <row r="135" spans="2:20" ht="3.4" customHeight="1" x14ac:dyDescent="0.15">
      <c r="B135" s="192"/>
      <c r="C135" s="193"/>
      <c r="D135" s="196"/>
      <c r="E135" s="194"/>
      <c r="F135" s="189"/>
      <c r="G135" s="189"/>
      <c r="H135" s="191"/>
      <c r="J135" s="192"/>
      <c r="K135" s="193"/>
      <c r="L135" s="196"/>
      <c r="M135" s="198"/>
      <c r="N135" s="189"/>
      <c r="O135" s="189"/>
      <c r="P135" s="189"/>
      <c r="Q135" s="189"/>
      <c r="R135" s="189"/>
      <c r="S135" s="189"/>
      <c r="T135" s="191"/>
    </row>
    <row r="136" spans="2:20" ht="3.4" customHeight="1" x14ac:dyDescent="0.15">
      <c r="B136" s="192"/>
      <c r="C136" s="193"/>
      <c r="D136" s="196"/>
      <c r="E136" s="194"/>
      <c r="F136" s="189"/>
      <c r="G136" s="189"/>
      <c r="H136" s="191"/>
      <c r="J136" s="192"/>
      <c r="K136" s="193"/>
      <c r="L136" s="196"/>
      <c r="M136" s="198"/>
      <c r="N136" s="189"/>
      <c r="O136" s="189"/>
      <c r="P136" s="189"/>
      <c r="Q136" s="189"/>
      <c r="R136" s="189"/>
      <c r="S136" s="189"/>
      <c r="T136" s="191"/>
    </row>
    <row r="137" spans="2:20" ht="3.4" customHeight="1" x14ac:dyDescent="0.15">
      <c r="B137" s="192"/>
      <c r="C137" s="193"/>
      <c r="D137" s="196"/>
      <c r="E137" s="194"/>
      <c r="F137" s="189"/>
      <c r="G137" s="189"/>
      <c r="H137" s="191"/>
      <c r="J137" s="192"/>
      <c r="K137" s="193"/>
      <c r="L137" s="196"/>
      <c r="M137" s="198"/>
      <c r="N137" s="189"/>
      <c r="O137" s="189"/>
      <c r="P137" s="189"/>
      <c r="Q137" s="189"/>
      <c r="R137" s="189"/>
      <c r="S137" s="189"/>
      <c r="T137" s="191"/>
    </row>
    <row r="138" spans="2:20" ht="3.4" customHeight="1" x14ac:dyDescent="0.15">
      <c r="B138" s="192"/>
      <c r="C138" s="193"/>
      <c r="D138" s="196"/>
      <c r="E138" s="194"/>
      <c r="F138" s="189"/>
      <c r="G138" s="189"/>
      <c r="H138" s="191"/>
      <c r="J138" s="192"/>
      <c r="K138" s="193"/>
      <c r="L138" s="196"/>
      <c r="M138" s="199"/>
      <c r="N138" s="189"/>
      <c r="O138" s="189"/>
      <c r="P138" s="189"/>
      <c r="Q138" s="189"/>
      <c r="R138" s="189"/>
      <c r="S138" s="189"/>
      <c r="T138" s="191"/>
    </row>
    <row r="139" spans="2:20" ht="3.4" customHeight="1" x14ac:dyDescent="0.15">
      <c r="B139" s="192"/>
      <c r="C139" s="193"/>
      <c r="D139" s="196"/>
      <c r="E139" s="194"/>
      <c r="F139" s="189"/>
      <c r="G139" s="189"/>
      <c r="H139" s="191"/>
      <c r="J139" s="192">
        <v>70</v>
      </c>
      <c r="K139" s="193"/>
      <c r="L139" s="196" t="s">
        <v>64</v>
      </c>
      <c r="M139" s="197"/>
      <c r="N139" s="189">
        <v>434317</v>
      </c>
      <c r="O139" s="189">
        <v>-83</v>
      </c>
      <c r="P139" s="205">
        <f t="shared" ref="P139" si="40">N139+O139</f>
        <v>434234</v>
      </c>
      <c r="Q139" s="189"/>
      <c r="R139" s="189"/>
      <c r="S139" s="189"/>
      <c r="T139" s="190">
        <f t="shared" ref="T139" si="41">O139-SUM(Q139:S149)</f>
        <v>-83</v>
      </c>
    </row>
    <row r="140" spans="2:20" ht="3.4" customHeight="1" x14ac:dyDescent="0.15">
      <c r="B140" s="192">
        <v>75</v>
      </c>
      <c r="C140" s="193"/>
      <c r="D140" s="196" t="s">
        <v>63</v>
      </c>
      <c r="E140" s="194"/>
      <c r="F140" s="189">
        <v>2803999</v>
      </c>
      <c r="G140" s="189">
        <v>52469</v>
      </c>
      <c r="H140" s="190">
        <f t="shared" ref="H140" si="42">F140+G140</f>
        <v>2856468</v>
      </c>
      <c r="J140" s="192"/>
      <c r="K140" s="193"/>
      <c r="L140" s="196"/>
      <c r="M140" s="198"/>
      <c r="N140" s="189"/>
      <c r="O140" s="189"/>
      <c r="P140" s="189"/>
      <c r="Q140" s="189"/>
      <c r="R140" s="189"/>
      <c r="S140" s="189"/>
      <c r="T140" s="191"/>
    </row>
    <row r="141" spans="2:20" ht="3.4" customHeight="1" x14ac:dyDescent="0.15">
      <c r="B141" s="192"/>
      <c r="C141" s="193"/>
      <c r="D141" s="196"/>
      <c r="E141" s="194"/>
      <c r="F141" s="189"/>
      <c r="G141" s="189"/>
      <c r="H141" s="191"/>
      <c r="J141" s="192"/>
      <c r="K141" s="193"/>
      <c r="L141" s="196"/>
      <c r="M141" s="198"/>
      <c r="N141" s="189"/>
      <c r="O141" s="189"/>
      <c r="P141" s="189"/>
      <c r="Q141" s="189"/>
      <c r="R141" s="189"/>
      <c r="S141" s="189"/>
      <c r="T141" s="191"/>
    </row>
    <row r="142" spans="2:20" ht="3.4" customHeight="1" x14ac:dyDescent="0.15">
      <c r="B142" s="192"/>
      <c r="C142" s="193"/>
      <c r="D142" s="196"/>
      <c r="E142" s="194"/>
      <c r="F142" s="189"/>
      <c r="G142" s="189"/>
      <c r="H142" s="191"/>
      <c r="J142" s="192"/>
      <c r="K142" s="193"/>
      <c r="L142" s="196"/>
      <c r="M142" s="198"/>
      <c r="N142" s="189"/>
      <c r="O142" s="189"/>
      <c r="P142" s="189"/>
      <c r="Q142" s="189"/>
      <c r="R142" s="189"/>
      <c r="S142" s="189"/>
      <c r="T142" s="191"/>
    </row>
    <row r="143" spans="2:20" ht="3.4" customHeight="1" x14ac:dyDescent="0.15">
      <c r="B143" s="192"/>
      <c r="C143" s="193"/>
      <c r="D143" s="196"/>
      <c r="E143" s="194"/>
      <c r="F143" s="189"/>
      <c r="G143" s="189"/>
      <c r="H143" s="191"/>
      <c r="J143" s="192"/>
      <c r="K143" s="193"/>
      <c r="L143" s="196"/>
      <c r="M143" s="198"/>
      <c r="N143" s="189"/>
      <c r="O143" s="189"/>
      <c r="P143" s="189"/>
      <c r="Q143" s="189"/>
      <c r="R143" s="189"/>
      <c r="S143" s="189"/>
      <c r="T143" s="191"/>
    </row>
    <row r="144" spans="2:20" ht="3.4" customHeight="1" x14ac:dyDescent="0.15">
      <c r="B144" s="192"/>
      <c r="C144" s="193"/>
      <c r="D144" s="196"/>
      <c r="E144" s="194"/>
      <c r="F144" s="189"/>
      <c r="G144" s="189"/>
      <c r="H144" s="191"/>
      <c r="J144" s="192"/>
      <c r="K144" s="193"/>
      <c r="L144" s="196"/>
      <c r="M144" s="198"/>
      <c r="N144" s="189"/>
      <c r="O144" s="189"/>
      <c r="P144" s="189"/>
      <c r="Q144" s="189"/>
      <c r="R144" s="189"/>
      <c r="S144" s="189"/>
      <c r="T144" s="191"/>
    </row>
    <row r="145" spans="2:20" ht="3.4" customHeight="1" x14ac:dyDescent="0.15">
      <c r="B145" s="192"/>
      <c r="C145" s="193"/>
      <c r="D145" s="196"/>
      <c r="E145" s="194"/>
      <c r="F145" s="189"/>
      <c r="G145" s="189"/>
      <c r="H145" s="191"/>
      <c r="J145" s="192"/>
      <c r="K145" s="193"/>
      <c r="L145" s="196"/>
      <c r="M145" s="198"/>
      <c r="N145" s="189"/>
      <c r="O145" s="189"/>
      <c r="P145" s="189"/>
      <c r="Q145" s="189"/>
      <c r="R145" s="189"/>
      <c r="S145" s="189"/>
      <c r="T145" s="191"/>
    </row>
    <row r="146" spans="2:20" ht="3.4" customHeight="1" x14ac:dyDescent="0.15">
      <c r="B146" s="192"/>
      <c r="C146" s="193"/>
      <c r="D146" s="196"/>
      <c r="E146" s="194"/>
      <c r="F146" s="189"/>
      <c r="G146" s="189"/>
      <c r="H146" s="191"/>
      <c r="J146" s="192"/>
      <c r="K146" s="193"/>
      <c r="L146" s="196"/>
      <c r="M146" s="198"/>
      <c r="N146" s="189"/>
      <c r="O146" s="189"/>
      <c r="P146" s="189"/>
      <c r="Q146" s="189"/>
      <c r="R146" s="189"/>
      <c r="S146" s="189"/>
      <c r="T146" s="191"/>
    </row>
    <row r="147" spans="2:20" ht="3.4" customHeight="1" x14ac:dyDescent="0.15">
      <c r="B147" s="192">
        <v>80</v>
      </c>
      <c r="C147" s="193"/>
      <c r="D147" s="196" t="s">
        <v>65</v>
      </c>
      <c r="E147" s="194"/>
      <c r="F147" s="189">
        <v>346781</v>
      </c>
      <c r="G147" s="189">
        <v>92435</v>
      </c>
      <c r="H147" s="190">
        <f t="shared" ref="H147" si="43">F147+G147</f>
        <v>439216</v>
      </c>
      <c r="J147" s="192"/>
      <c r="K147" s="193"/>
      <c r="L147" s="196"/>
      <c r="M147" s="198"/>
      <c r="N147" s="189"/>
      <c r="O147" s="189"/>
      <c r="P147" s="189"/>
      <c r="Q147" s="189"/>
      <c r="R147" s="189"/>
      <c r="S147" s="189"/>
      <c r="T147" s="191"/>
    </row>
    <row r="148" spans="2:20" ht="3.4" customHeight="1" x14ac:dyDescent="0.15">
      <c r="B148" s="192"/>
      <c r="C148" s="193"/>
      <c r="D148" s="196"/>
      <c r="E148" s="194"/>
      <c r="F148" s="189"/>
      <c r="G148" s="189"/>
      <c r="H148" s="191"/>
      <c r="J148" s="192"/>
      <c r="K148" s="193"/>
      <c r="L148" s="196"/>
      <c r="M148" s="198"/>
      <c r="N148" s="189"/>
      <c r="O148" s="189"/>
      <c r="P148" s="189"/>
      <c r="Q148" s="189"/>
      <c r="R148" s="189"/>
      <c r="S148" s="189"/>
      <c r="T148" s="191"/>
    </row>
    <row r="149" spans="2:20" ht="3.4" customHeight="1" x14ac:dyDescent="0.15">
      <c r="B149" s="192"/>
      <c r="C149" s="193"/>
      <c r="D149" s="196"/>
      <c r="E149" s="194"/>
      <c r="F149" s="189"/>
      <c r="G149" s="189"/>
      <c r="H149" s="191"/>
      <c r="J149" s="192"/>
      <c r="K149" s="193"/>
      <c r="L149" s="196"/>
      <c r="M149" s="199"/>
      <c r="N149" s="189"/>
      <c r="O149" s="189"/>
      <c r="P149" s="189"/>
      <c r="Q149" s="189"/>
      <c r="R149" s="189"/>
      <c r="S149" s="189"/>
      <c r="T149" s="191"/>
    </row>
    <row r="150" spans="2:20" ht="3.4" customHeight="1" x14ac:dyDescent="0.15">
      <c r="B150" s="192"/>
      <c r="C150" s="193"/>
      <c r="D150" s="196"/>
      <c r="E150" s="194"/>
      <c r="F150" s="189"/>
      <c r="G150" s="189"/>
      <c r="H150" s="191"/>
      <c r="J150" s="192">
        <v>80</v>
      </c>
      <c r="K150" s="193"/>
      <c r="L150" s="196" t="s">
        <v>67</v>
      </c>
      <c r="M150" s="197"/>
      <c r="N150" s="189">
        <v>50000</v>
      </c>
      <c r="O150" s="189"/>
      <c r="P150" s="205">
        <f t="shared" ref="P150" si="44">N150+O150</f>
        <v>50000</v>
      </c>
      <c r="Q150" s="189"/>
      <c r="R150" s="189"/>
      <c r="S150" s="189"/>
      <c r="T150" s="190">
        <f t="shared" ref="T150" si="45">O150-SUM(Q150:S160)</f>
        <v>0</v>
      </c>
    </row>
    <row r="151" spans="2:20" ht="3.4" customHeight="1" x14ac:dyDescent="0.15">
      <c r="B151" s="192"/>
      <c r="C151" s="193"/>
      <c r="D151" s="196"/>
      <c r="E151" s="194"/>
      <c r="F151" s="189"/>
      <c r="G151" s="189"/>
      <c r="H151" s="191"/>
      <c r="J151" s="192"/>
      <c r="K151" s="193"/>
      <c r="L151" s="196"/>
      <c r="M151" s="198"/>
      <c r="N151" s="189"/>
      <c r="O151" s="189"/>
      <c r="P151" s="189"/>
      <c r="Q151" s="189"/>
      <c r="R151" s="189"/>
      <c r="S151" s="189"/>
      <c r="T151" s="191"/>
    </row>
    <row r="152" spans="2:20" ht="3.4" customHeight="1" x14ac:dyDescent="0.15">
      <c r="B152" s="192"/>
      <c r="C152" s="193"/>
      <c r="D152" s="196"/>
      <c r="E152" s="194"/>
      <c r="F152" s="189"/>
      <c r="G152" s="189"/>
      <c r="H152" s="191"/>
      <c r="J152" s="192"/>
      <c r="K152" s="193"/>
      <c r="L152" s="196"/>
      <c r="M152" s="198"/>
      <c r="N152" s="189"/>
      <c r="O152" s="189"/>
      <c r="P152" s="189"/>
      <c r="Q152" s="189"/>
      <c r="R152" s="189"/>
      <c r="S152" s="189"/>
      <c r="T152" s="191"/>
    </row>
    <row r="153" spans="2:20" ht="3.4" customHeight="1" x14ac:dyDescent="0.15">
      <c r="B153" s="192"/>
      <c r="C153" s="193"/>
      <c r="D153" s="196"/>
      <c r="E153" s="194"/>
      <c r="F153" s="189"/>
      <c r="G153" s="189"/>
      <c r="H153" s="191"/>
      <c r="J153" s="192"/>
      <c r="K153" s="193"/>
      <c r="L153" s="196"/>
      <c r="M153" s="198"/>
      <c r="N153" s="189"/>
      <c r="O153" s="189"/>
      <c r="P153" s="189"/>
      <c r="Q153" s="189"/>
      <c r="R153" s="189"/>
      <c r="S153" s="189"/>
      <c r="T153" s="191"/>
    </row>
    <row r="154" spans="2:20" ht="3.4" customHeight="1" x14ac:dyDescent="0.15">
      <c r="B154" s="192">
        <v>85</v>
      </c>
      <c r="C154" s="193"/>
      <c r="D154" s="196" t="s">
        <v>66</v>
      </c>
      <c r="E154" s="194"/>
      <c r="F154" s="189">
        <v>1219497</v>
      </c>
      <c r="G154" s="189">
        <v>-12493</v>
      </c>
      <c r="H154" s="190">
        <f t="shared" ref="H154" si="46">F154+G154</f>
        <v>1207004</v>
      </c>
      <c r="J154" s="192"/>
      <c r="K154" s="193"/>
      <c r="L154" s="196"/>
      <c r="M154" s="198"/>
      <c r="N154" s="189"/>
      <c r="O154" s="189"/>
      <c r="P154" s="189"/>
      <c r="Q154" s="189"/>
      <c r="R154" s="189"/>
      <c r="S154" s="189"/>
      <c r="T154" s="191"/>
    </row>
    <row r="155" spans="2:20" ht="3.4" customHeight="1" x14ac:dyDescent="0.15">
      <c r="B155" s="192"/>
      <c r="C155" s="193"/>
      <c r="D155" s="196"/>
      <c r="E155" s="194"/>
      <c r="F155" s="189"/>
      <c r="G155" s="189"/>
      <c r="H155" s="191"/>
      <c r="J155" s="192"/>
      <c r="K155" s="193"/>
      <c r="L155" s="196"/>
      <c r="M155" s="198"/>
      <c r="N155" s="189"/>
      <c r="O155" s="189"/>
      <c r="P155" s="189"/>
      <c r="Q155" s="189"/>
      <c r="R155" s="189"/>
      <c r="S155" s="189"/>
      <c r="T155" s="191"/>
    </row>
    <row r="156" spans="2:20" ht="3.4" customHeight="1" x14ac:dyDescent="0.15">
      <c r="B156" s="192"/>
      <c r="C156" s="193"/>
      <c r="D156" s="196"/>
      <c r="E156" s="194"/>
      <c r="F156" s="189"/>
      <c r="G156" s="189"/>
      <c r="H156" s="191"/>
      <c r="J156" s="192"/>
      <c r="K156" s="193"/>
      <c r="L156" s="196"/>
      <c r="M156" s="198"/>
      <c r="N156" s="189"/>
      <c r="O156" s="189"/>
      <c r="P156" s="189"/>
      <c r="Q156" s="189"/>
      <c r="R156" s="189"/>
      <c r="S156" s="189"/>
      <c r="T156" s="191"/>
    </row>
    <row r="157" spans="2:20" ht="3.4" customHeight="1" x14ac:dyDescent="0.15">
      <c r="B157" s="192"/>
      <c r="C157" s="193"/>
      <c r="D157" s="196"/>
      <c r="E157" s="194"/>
      <c r="F157" s="189"/>
      <c r="G157" s="189"/>
      <c r="H157" s="191"/>
      <c r="J157" s="192"/>
      <c r="K157" s="193"/>
      <c r="L157" s="196"/>
      <c r="M157" s="198"/>
      <c r="N157" s="189"/>
      <c r="O157" s="189"/>
      <c r="P157" s="189"/>
      <c r="Q157" s="189"/>
      <c r="R157" s="189"/>
      <c r="S157" s="189"/>
      <c r="T157" s="191"/>
    </row>
    <row r="158" spans="2:20" ht="3.4" customHeight="1" x14ac:dyDescent="0.15">
      <c r="B158" s="192"/>
      <c r="C158" s="193"/>
      <c r="D158" s="196"/>
      <c r="E158" s="194"/>
      <c r="F158" s="189"/>
      <c r="G158" s="189"/>
      <c r="H158" s="191"/>
      <c r="J158" s="192"/>
      <c r="K158" s="193"/>
      <c r="L158" s="196"/>
      <c r="M158" s="198"/>
      <c r="N158" s="189"/>
      <c r="O158" s="189"/>
      <c r="P158" s="189"/>
      <c r="Q158" s="189"/>
      <c r="R158" s="189"/>
      <c r="S158" s="189"/>
      <c r="T158" s="191"/>
    </row>
    <row r="159" spans="2:20" ht="3.4" customHeight="1" x14ac:dyDescent="0.15">
      <c r="B159" s="192"/>
      <c r="C159" s="193"/>
      <c r="D159" s="196"/>
      <c r="E159" s="194"/>
      <c r="F159" s="189"/>
      <c r="G159" s="189"/>
      <c r="H159" s="191"/>
      <c r="J159" s="192"/>
      <c r="K159" s="193"/>
      <c r="L159" s="196"/>
      <c r="M159" s="198"/>
      <c r="N159" s="189"/>
      <c r="O159" s="189"/>
      <c r="P159" s="189"/>
      <c r="Q159" s="189"/>
      <c r="R159" s="189"/>
      <c r="S159" s="189"/>
      <c r="T159" s="191"/>
    </row>
    <row r="160" spans="2:20" ht="3.4" customHeight="1" thickBot="1" x14ac:dyDescent="0.2">
      <c r="B160" s="192"/>
      <c r="C160" s="193"/>
      <c r="D160" s="196"/>
      <c r="E160" s="194"/>
      <c r="F160" s="189"/>
      <c r="G160" s="189"/>
      <c r="H160" s="191"/>
      <c r="J160" s="195"/>
      <c r="K160" s="202"/>
      <c r="L160" s="203"/>
      <c r="M160" s="204"/>
      <c r="N160" s="201"/>
      <c r="O160" s="201"/>
      <c r="P160" s="189"/>
      <c r="Q160" s="201"/>
      <c r="R160" s="201"/>
      <c r="S160" s="201"/>
      <c r="T160" s="191"/>
    </row>
    <row r="161" spans="2:20" ht="20.25" customHeight="1" thickBot="1" x14ac:dyDescent="0.2">
      <c r="B161" s="92">
        <v>90</v>
      </c>
      <c r="C161" s="93"/>
      <c r="D161" s="94" t="s">
        <v>102</v>
      </c>
      <c r="E161" s="95"/>
      <c r="F161" s="91">
        <v>5515617</v>
      </c>
      <c r="G161" s="91">
        <v>27100</v>
      </c>
      <c r="H161" s="99">
        <f t="shared" ref="H161" si="47">F161+G161</f>
        <v>5542717</v>
      </c>
      <c r="J161" s="187" t="s">
        <v>69</v>
      </c>
      <c r="K161" s="188"/>
      <c r="L161" s="188"/>
      <c r="M161" s="188"/>
      <c r="N161" s="52">
        <f t="shared" ref="N161:T161" si="48">SUM(N7:N160)</f>
        <v>49639861</v>
      </c>
      <c r="O161" s="52">
        <f t="shared" si="48"/>
        <v>596341</v>
      </c>
      <c r="P161" s="52">
        <f t="shared" si="48"/>
        <v>50236202</v>
      </c>
      <c r="Q161" s="52">
        <f t="shared" si="48"/>
        <v>378951</v>
      </c>
      <c r="R161" s="52">
        <f t="shared" si="48"/>
        <v>27100</v>
      </c>
      <c r="S161" s="52">
        <f t="shared" si="48"/>
        <v>-11578</v>
      </c>
      <c r="T161" s="53">
        <f t="shared" si="48"/>
        <v>201868</v>
      </c>
    </row>
    <row r="162" spans="2:20" ht="20.25" customHeight="1" thickBot="1" x14ac:dyDescent="0.2">
      <c r="B162" s="185" t="s">
        <v>68</v>
      </c>
      <c r="C162" s="186"/>
      <c r="D162" s="186"/>
      <c r="E162" s="186"/>
      <c r="F162" s="52">
        <f>SUM(F7:F161)</f>
        <v>49639861</v>
      </c>
      <c r="G162" s="52">
        <f>SUM(G7:G161)</f>
        <v>596341</v>
      </c>
      <c r="H162" s="53">
        <f>SUM(H7:H161)</f>
        <v>50236202</v>
      </c>
    </row>
  </sheetData>
  <mergeCells count="322">
    <mergeCell ref="N4:N6"/>
    <mergeCell ref="O4:O6"/>
    <mergeCell ref="P4:P6"/>
    <mergeCell ref="Q4:T4"/>
    <mergeCell ref="Q5:S5"/>
    <mergeCell ref="T5:T6"/>
    <mergeCell ref="B4:E6"/>
    <mergeCell ref="F4:F6"/>
    <mergeCell ref="G4:G6"/>
    <mergeCell ref="H4:H6"/>
    <mergeCell ref="J4:M6"/>
    <mergeCell ref="E21:E27"/>
    <mergeCell ref="F21:F27"/>
    <mergeCell ref="G21:G27"/>
    <mergeCell ref="H21:H27"/>
    <mergeCell ref="B28:B34"/>
    <mergeCell ref="T7:T17"/>
    <mergeCell ref="H7:H13"/>
    <mergeCell ref="J7:J17"/>
    <mergeCell ref="K7:K17"/>
    <mergeCell ref="L7:L17"/>
    <mergeCell ref="M7:M17"/>
    <mergeCell ref="N7:N17"/>
    <mergeCell ref="H14:H20"/>
    <mergeCell ref="J18:J28"/>
    <mergeCell ref="K18:K28"/>
    <mergeCell ref="L18:L28"/>
    <mergeCell ref="P18:P28"/>
    <mergeCell ref="Q18:Q28"/>
    <mergeCell ref="R18:R28"/>
    <mergeCell ref="R7:R17"/>
    <mergeCell ref="P7:P17"/>
    <mergeCell ref="Q7:Q17"/>
    <mergeCell ref="M18:M28"/>
    <mergeCell ref="T18:T28"/>
    <mergeCell ref="T40:T50"/>
    <mergeCell ref="B42:B48"/>
    <mergeCell ref="C42:C48"/>
    <mergeCell ref="D42:D48"/>
    <mergeCell ref="B7:B13"/>
    <mergeCell ref="C7:C13"/>
    <mergeCell ref="D7:D13"/>
    <mergeCell ref="E7:E13"/>
    <mergeCell ref="F7:F13"/>
    <mergeCell ref="G7:G13"/>
    <mergeCell ref="S7:S17"/>
    <mergeCell ref="N18:N28"/>
    <mergeCell ref="O18:O28"/>
    <mergeCell ref="B14:B20"/>
    <mergeCell ref="C14:C20"/>
    <mergeCell ref="D14:D20"/>
    <mergeCell ref="E14:E20"/>
    <mergeCell ref="F14:F20"/>
    <mergeCell ref="G14:G20"/>
    <mergeCell ref="O7:O17"/>
    <mergeCell ref="B21:B27"/>
    <mergeCell ref="C21:C27"/>
    <mergeCell ref="D21:D27"/>
    <mergeCell ref="B49:B55"/>
    <mergeCell ref="C49:C55"/>
    <mergeCell ref="N40:N50"/>
    <mergeCell ref="O40:O50"/>
    <mergeCell ref="P40:P50"/>
    <mergeCell ref="T29:T39"/>
    <mergeCell ref="B35:B41"/>
    <mergeCell ref="C35:C41"/>
    <mergeCell ref="D35:D41"/>
    <mergeCell ref="E35:E41"/>
    <mergeCell ref="F35:F41"/>
    <mergeCell ref="J29:J39"/>
    <mergeCell ref="K29:K39"/>
    <mergeCell ref="L29:L39"/>
    <mergeCell ref="M29:M39"/>
    <mergeCell ref="N29:N39"/>
    <mergeCell ref="O29:O39"/>
    <mergeCell ref="C28:C34"/>
    <mergeCell ref="D28:D34"/>
    <mergeCell ref="E28:E34"/>
    <mergeCell ref="F28:F34"/>
    <mergeCell ref="G28:G34"/>
    <mergeCell ref="H28:H34"/>
    <mergeCell ref="S18:S28"/>
    <mergeCell ref="R40:R50"/>
    <mergeCell ref="S40:S50"/>
    <mergeCell ref="G35:G41"/>
    <mergeCell ref="H35:H41"/>
    <mergeCell ref="J40:J50"/>
    <mergeCell ref="K40:K50"/>
    <mergeCell ref="L40:L50"/>
    <mergeCell ref="M40:M50"/>
    <mergeCell ref="P29:P39"/>
    <mergeCell ref="Q29:Q39"/>
    <mergeCell ref="R29:R39"/>
    <mergeCell ref="S29:S39"/>
    <mergeCell ref="G42:G48"/>
    <mergeCell ref="H42:H48"/>
    <mergeCell ref="L51:L61"/>
    <mergeCell ref="M51:M61"/>
    <mergeCell ref="D49:D55"/>
    <mergeCell ref="E49:E55"/>
    <mergeCell ref="F49:F55"/>
    <mergeCell ref="G49:G55"/>
    <mergeCell ref="H49:H55"/>
    <mergeCell ref="J51:J61"/>
    <mergeCell ref="Q40:Q50"/>
    <mergeCell ref="E42:E48"/>
    <mergeCell ref="F42:F48"/>
    <mergeCell ref="R51:R61"/>
    <mergeCell ref="S51:S61"/>
    <mergeCell ref="T51:T61"/>
    <mergeCell ref="N51:N61"/>
    <mergeCell ref="O51:O61"/>
    <mergeCell ref="P51:P61"/>
    <mergeCell ref="R84:R94"/>
    <mergeCell ref="E84:E90"/>
    <mergeCell ref="F84:F90"/>
    <mergeCell ref="J73:J83"/>
    <mergeCell ref="K73:K83"/>
    <mergeCell ref="L73:L83"/>
    <mergeCell ref="M73:M83"/>
    <mergeCell ref="N73:N83"/>
    <mergeCell ref="O73:O83"/>
    <mergeCell ref="S62:S72"/>
    <mergeCell ref="T62:T72"/>
    <mergeCell ref="N62:N72"/>
    <mergeCell ref="O62:O72"/>
    <mergeCell ref="P62:P72"/>
    <mergeCell ref="P73:P83"/>
    <mergeCell ref="Q73:Q83"/>
    <mergeCell ref="S73:S83"/>
    <mergeCell ref="T73:T83"/>
    <mergeCell ref="B70:B76"/>
    <mergeCell ref="C70:C76"/>
    <mergeCell ref="D70:D76"/>
    <mergeCell ref="E70:E76"/>
    <mergeCell ref="F70:F76"/>
    <mergeCell ref="G70:G76"/>
    <mergeCell ref="K62:K72"/>
    <mergeCell ref="L62:L72"/>
    <mergeCell ref="M62:M72"/>
    <mergeCell ref="H70:H76"/>
    <mergeCell ref="H56:H62"/>
    <mergeCell ref="J62:J72"/>
    <mergeCell ref="D63:D69"/>
    <mergeCell ref="E63:E69"/>
    <mergeCell ref="F63:F69"/>
    <mergeCell ref="G63:G69"/>
    <mergeCell ref="H63:H69"/>
    <mergeCell ref="B56:B62"/>
    <mergeCell ref="C56:C62"/>
    <mergeCell ref="D56:D62"/>
    <mergeCell ref="E56:E62"/>
    <mergeCell ref="F56:F62"/>
    <mergeCell ref="G56:G62"/>
    <mergeCell ref="K51:K61"/>
    <mergeCell ref="Q62:Q72"/>
    <mergeCell ref="R62:R72"/>
    <mergeCell ref="Q51:Q61"/>
    <mergeCell ref="G84:G90"/>
    <mergeCell ref="H84:H90"/>
    <mergeCell ref="R73:R83"/>
    <mergeCell ref="B77:B83"/>
    <mergeCell ref="C77:C83"/>
    <mergeCell ref="D77:D83"/>
    <mergeCell ref="E77:E83"/>
    <mergeCell ref="P84:P94"/>
    <mergeCell ref="Q84:Q94"/>
    <mergeCell ref="B91:B97"/>
    <mergeCell ref="C91:C97"/>
    <mergeCell ref="D91:D97"/>
    <mergeCell ref="E91:E97"/>
    <mergeCell ref="F91:F97"/>
    <mergeCell ref="G91:G97"/>
    <mergeCell ref="H91:H97"/>
    <mergeCell ref="C84:C90"/>
    <mergeCell ref="D84:D90"/>
    <mergeCell ref="R95:R105"/>
    <mergeCell ref="B63:B69"/>
    <mergeCell ref="C63:C69"/>
    <mergeCell ref="S84:S94"/>
    <mergeCell ref="T84:T94"/>
    <mergeCell ref="B98:B104"/>
    <mergeCell ref="C98:C104"/>
    <mergeCell ref="D98:D104"/>
    <mergeCell ref="E98:E104"/>
    <mergeCell ref="F98:F104"/>
    <mergeCell ref="J84:J94"/>
    <mergeCell ref="K84:K94"/>
    <mergeCell ref="L84:L94"/>
    <mergeCell ref="M84:M94"/>
    <mergeCell ref="N84:N94"/>
    <mergeCell ref="O84:O94"/>
    <mergeCell ref="T95:T105"/>
    <mergeCell ref="B105:B111"/>
    <mergeCell ref="C105:C111"/>
    <mergeCell ref="D105:D111"/>
    <mergeCell ref="E105:E111"/>
    <mergeCell ref="F105:F111"/>
    <mergeCell ref="G105:G111"/>
    <mergeCell ref="H105:H111"/>
    <mergeCell ref="N95:N105"/>
    <mergeCell ref="P95:P105"/>
    <mergeCell ref="Q95:Q105"/>
    <mergeCell ref="S117:S127"/>
    <mergeCell ref="T117:T127"/>
    <mergeCell ref="B126:B132"/>
    <mergeCell ref="S95:S105"/>
    <mergeCell ref="G98:G104"/>
    <mergeCell ref="H98:H104"/>
    <mergeCell ref="J95:J105"/>
    <mergeCell ref="K95:K105"/>
    <mergeCell ref="L95:L105"/>
    <mergeCell ref="M95:M105"/>
    <mergeCell ref="O95:O105"/>
    <mergeCell ref="Q106:Q116"/>
    <mergeCell ref="R106:R116"/>
    <mergeCell ref="S106:S116"/>
    <mergeCell ref="N117:N127"/>
    <mergeCell ref="J128:J138"/>
    <mergeCell ref="K128:K138"/>
    <mergeCell ref="L128:L138"/>
    <mergeCell ref="M128:M138"/>
    <mergeCell ref="T106:T116"/>
    <mergeCell ref="B119:B125"/>
    <mergeCell ref="C119:C125"/>
    <mergeCell ref="D119:D125"/>
    <mergeCell ref="E119:E125"/>
    <mergeCell ref="D112:D118"/>
    <mergeCell ref="E112:E118"/>
    <mergeCell ref="F112:F118"/>
    <mergeCell ref="G112:G118"/>
    <mergeCell ref="H112:H118"/>
    <mergeCell ref="J106:J116"/>
    <mergeCell ref="O117:O127"/>
    <mergeCell ref="P117:P127"/>
    <mergeCell ref="H126:H132"/>
    <mergeCell ref="P128:P138"/>
    <mergeCell ref="P139:P149"/>
    <mergeCell ref="Q139:Q149"/>
    <mergeCell ref="F119:F125"/>
    <mergeCell ref="G119:G125"/>
    <mergeCell ref="K106:K116"/>
    <mergeCell ref="L106:L116"/>
    <mergeCell ref="M106:M116"/>
    <mergeCell ref="N106:N116"/>
    <mergeCell ref="O106:O116"/>
    <mergeCell ref="P106:P116"/>
    <mergeCell ref="N128:N138"/>
    <mergeCell ref="O128:O138"/>
    <mergeCell ref="N139:N149"/>
    <mergeCell ref="O139:O149"/>
    <mergeCell ref="A1:T1"/>
    <mergeCell ref="Q150:Q160"/>
    <mergeCell ref="R150:R160"/>
    <mergeCell ref="S150:S160"/>
    <mergeCell ref="T150:T160"/>
    <mergeCell ref="K150:K160"/>
    <mergeCell ref="L150:L160"/>
    <mergeCell ref="M150:M160"/>
    <mergeCell ref="N150:N160"/>
    <mergeCell ref="O150:O160"/>
    <mergeCell ref="P150:P160"/>
    <mergeCell ref="D154:D160"/>
    <mergeCell ref="E154:E160"/>
    <mergeCell ref="F154:F160"/>
    <mergeCell ref="G154:G160"/>
    <mergeCell ref="H154:H160"/>
    <mergeCell ref="Q117:Q127"/>
    <mergeCell ref="R117:R127"/>
    <mergeCell ref="Q128:Q138"/>
    <mergeCell ref="R128:R138"/>
    <mergeCell ref="S128:S138"/>
    <mergeCell ref="T128:T138"/>
    <mergeCell ref="B112:B118"/>
    <mergeCell ref="C112:C118"/>
    <mergeCell ref="T139:T149"/>
    <mergeCell ref="B147:B153"/>
    <mergeCell ref="C147:C153"/>
    <mergeCell ref="D147:D153"/>
    <mergeCell ref="E147:E153"/>
    <mergeCell ref="F77:F83"/>
    <mergeCell ref="G77:G83"/>
    <mergeCell ref="H77:H83"/>
    <mergeCell ref="B84:B90"/>
    <mergeCell ref="C126:C132"/>
    <mergeCell ref="D126:D132"/>
    <mergeCell ref="E126:E132"/>
    <mergeCell ref="F126:F132"/>
    <mergeCell ref="G126:G132"/>
    <mergeCell ref="K117:K127"/>
    <mergeCell ref="L117:L127"/>
    <mergeCell ref="M117:M127"/>
    <mergeCell ref="H119:H125"/>
    <mergeCell ref="J117:J127"/>
    <mergeCell ref="R139:R149"/>
    <mergeCell ref="S139:S149"/>
    <mergeCell ref="G140:G146"/>
    <mergeCell ref="H140:H146"/>
    <mergeCell ref="J139:J149"/>
    <mergeCell ref="B162:E162"/>
    <mergeCell ref="J161:M161"/>
    <mergeCell ref="F147:F153"/>
    <mergeCell ref="G147:G153"/>
    <mergeCell ref="H147:H153"/>
    <mergeCell ref="B154:B160"/>
    <mergeCell ref="C154:C160"/>
    <mergeCell ref="E140:E146"/>
    <mergeCell ref="F140:F146"/>
    <mergeCell ref="J150:J160"/>
    <mergeCell ref="K139:K149"/>
    <mergeCell ref="B133:B139"/>
    <mergeCell ref="C133:C139"/>
    <mergeCell ref="D133:D139"/>
    <mergeCell ref="E133:E139"/>
    <mergeCell ref="F133:F139"/>
    <mergeCell ref="G133:G139"/>
    <mergeCell ref="L139:L149"/>
    <mergeCell ref="M139:M149"/>
    <mergeCell ref="H133:H139"/>
    <mergeCell ref="B140:B146"/>
    <mergeCell ref="C140:C146"/>
    <mergeCell ref="D140:D146"/>
  </mergeCells>
  <phoneticPr fontId="2"/>
  <pageMargins left="0.19685039370078741" right="0.19685039370078741" top="0.70866141732283472" bottom="0.11811023622047245" header="0.51181102362204722" footer="0.51181102362204722"/>
  <pageSetup paperSize="9" scale="80" firstPageNumber="32" orientation="landscape" blackAndWhite="1" useFirstPageNumber="1" r:id="rId1"/>
  <headerFooter alignWithMargins="0">
    <oddFooter>&amp;C&amp;14-2-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1"/>
  <sheetViews>
    <sheetView view="pageBreakPreview" zoomScale="75" zoomScaleNormal="100" zoomScaleSheetLayoutView="75" workbookViewId="0">
      <selection activeCell="H9" sqref="H9"/>
    </sheetView>
  </sheetViews>
  <sheetFormatPr defaultRowHeight="16.5" customHeight="1" outlineLevelRow="1" x14ac:dyDescent="0.15"/>
  <cols>
    <col min="1" max="1" width="0.875" style="50" customWidth="1"/>
    <col min="2" max="2" width="4.625" style="50" customWidth="1"/>
    <col min="3" max="3" width="4.125" style="50" customWidth="1"/>
    <col min="4" max="4" width="14.875" style="50" bestFit="1" customWidth="1"/>
    <col min="5" max="19" width="11.125" style="50" customWidth="1"/>
    <col min="20" max="20" width="12.625" style="50" customWidth="1"/>
    <col min="21" max="256" width="9" style="50"/>
    <col min="257" max="257" width="0.875" style="50" customWidth="1"/>
    <col min="258" max="258" width="4.625" style="50" customWidth="1"/>
    <col min="259" max="259" width="4.125" style="50" customWidth="1"/>
    <col min="260" max="260" width="14.875" style="50" bestFit="1" customWidth="1"/>
    <col min="261" max="275" width="11.125" style="50" customWidth="1"/>
    <col min="276" max="276" width="12.625" style="50" customWidth="1"/>
    <col min="277" max="512" width="9" style="50"/>
    <col min="513" max="513" width="0.875" style="50" customWidth="1"/>
    <col min="514" max="514" width="4.625" style="50" customWidth="1"/>
    <col min="515" max="515" width="4.125" style="50" customWidth="1"/>
    <col min="516" max="516" width="14.875" style="50" bestFit="1" customWidth="1"/>
    <col min="517" max="531" width="11.125" style="50" customWidth="1"/>
    <col min="532" max="532" width="12.625" style="50" customWidth="1"/>
    <col min="533" max="768" width="9" style="50"/>
    <col min="769" max="769" width="0.875" style="50" customWidth="1"/>
    <col min="770" max="770" width="4.625" style="50" customWidth="1"/>
    <col min="771" max="771" width="4.125" style="50" customWidth="1"/>
    <col min="772" max="772" width="14.875" style="50" bestFit="1" customWidth="1"/>
    <col min="773" max="787" width="11.125" style="50" customWidth="1"/>
    <col min="788" max="788" width="12.625" style="50" customWidth="1"/>
    <col min="789" max="1024" width="9" style="50"/>
    <col min="1025" max="1025" width="0.875" style="50" customWidth="1"/>
    <col min="1026" max="1026" width="4.625" style="50" customWidth="1"/>
    <col min="1027" max="1027" width="4.125" style="50" customWidth="1"/>
    <col min="1028" max="1028" width="14.875" style="50" bestFit="1" customWidth="1"/>
    <col min="1029" max="1043" width="11.125" style="50" customWidth="1"/>
    <col min="1044" max="1044" width="12.625" style="50" customWidth="1"/>
    <col min="1045" max="1280" width="9" style="50"/>
    <col min="1281" max="1281" width="0.875" style="50" customWidth="1"/>
    <col min="1282" max="1282" width="4.625" style="50" customWidth="1"/>
    <col min="1283" max="1283" width="4.125" style="50" customWidth="1"/>
    <col min="1284" max="1284" width="14.875" style="50" bestFit="1" customWidth="1"/>
    <col min="1285" max="1299" width="11.125" style="50" customWidth="1"/>
    <col min="1300" max="1300" width="12.625" style="50" customWidth="1"/>
    <col min="1301" max="1536" width="9" style="50"/>
    <col min="1537" max="1537" width="0.875" style="50" customWidth="1"/>
    <col min="1538" max="1538" width="4.625" style="50" customWidth="1"/>
    <col min="1539" max="1539" width="4.125" style="50" customWidth="1"/>
    <col min="1540" max="1540" width="14.875" style="50" bestFit="1" customWidth="1"/>
    <col min="1541" max="1555" width="11.125" style="50" customWidth="1"/>
    <col min="1556" max="1556" width="12.625" style="50" customWidth="1"/>
    <col min="1557" max="1792" width="9" style="50"/>
    <col min="1793" max="1793" width="0.875" style="50" customWidth="1"/>
    <col min="1794" max="1794" width="4.625" style="50" customWidth="1"/>
    <col min="1795" max="1795" width="4.125" style="50" customWidth="1"/>
    <col min="1796" max="1796" width="14.875" style="50" bestFit="1" customWidth="1"/>
    <col min="1797" max="1811" width="11.125" style="50" customWidth="1"/>
    <col min="1812" max="1812" width="12.625" style="50" customWidth="1"/>
    <col min="1813" max="2048" width="9" style="50"/>
    <col min="2049" max="2049" width="0.875" style="50" customWidth="1"/>
    <col min="2050" max="2050" width="4.625" style="50" customWidth="1"/>
    <col min="2051" max="2051" width="4.125" style="50" customWidth="1"/>
    <col min="2052" max="2052" width="14.875" style="50" bestFit="1" customWidth="1"/>
    <col min="2053" max="2067" width="11.125" style="50" customWidth="1"/>
    <col min="2068" max="2068" width="12.625" style="50" customWidth="1"/>
    <col min="2069" max="2304" width="9" style="50"/>
    <col min="2305" max="2305" width="0.875" style="50" customWidth="1"/>
    <col min="2306" max="2306" width="4.625" style="50" customWidth="1"/>
    <col min="2307" max="2307" width="4.125" style="50" customWidth="1"/>
    <col min="2308" max="2308" width="14.875" style="50" bestFit="1" customWidth="1"/>
    <col min="2309" max="2323" width="11.125" style="50" customWidth="1"/>
    <col min="2324" max="2324" width="12.625" style="50" customWidth="1"/>
    <col min="2325" max="2560" width="9" style="50"/>
    <col min="2561" max="2561" width="0.875" style="50" customWidth="1"/>
    <col min="2562" max="2562" width="4.625" style="50" customWidth="1"/>
    <col min="2563" max="2563" width="4.125" style="50" customWidth="1"/>
    <col min="2564" max="2564" width="14.875" style="50" bestFit="1" customWidth="1"/>
    <col min="2565" max="2579" width="11.125" style="50" customWidth="1"/>
    <col min="2580" max="2580" width="12.625" style="50" customWidth="1"/>
    <col min="2581" max="2816" width="9" style="50"/>
    <col min="2817" max="2817" width="0.875" style="50" customWidth="1"/>
    <col min="2818" max="2818" width="4.625" style="50" customWidth="1"/>
    <col min="2819" max="2819" width="4.125" style="50" customWidth="1"/>
    <col min="2820" max="2820" width="14.875" style="50" bestFit="1" customWidth="1"/>
    <col min="2821" max="2835" width="11.125" style="50" customWidth="1"/>
    <col min="2836" max="2836" width="12.625" style="50" customWidth="1"/>
    <col min="2837" max="3072" width="9" style="50"/>
    <col min="3073" max="3073" width="0.875" style="50" customWidth="1"/>
    <col min="3074" max="3074" width="4.625" style="50" customWidth="1"/>
    <col min="3075" max="3075" width="4.125" style="50" customWidth="1"/>
    <col min="3076" max="3076" width="14.875" style="50" bestFit="1" customWidth="1"/>
    <col min="3077" max="3091" width="11.125" style="50" customWidth="1"/>
    <col min="3092" max="3092" width="12.625" style="50" customWidth="1"/>
    <col min="3093" max="3328" width="9" style="50"/>
    <col min="3329" max="3329" width="0.875" style="50" customWidth="1"/>
    <col min="3330" max="3330" width="4.625" style="50" customWidth="1"/>
    <col min="3331" max="3331" width="4.125" style="50" customWidth="1"/>
    <col min="3332" max="3332" width="14.875" style="50" bestFit="1" customWidth="1"/>
    <col min="3333" max="3347" width="11.125" style="50" customWidth="1"/>
    <col min="3348" max="3348" width="12.625" style="50" customWidth="1"/>
    <col min="3349" max="3584" width="9" style="50"/>
    <col min="3585" max="3585" width="0.875" style="50" customWidth="1"/>
    <col min="3586" max="3586" width="4.625" style="50" customWidth="1"/>
    <col min="3587" max="3587" width="4.125" style="50" customWidth="1"/>
    <col min="3588" max="3588" width="14.875" style="50" bestFit="1" customWidth="1"/>
    <col min="3589" max="3603" width="11.125" style="50" customWidth="1"/>
    <col min="3604" max="3604" width="12.625" style="50" customWidth="1"/>
    <col min="3605" max="3840" width="9" style="50"/>
    <col min="3841" max="3841" width="0.875" style="50" customWidth="1"/>
    <col min="3842" max="3842" width="4.625" style="50" customWidth="1"/>
    <col min="3843" max="3843" width="4.125" style="50" customWidth="1"/>
    <col min="3844" max="3844" width="14.875" style="50" bestFit="1" customWidth="1"/>
    <col min="3845" max="3859" width="11.125" style="50" customWidth="1"/>
    <col min="3860" max="3860" width="12.625" style="50" customWidth="1"/>
    <col min="3861" max="4096" width="9" style="50"/>
    <col min="4097" max="4097" width="0.875" style="50" customWidth="1"/>
    <col min="4098" max="4098" width="4.625" style="50" customWidth="1"/>
    <col min="4099" max="4099" width="4.125" style="50" customWidth="1"/>
    <col min="4100" max="4100" width="14.875" style="50" bestFit="1" customWidth="1"/>
    <col min="4101" max="4115" width="11.125" style="50" customWidth="1"/>
    <col min="4116" max="4116" width="12.625" style="50" customWidth="1"/>
    <col min="4117" max="4352" width="9" style="50"/>
    <col min="4353" max="4353" width="0.875" style="50" customWidth="1"/>
    <col min="4354" max="4354" width="4.625" style="50" customWidth="1"/>
    <col min="4355" max="4355" width="4.125" style="50" customWidth="1"/>
    <col min="4356" max="4356" width="14.875" style="50" bestFit="1" customWidth="1"/>
    <col min="4357" max="4371" width="11.125" style="50" customWidth="1"/>
    <col min="4372" max="4372" width="12.625" style="50" customWidth="1"/>
    <col min="4373" max="4608" width="9" style="50"/>
    <col min="4609" max="4609" width="0.875" style="50" customWidth="1"/>
    <col min="4610" max="4610" width="4.625" style="50" customWidth="1"/>
    <col min="4611" max="4611" width="4.125" style="50" customWidth="1"/>
    <col min="4612" max="4612" width="14.875" style="50" bestFit="1" customWidth="1"/>
    <col min="4613" max="4627" width="11.125" style="50" customWidth="1"/>
    <col min="4628" max="4628" width="12.625" style="50" customWidth="1"/>
    <col min="4629" max="4864" width="9" style="50"/>
    <col min="4865" max="4865" width="0.875" style="50" customWidth="1"/>
    <col min="4866" max="4866" width="4.625" style="50" customWidth="1"/>
    <col min="4867" max="4867" width="4.125" style="50" customWidth="1"/>
    <col min="4868" max="4868" width="14.875" style="50" bestFit="1" customWidth="1"/>
    <col min="4869" max="4883" width="11.125" style="50" customWidth="1"/>
    <col min="4884" max="4884" width="12.625" style="50" customWidth="1"/>
    <col min="4885" max="5120" width="9" style="50"/>
    <col min="5121" max="5121" width="0.875" style="50" customWidth="1"/>
    <col min="5122" max="5122" width="4.625" style="50" customWidth="1"/>
    <col min="5123" max="5123" width="4.125" style="50" customWidth="1"/>
    <col min="5124" max="5124" width="14.875" style="50" bestFit="1" customWidth="1"/>
    <col min="5125" max="5139" width="11.125" style="50" customWidth="1"/>
    <col min="5140" max="5140" width="12.625" style="50" customWidth="1"/>
    <col min="5141" max="5376" width="9" style="50"/>
    <col min="5377" max="5377" width="0.875" style="50" customWidth="1"/>
    <col min="5378" max="5378" width="4.625" style="50" customWidth="1"/>
    <col min="5379" max="5379" width="4.125" style="50" customWidth="1"/>
    <col min="5380" max="5380" width="14.875" style="50" bestFit="1" customWidth="1"/>
    <col min="5381" max="5395" width="11.125" style="50" customWidth="1"/>
    <col min="5396" max="5396" width="12.625" style="50" customWidth="1"/>
    <col min="5397" max="5632" width="9" style="50"/>
    <col min="5633" max="5633" width="0.875" style="50" customWidth="1"/>
    <col min="5634" max="5634" width="4.625" style="50" customWidth="1"/>
    <col min="5635" max="5635" width="4.125" style="50" customWidth="1"/>
    <col min="5636" max="5636" width="14.875" style="50" bestFit="1" customWidth="1"/>
    <col min="5637" max="5651" width="11.125" style="50" customWidth="1"/>
    <col min="5652" max="5652" width="12.625" style="50" customWidth="1"/>
    <col min="5653" max="5888" width="9" style="50"/>
    <col min="5889" max="5889" width="0.875" style="50" customWidth="1"/>
    <col min="5890" max="5890" width="4.625" style="50" customWidth="1"/>
    <col min="5891" max="5891" width="4.125" style="50" customWidth="1"/>
    <col min="5892" max="5892" width="14.875" style="50" bestFit="1" customWidth="1"/>
    <col min="5893" max="5907" width="11.125" style="50" customWidth="1"/>
    <col min="5908" max="5908" width="12.625" style="50" customWidth="1"/>
    <col min="5909" max="6144" width="9" style="50"/>
    <col min="6145" max="6145" width="0.875" style="50" customWidth="1"/>
    <col min="6146" max="6146" width="4.625" style="50" customWidth="1"/>
    <col min="6147" max="6147" width="4.125" style="50" customWidth="1"/>
    <col min="6148" max="6148" width="14.875" style="50" bestFit="1" customWidth="1"/>
    <col min="6149" max="6163" width="11.125" style="50" customWidth="1"/>
    <col min="6164" max="6164" width="12.625" style="50" customWidth="1"/>
    <col min="6165" max="6400" width="9" style="50"/>
    <col min="6401" max="6401" width="0.875" style="50" customWidth="1"/>
    <col min="6402" max="6402" width="4.625" style="50" customWidth="1"/>
    <col min="6403" max="6403" width="4.125" style="50" customWidth="1"/>
    <col min="6404" max="6404" width="14.875" style="50" bestFit="1" customWidth="1"/>
    <col min="6405" max="6419" width="11.125" style="50" customWidth="1"/>
    <col min="6420" max="6420" width="12.625" style="50" customWidth="1"/>
    <col min="6421" max="6656" width="9" style="50"/>
    <col min="6657" max="6657" width="0.875" style="50" customWidth="1"/>
    <col min="6658" max="6658" width="4.625" style="50" customWidth="1"/>
    <col min="6659" max="6659" width="4.125" style="50" customWidth="1"/>
    <col min="6660" max="6660" width="14.875" style="50" bestFit="1" customWidth="1"/>
    <col min="6661" max="6675" width="11.125" style="50" customWidth="1"/>
    <col min="6676" max="6676" width="12.625" style="50" customWidth="1"/>
    <col min="6677" max="6912" width="9" style="50"/>
    <col min="6913" max="6913" width="0.875" style="50" customWidth="1"/>
    <col min="6914" max="6914" width="4.625" style="50" customWidth="1"/>
    <col min="6915" max="6915" width="4.125" style="50" customWidth="1"/>
    <col min="6916" max="6916" width="14.875" style="50" bestFit="1" customWidth="1"/>
    <col min="6917" max="6931" width="11.125" style="50" customWidth="1"/>
    <col min="6932" max="6932" width="12.625" style="50" customWidth="1"/>
    <col min="6933" max="7168" width="9" style="50"/>
    <col min="7169" max="7169" width="0.875" style="50" customWidth="1"/>
    <col min="7170" max="7170" width="4.625" style="50" customWidth="1"/>
    <col min="7171" max="7171" width="4.125" style="50" customWidth="1"/>
    <col min="7172" max="7172" width="14.875" style="50" bestFit="1" customWidth="1"/>
    <col min="7173" max="7187" width="11.125" style="50" customWidth="1"/>
    <col min="7188" max="7188" width="12.625" style="50" customWidth="1"/>
    <col min="7189" max="7424" width="9" style="50"/>
    <col min="7425" max="7425" width="0.875" style="50" customWidth="1"/>
    <col min="7426" max="7426" width="4.625" style="50" customWidth="1"/>
    <col min="7427" max="7427" width="4.125" style="50" customWidth="1"/>
    <col min="7428" max="7428" width="14.875" style="50" bestFit="1" customWidth="1"/>
    <col min="7429" max="7443" width="11.125" style="50" customWidth="1"/>
    <col min="7444" max="7444" width="12.625" style="50" customWidth="1"/>
    <col min="7445" max="7680" width="9" style="50"/>
    <col min="7681" max="7681" width="0.875" style="50" customWidth="1"/>
    <col min="7682" max="7682" width="4.625" style="50" customWidth="1"/>
    <col min="7683" max="7683" width="4.125" style="50" customWidth="1"/>
    <col min="7684" max="7684" width="14.875" style="50" bestFit="1" customWidth="1"/>
    <col min="7685" max="7699" width="11.125" style="50" customWidth="1"/>
    <col min="7700" max="7700" width="12.625" style="50" customWidth="1"/>
    <col min="7701" max="7936" width="9" style="50"/>
    <col min="7937" max="7937" width="0.875" style="50" customWidth="1"/>
    <col min="7938" max="7938" width="4.625" style="50" customWidth="1"/>
    <col min="7939" max="7939" width="4.125" style="50" customWidth="1"/>
    <col min="7940" max="7940" width="14.875" style="50" bestFit="1" customWidth="1"/>
    <col min="7941" max="7955" width="11.125" style="50" customWidth="1"/>
    <col min="7956" max="7956" width="12.625" style="50" customWidth="1"/>
    <col min="7957" max="8192" width="9" style="50"/>
    <col min="8193" max="8193" width="0.875" style="50" customWidth="1"/>
    <col min="8194" max="8194" width="4.625" style="50" customWidth="1"/>
    <col min="8195" max="8195" width="4.125" style="50" customWidth="1"/>
    <col min="8196" max="8196" width="14.875" style="50" bestFit="1" customWidth="1"/>
    <col min="8197" max="8211" width="11.125" style="50" customWidth="1"/>
    <col min="8212" max="8212" width="12.625" style="50" customWidth="1"/>
    <col min="8213" max="8448" width="9" style="50"/>
    <col min="8449" max="8449" width="0.875" style="50" customWidth="1"/>
    <col min="8450" max="8450" width="4.625" style="50" customWidth="1"/>
    <col min="8451" max="8451" width="4.125" style="50" customWidth="1"/>
    <col min="8452" max="8452" width="14.875" style="50" bestFit="1" customWidth="1"/>
    <col min="8453" max="8467" width="11.125" style="50" customWidth="1"/>
    <col min="8468" max="8468" width="12.625" style="50" customWidth="1"/>
    <col min="8469" max="8704" width="9" style="50"/>
    <col min="8705" max="8705" width="0.875" style="50" customWidth="1"/>
    <col min="8706" max="8706" width="4.625" style="50" customWidth="1"/>
    <col min="8707" max="8707" width="4.125" style="50" customWidth="1"/>
    <col min="8708" max="8708" width="14.875" style="50" bestFit="1" customWidth="1"/>
    <col min="8709" max="8723" width="11.125" style="50" customWidth="1"/>
    <col min="8724" max="8724" width="12.625" style="50" customWidth="1"/>
    <col min="8725" max="8960" width="9" style="50"/>
    <col min="8961" max="8961" width="0.875" style="50" customWidth="1"/>
    <col min="8962" max="8962" width="4.625" style="50" customWidth="1"/>
    <col min="8963" max="8963" width="4.125" style="50" customWidth="1"/>
    <col min="8964" max="8964" width="14.875" style="50" bestFit="1" customWidth="1"/>
    <col min="8965" max="8979" width="11.125" style="50" customWidth="1"/>
    <col min="8980" max="8980" width="12.625" style="50" customWidth="1"/>
    <col min="8981" max="9216" width="9" style="50"/>
    <col min="9217" max="9217" width="0.875" style="50" customWidth="1"/>
    <col min="9218" max="9218" width="4.625" style="50" customWidth="1"/>
    <col min="9219" max="9219" width="4.125" style="50" customWidth="1"/>
    <col min="9220" max="9220" width="14.875" style="50" bestFit="1" customWidth="1"/>
    <col min="9221" max="9235" width="11.125" style="50" customWidth="1"/>
    <col min="9236" max="9236" width="12.625" style="50" customWidth="1"/>
    <col min="9237" max="9472" width="9" style="50"/>
    <col min="9473" max="9473" width="0.875" style="50" customWidth="1"/>
    <col min="9474" max="9474" width="4.625" style="50" customWidth="1"/>
    <col min="9475" max="9475" width="4.125" style="50" customWidth="1"/>
    <col min="9476" max="9476" width="14.875" style="50" bestFit="1" customWidth="1"/>
    <col min="9477" max="9491" width="11.125" style="50" customWidth="1"/>
    <col min="9492" max="9492" width="12.625" style="50" customWidth="1"/>
    <col min="9493" max="9728" width="9" style="50"/>
    <col min="9729" max="9729" width="0.875" style="50" customWidth="1"/>
    <col min="9730" max="9730" width="4.625" style="50" customWidth="1"/>
    <col min="9731" max="9731" width="4.125" style="50" customWidth="1"/>
    <col min="9732" max="9732" width="14.875" style="50" bestFit="1" customWidth="1"/>
    <col min="9733" max="9747" width="11.125" style="50" customWidth="1"/>
    <col min="9748" max="9748" width="12.625" style="50" customWidth="1"/>
    <col min="9749" max="9984" width="9" style="50"/>
    <col min="9985" max="9985" width="0.875" style="50" customWidth="1"/>
    <col min="9986" max="9986" width="4.625" style="50" customWidth="1"/>
    <col min="9987" max="9987" width="4.125" style="50" customWidth="1"/>
    <col min="9988" max="9988" width="14.875" style="50" bestFit="1" customWidth="1"/>
    <col min="9989" max="10003" width="11.125" style="50" customWidth="1"/>
    <col min="10004" max="10004" width="12.625" style="50" customWidth="1"/>
    <col min="10005" max="10240" width="9" style="50"/>
    <col min="10241" max="10241" width="0.875" style="50" customWidth="1"/>
    <col min="10242" max="10242" width="4.625" style="50" customWidth="1"/>
    <col min="10243" max="10243" width="4.125" style="50" customWidth="1"/>
    <col min="10244" max="10244" width="14.875" style="50" bestFit="1" customWidth="1"/>
    <col min="10245" max="10259" width="11.125" style="50" customWidth="1"/>
    <col min="10260" max="10260" width="12.625" style="50" customWidth="1"/>
    <col min="10261" max="10496" width="9" style="50"/>
    <col min="10497" max="10497" width="0.875" style="50" customWidth="1"/>
    <col min="10498" max="10498" width="4.625" style="50" customWidth="1"/>
    <col min="10499" max="10499" width="4.125" style="50" customWidth="1"/>
    <col min="10500" max="10500" width="14.875" style="50" bestFit="1" customWidth="1"/>
    <col min="10501" max="10515" width="11.125" style="50" customWidth="1"/>
    <col min="10516" max="10516" width="12.625" style="50" customWidth="1"/>
    <col min="10517" max="10752" width="9" style="50"/>
    <col min="10753" max="10753" width="0.875" style="50" customWidth="1"/>
    <col min="10754" max="10754" width="4.625" style="50" customWidth="1"/>
    <col min="10755" max="10755" width="4.125" style="50" customWidth="1"/>
    <col min="10756" max="10756" width="14.875" style="50" bestFit="1" customWidth="1"/>
    <col min="10757" max="10771" width="11.125" style="50" customWidth="1"/>
    <col min="10772" max="10772" width="12.625" style="50" customWidth="1"/>
    <col min="10773" max="11008" width="9" style="50"/>
    <col min="11009" max="11009" width="0.875" style="50" customWidth="1"/>
    <col min="11010" max="11010" width="4.625" style="50" customWidth="1"/>
    <col min="11011" max="11011" width="4.125" style="50" customWidth="1"/>
    <col min="11012" max="11012" width="14.875" style="50" bestFit="1" customWidth="1"/>
    <col min="11013" max="11027" width="11.125" style="50" customWidth="1"/>
    <col min="11028" max="11028" width="12.625" style="50" customWidth="1"/>
    <col min="11029" max="11264" width="9" style="50"/>
    <col min="11265" max="11265" width="0.875" style="50" customWidth="1"/>
    <col min="11266" max="11266" width="4.625" style="50" customWidth="1"/>
    <col min="11267" max="11267" width="4.125" style="50" customWidth="1"/>
    <col min="11268" max="11268" width="14.875" style="50" bestFit="1" customWidth="1"/>
    <col min="11269" max="11283" width="11.125" style="50" customWidth="1"/>
    <col min="11284" max="11284" width="12.625" style="50" customWidth="1"/>
    <col min="11285" max="11520" width="9" style="50"/>
    <col min="11521" max="11521" width="0.875" style="50" customWidth="1"/>
    <col min="11522" max="11522" width="4.625" style="50" customWidth="1"/>
    <col min="11523" max="11523" width="4.125" style="50" customWidth="1"/>
    <col min="11524" max="11524" width="14.875" style="50" bestFit="1" customWidth="1"/>
    <col min="11525" max="11539" width="11.125" style="50" customWidth="1"/>
    <col min="11540" max="11540" width="12.625" style="50" customWidth="1"/>
    <col min="11541" max="11776" width="9" style="50"/>
    <col min="11777" max="11777" width="0.875" style="50" customWidth="1"/>
    <col min="11778" max="11778" width="4.625" style="50" customWidth="1"/>
    <col min="11779" max="11779" width="4.125" style="50" customWidth="1"/>
    <col min="11780" max="11780" width="14.875" style="50" bestFit="1" customWidth="1"/>
    <col min="11781" max="11795" width="11.125" style="50" customWidth="1"/>
    <col min="11796" max="11796" width="12.625" style="50" customWidth="1"/>
    <col min="11797" max="12032" width="9" style="50"/>
    <col min="12033" max="12033" width="0.875" style="50" customWidth="1"/>
    <col min="12034" max="12034" width="4.625" style="50" customWidth="1"/>
    <col min="12035" max="12035" width="4.125" style="50" customWidth="1"/>
    <col min="12036" max="12036" width="14.875" style="50" bestFit="1" customWidth="1"/>
    <col min="12037" max="12051" width="11.125" style="50" customWidth="1"/>
    <col min="12052" max="12052" width="12.625" style="50" customWidth="1"/>
    <col min="12053" max="12288" width="9" style="50"/>
    <col min="12289" max="12289" width="0.875" style="50" customWidth="1"/>
    <col min="12290" max="12290" width="4.625" style="50" customWidth="1"/>
    <col min="12291" max="12291" width="4.125" style="50" customWidth="1"/>
    <col min="12292" max="12292" width="14.875" style="50" bestFit="1" customWidth="1"/>
    <col min="12293" max="12307" width="11.125" style="50" customWidth="1"/>
    <col min="12308" max="12308" width="12.625" style="50" customWidth="1"/>
    <col min="12309" max="12544" width="9" style="50"/>
    <col min="12545" max="12545" width="0.875" style="50" customWidth="1"/>
    <col min="12546" max="12546" width="4.625" style="50" customWidth="1"/>
    <col min="12547" max="12547" width="4.125" style="50" customWidth="1"/>
    <col min="12548" max="12548" width="14.875" style="50" bestFit="1" customWidth="1"/>
    <col min="12549" max="12563" width="11.125" style="50" customWidth="1"/>
    <col min="12564" max="12564" width="12.625" style="50" customWidth="1"/>
    <col min="12565" max="12800" width="9" style="50"/>
    <col min="12801" max="12801" width="0.875" style="50" customWidth="1"/>
    <col min="12802" max="12802" width="4.625" style="50" customWidth="1"/>
    <col min="12803" max="12803" width="4.125" style="50" customWidth="1"/>
    <col min="12804" max="12804" width="14.875" style="50" bestFit="1" customWidth="1"/>
    <col min="12805" max="12819" width="11.125" style="50" customWidth="1"/>
    <col min="12820" max="12820" width="12.625" style="50" customWidth="1"/>
    <col min="12821" max="13056" width="9" style="50"/>
    <col min="13057" max="13057" width="0.875" style="50" customWidth="1"/>
    <col min="13058" max="13058" width="4.625" style="50" customWidth="1"/>
    <col min="13059" max="13059" width="4.125" style="50" customWidth="1"/>
    <col min="13060" max="13060" width="14.875" style="50" bestFit="1" customWidth="1"/>
    <col min="13061" max="13075" width="11.125" style="50" customWidth="1"/>
    <col min="13076" max="13076" width="12.625" style="50" customWidth="1"/>
    <col min="13077" max="13312" width="9" style="50"/>
    <col min="13313" max="13313" width="0.875" style="50" customWidth="1"/>
    <col min="13314" max="13314" width="4.625" style="50" customWidth="1"/>
    <col min="13315" max="13315" width="4.125" style="50" customWidth="1"/>
    <col min="13316" max="13316" width="14.875" style="50" bestFit="1" customWidth="1"/>
    <col min="13317" max="13331" width="11.125" style="50" customWidth="1"/>
    <col min="13332" max="13332" width="12.625" style="50" customWidth="1"/>
    <col min="13333" max="13568" width="9" style="50"/>
    <col min="13569" max="13569" width="0.875" style="50" customWidth="1"/>
    <col min="13570" max="13570" width="4.625" style="50" customWidth="1"/>
    <col min="13571" max="13571" width="4.125" style="50" customWidth="1"/>
    <col min="13572" max="13572" width="14.875" style="50" bestFit="1" customWidth="1"/>
    <col min="13573" max="13587" width="11.125" style="50" customWidth="1"/>
    <col min="13588" max="13588" width="12.625" style="50" customWidth="1"/>
    <col min="13589" max="13824" width="9" style="50"/>
    <col min="13825" max="13825" width="0.875" style="50" customWidth="1"/>
    <col min="13826" max="13826" width="4.625" style="50" customWidth="1"/>
    <col min="13827" max="13827" width="4.125" style="50" customWidth="1"/>
    <col min="13828" max="13828" width="14.875" style="50" bestFit="1" customWidth="1"/>
    <col min="13829" max="13843" width="11.125" style="50" customWidth="1"/>
    <col min="13844" max="13844" width="12.625" style="50" customWidth="1"/>
    <col min="13845" max="14080" width="9" style="50"/>
    <col min="14081" max="14081" width="0.875" style="50" customWidth="1"/>
    <col min="14082" max="14082" width="4.625" style="50" customWidth="1"/>
    <col min="14083" max="14083" width="4.125" style="50" customWidth="1"/>
    <col min="14084" max="14084" width="14.875" style="50" bestFit="1" customWidth="1"/>
    <col min="14085" max="14099" width="11.125" style="50" customWidth="1"/>
    <col min="14100" max="14100" width="12.625" style="50" customWidth="1"/>
    <col min="14101" max="14336" width="9" style="50"/>
    <col min="14337" max="14337" width="0.875" style="50" customWidth="1"/>
    <col min="14338" max="14338" width="4.625" style="50" customWidth="1"/>
    <col min="14339" max="14339" width="4.125" style="50" customWidth="1"/>
    <col min="14340" max="14340" width="14.875" style="50" bestFit="1" customWidth="1"/>
    <col min="14341" max="14355" width="11.125" style="50" customWidth="1"/>
    <col min="14356" max="14356" width="12.625" style="50" customWidth="1"/>
    <col min="14357" max="14592" width="9" style="50"/>
    <col min="14593" max="14593" width="0.875" style="50" customWidth="1"/>
    <col min="14594" max="14594" width="4.625" style="50" customWidth="1"/>
    <col min="14595" max="14595" width="4.125" style="50" customWidth="1"/>
    <col min="14596" max="14596" width="14.875" style="50" bestFit="1" customWidth="1"/>
    <col min="14597" max="14611" width="11.125" style="50" customWidth="1"/>
    <col min="14612" max="14612" width="12.625" style="50" customWidth="1"/>
    <col min="14613" max="14848" width="9" style="50"/>
    <col min="14849" max="14849" width="0.875" style="50" customWidth="1"/>
    <col min="14850" max="14850" width="4.625" style="50" customWidth="1"/>
    <col min="14851" max="14851" width="4.125" style="50" customWidth="1"/>
    <col min="14852" max="14852" width="14.875" style="50" bestFit="1" customWidth="1"/>
    <col min="14853" max="14867" width="11.125" style="50" customWidth="1"/>
    <col min="14868" max="14868" width="12.625" style="50" customWidth="1"/>
    <col min="14869" max="15104" width="9" style="50"/>
    <col min="15105" max="15105" width="0.875" style="50" customWidth="1"/>
    <col min="15106" max="15106" width="4.625" style="50" customWidth="1"/>
    <col min="15107" max="15107" width="4.125" style="50" customWidth="1"/>
    <col min="15108" max="15108" width="14.875" style="50" bestFit="1" customWidth="1"/>
    <col min="15109" max="15123" width="11.125" style="50" customWidth="1"/>
    <col min="15124" max="15124" width="12.625" style="50" customWidth="1"/>
    <col min="15125" max="15360" width="9" style="50"/>
    <col min="15361" max="15361" width="0.875" style="50" customWidth="1"/>
    <col min="15362" max="15362" width="4.625" style="50" customWidth="1"/>
    <col min="15363" max="15363" width="4.125" style="50" customWidth="1"/>
    <col min="15364" max="15364" width="14.875" style="50" bestFit="1" customWidth="1"/>
    <col min="15365" max="15379" width="11.125" style="50" customWidth="1"/>
    <col min="15380" max="15380" width="12.625" style="50" customWidth="1"/>
    <col min="15381" max="15616" width="9" style="50"/>
    <col min="15617" max="15617" width="0.875" style="50" customWidth="1"/>
    <col min="15618" max="15618" width="4.625" style="50" customWidth="1"/>
    <col min="15619" max="15619" width="4.125" style="50" customWidth="1"/>
    <col min="15620" max="15620" width="14.875" style="50" bestFit="1" customWidth="1"/>
    <col min="15621" max="15635" width="11.125" style="50" customWidth="1"/>
    <col min="15636" max="15636" width="12.625" style="50" customWidth="1"/>
    <col min="15637" max="15872" width="9" style="50"/>
    <col min="15873" max="15873" width="0.875" style="50" customWidth="1"/>
    <col min="15874" max="15874" width="4.625" style="50" customWidth="1"/>
    <col min="15875" max="15875" width="4.125" style="50" customWidth="1"/>
    <col min="15876" max="15876" width="14.875" style="50" bestFit="1" customWidth="1"/>
    <col min="15877" max="15891" width="11.125" style="50" customWidth="1"/>
    <col min="15892" max="15892" width="12.625" style="50" customWidth="1"/>
    <col min="15893" max="16128" width="9" style="50"/>
    <col min="16129" max="16129" width="0.875" style="50" customWidth="1"/>
    <col min="16130" max="16130" width="4.625" style="50" customWidth="1"/>
    <col min="16131" max="16131" width="4.125" style="50" customWidth="1"/>
    <col min="16132" max="16132" width="14.875" style="50" bestFit="1" customWidth="1"/>
    <col min="16133" max="16147" width="11.125" style="50" customWidth="1"/>
    <col min="16148" max="16148" width="12.625" style="50" customWidth="1"/>
    <col min="16149" max="16384" width="9" style="50"/>
  </cols>
  <sheetData>
    <row r="1" spans="2:20" s="55" customFormat="1" ht="24" customHeight="1" x14ac:dyDescent="0.15">
      <c r="C1" s="56" t="s">
        <v>158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2:20" ht="21" customHeight="1" thickBot="1" x14ac:dyDescent="0.2">
      <c r="S2" s="51" t="s">
        <v>74</v>
      </c>
    </row>
    <row r="3" spans="2:20" ht="30" customHeight="1" x14ac:dyDescent="0.15">
      <c r="B3" s="223"/>
      <c r="C3" s="217"/>
      <c r="D3" s="226"/>
      <c r="E3" s="241" t="s">
        <v>75</v>
      </c>
      <c r="F3" s="240" t="s">
        <v>76</v>
      </c>
      <c r="G3" s="238" t="s">
        <v>97</v>
      </c>
      <c r="H3" s="240" t="s">
        <v>77</v>
      </c>
      <c r="I3" s="240" t="s">
        <v>78</v>
      </c>
      <c r="J3" s="240" t="s">
        <v>79</v>
      </c>
      <c r="K3" s="240"/>
      <c r="L3" s="240" t="s">
        <v>80</v>
      </c>
      <c r="M3" s="240"/>
      <c r="N3" s="240" t="s">
        <v>81</v>
      </c>
      <c r="O3" s="240" t="s">
        <v>82</v>
      </c>
      <c r="P3" s="238" t="s">
        <v>83</v>
      </c>
      <c r="Q3" s="240" t="s">
        <v>84</v>
      </c>
      <c r="R3" s="227" t="s">
        <v>85</v>
      </c>
      <c r="S3" s="229" t="s">
        <v>86</v>
      </c>
    </row>
    <row r="4" spans="2:20" ht="30" customHeight="1" thickBot="1" x14ac:dyDescent="0.2">
      <c r="B4" s="225"/>
      <c r="C4" s="216"/>
      <c r="D4" s="222"/>
      <c r="E4" s="242"/>
      <c r="F4" s="239"/>
      <c r="G4" s="239"/>
      <c r="H4" s="239"/>
      <c r="I4" s="239"/>
      <c r="J4" s="57" t="s">
        <v>87</v>
      </c>
      <c r="K4" s="57" t="s">
        <v>88</v>
      </c>
      <c r="L4" s="57" t="s">
        <v>87</v>
      </c>
      <c r="M4" s="57" t="s">
        <v>88</v>
      </c>
      <c r="N4" s="239"/>
      <c r="O4" s="239"/>
      <c r="P4" s="239"/>
      <c r="Q4" s="239"/>
      <c r="R4" s="228"/>
      <c r="S4" s="230"/>
    </row>
    <row r="5" spans="2:20" ht="30.75" customHeight="1" x14ac:dyDescent="0.15">
      <c r="B5" s="231" t="s">
        <v>91</v>
      </c>
      <c r="C5" s="232"/>
      <c r="D5" s="233"/>
      <c r="E5" s="58">
        <v>7135818</v>
      </c>
      <c r="F5" s="58">
        <v>5674730</v>
      </c>
      <c r="G5" s="58">
        <v>348928</v>
      </c>
      <c r="H5" s="58">
        <v>11685543</v>
      </c>
      <c r="I5" s="58">
        <v>8316363</v>
      </c>
      <c r="J5" s="58">
        <v>2718973</v>
      </c>
      <c r="K5" s="58">
        <v>3534314</v>
      </c>
      <c r="L5" s="58">
        <v>642597</v>
      </c>
      <c r="M5" s="58">
        <v>85650</v>
      </c>
      <c r="N5" s="58">
        <v>5902585</v>
      </c>
      <c r="O5" s="58">
        <v>209398</v>
      </c>
      <c r="P5" s="58">
        <v>8317</v>
      </c>
      <c r="Q5" s="58">
        <v>109495</v>
      </c>
      <c r="R5" s="59">
        <v>3267150</v>
      </c>
      <c r="S5" s="80">
        <f>SUM(E5:R5)</f>
        <v>49639861</v>
      </c>
    </row>
    <row r="6" spans="2:20" ht="30" customHeight="1" thickBot="1" x14ac:dyDescent="0.2">
      <c r="B6" s="60"/>
      <c r="C6" s="61"/>
      <c r="D6" s="168" t="s">
        <v>89</v>
      </c>
      <c r="E6" s="169">
        <f>E5/S5*100</f>
        <v>14.375177239114349</v>
      </c>
      <c r="F6" s="169">
        <f>F5/S5*100</f>
        <v>11.431800745775659</v>
      </c>
      <c r="G6" s="169">
        <f>G5/S5*100</f>
        <v>0.70291897070380605</v>
      </c>
      <c r="H6" s="169">
        <f>H5/S5*100</f>
        <v>23.540644080369201</v>
      </c>
      <c r="I6" s="169">
        <f>I5/S5*100</f>
        <v>16.753397033081942</v>
      </c>
      <c r="J6" s="169">
        <f>J5/S5*100</f>
        <v>5.4773984963414781</v>
      </c>
      <c r="K6" s="169">
        <f>K5/S5*100</f>
        <v>7.1199111536593547</v>
      </c>
      <c r="L6" s="169">
        <f>L5/S5*100</f>
        <v>1.2945181292912968</v>
      </c>
      <c r="M6" s="169">
        <f>M5/S5*100</f>
        <v>0.17254278774068282</v>
      </c>
      <c r="N6" s="169">
        <f>N5/S5*100</f>
        <v>11.890816938427768</v>
      </c>
      <c r="O6" s="169">
        <f>O5/S5*100</f>
        <v>0.42183438023728548</v>
      </c>
      <c r="P6" s="169">
        <f>P5/S5*100</f>
        <v>1.6754680275998357E-2</v>
      </c>
      <c r="Q6" s="169">
        <f>Q5/S5*100</f>
        <v>0.22057878042809187</v>
      </c>
      <c r="R6" s="169">
        <f>R5/S5*100</f>
        <v>6.5817065845530873</v>
      </c>
      <c r="S6" s="170">
        <v>1</v>
      </c>
      <c r="T6" s="90"/>
    </row>
    <row r="7" spans="2:20" ht="30" customHeight="1" x14ac:dyDescent="0.15">
      <c r="B7" s="234" t="s">
        <v>90</v>
      </c>
      <c r="C7" s="65">
        <v>10</v>
      </c>
      <c r="D7" s="66" t="s">
        <v>35</v>
      </c>
      <c r="E7" s="67">
        <v>1937</v>
      </c>
      <c r="F7" s="68"/>
      <c r="G7" s="68"/>
      <c r="H7" s="68">
        <v>-240</v>
      </c>
      <c r="I7" s="68"/>
      <c r="J7" s="68"/>
      <c r="K7" s="68"/>
      <c r="L7" s="68"/>
      <c r="M7" s="68"/>
      <c r="N7" s="68"/>
      <c r="O7" s="68"/>
      <c r="P7" s="68"/>
      <c r="Q7" s="68"/>
      <c r="R7" s="69"/>
      <c r="S7" s="70">
        <f t="shared" ref="S7:S20" si="0">SUM(E7:R7)</f>
        <v>1697</v>
      </c>
    </row>
    <row r="8" spans="2:20" ht="30" customHeight="1" x14ac:dyDescent="0.15">
      <c r="B8" s="235"/>
      <c r="C8" s="71">
        <v>15</v>
      </c>
      <c r="D8" s="72" t="s">
        <v>37</v>
      </c>
      <c r="E8" s="73">
        <v>96550</v>
      </c>
      <c r="F8" s="54">
        <v>7600</v>
      </c>
      <c r="G8" s="54"/>
      <c r="H8" s="54">
        <v>-1315</v>
      </c>
      <c r="I8" s="54"/>
      <c r="J8" s="54"/>
      <c r="K8" s="54"/>
      <c r="L8" s="54"/>
      <c r="M8" s="54"/>
      <c r="N8" s="54"/>
      <c r="O8" s="54"/>
      <c r="P8" s="54"/>
      <c r="Q8" s="54"/>
      <c r="R8" s="74"/>
      <c r="S8" s="75">
        <f t="shared" si="0"/>
        <v>102835</v>
      </c>
    </row>
    <row r="9" spans="2:20" ht="30" customHeight="1" x14ac:dyDescent="0.15">
      <c r="B9" s="235"/>
      <c r="C9" s="71">
        <v>20</v>
      </c>
      <c r="D9" s="72" t="s">
        <v>40</v>
      </c>
      <c r="E9" s="73">
        <v>-18218</v>
      </c>
      <c r="F9" s="54">
        <v>2498</v>
      </c>
      <c r="G9" s="54"/>
      <c r="H9" s="54">
        <v>172373</v>
      </c>
      <c r="I9" s="54">
        <v>125355</v>
      </c>
      <c r="J9" s="54"/>
      <c r="K9" s="54"/>
      <c r="L9" s="54"/>
      <c r="M9" s="54"/>
      <c r="N9" s="54"/>
      <c r="O9" s="54"/>
      <c r="P9" s="54"/>
      <c r="Q9" s="54"/>
      <c r="R9" s="74">
        <v>9463</v>
      </c>
      <c r="S9" s="75">
        <f t="shared" si="0"/>
        <v>291471</v>
      </c>
    </row>
    <row r="10" spans="2:20" ht="30" customHeight="1" x14ac:dyDescent="0.15">
      <c r="B10" s="235"/>
      <c r="C10" s="71">
        <v>25</v>
      </c>
      <c r="D10" s="72" t="s">
        <v>41</v>
      </c>
      <c r="E10" s="73">
        <v>-54488</v>
      </c>
      <c r="F10" s="54">
        <v>12910</v>
      </c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74"/>
      <c r="S10" s="75">
        <f t="shared" si="0"/>
        <v>-41578</v>
      </c>
    </row>
    <row r="11" spans="2:20" ht="30" customHeight="1" x14ac:dyDescent="0.15">
      <c r="B11" s="235"/>
      <c r="C11" s="71">
        <v>30</v>
      </c>
      <c r="D11" s="72" t="s">
        <v>44</v>
      </c>
      <c r="E11" s="73">
        <v>5041</v>
      </c>
      <c r="F11" s="54"/>
      <c r="G11" s="54"/>
      <c r="H11" s="54">
        <v>85</v>
      </c>
      <c r="I11" s="54"/>
      <c r="J11" s="54"/>
      <c r="K11" s="54"/>
      <c r="L11" s="54"/>
      <c r="M11" s="54"/>
      <c r="N11" s="54"/>
      <c r="O11" s="54"/>
      <c r="P11" s="54"/>
      <c r="Q11" s="54"/>
      <c r="R11" s="74"/>
      <c r="S11" s="75">
        <f t="shared" si="0"/>
        <v>5126</v>
      </c>
    </row>
    <row r="12" spans="2:20" ht="30" customHeight="1" x14ac:dyDescent="0.15">
      <c r="B12" s="235"/>
      <c r="C12" s="71">
        <v>35</v>
      </c>
      <c r="D12" s="72" t="s">
        <v>46</v>
      </c>
      <c r="E12" s="73">
        <v>-5505</v>
      </c>
      <c r="F12" s="54"/>
      <c r="G12" s="54"/>
      <c r="H12" s="88">
        <v>1195</v>
      </c>
      <c r="I12" s="88">
        <v>2750</v>
      </c>
      <c r="J12" s="54">
        <v>22136</v>
      </c>
      <c r="K12" s="54">
        <v>3807</v>
      </c>
      <c r="L12" s="54"/>
      <c r="M12" s="54"/>
      <c r="N12" s="54"/>
      <c r="O12" s="54"/>
      <c r="P12" s="54"/>
      <c r="Q12" s="54"/>
      <c r="R12" s="74"/>
      <c r="S12" s="75">
        <f t="shared" si="0"/>
        <v>24383</v>
      </c>
    </row>
    <row r="13" spans="2:20" ht="30" customHeight="1" x14ac:dyDescent="0.15">
      <c r="B13" s="235"/>
      <c r="C13" s="71">
        <v>40</v>
      </c>
      <c r="D13" s="72" t="s">
        <v>49</v>
      </c>
      <c r="E13" s="73">
        <v>1914</v>
      </c>
      <c r="F13" s="54">
        <v>19133</v>
      </c>
      <c r="G13" s="54"/>
      <c r="H13" s="88">
        <v>-200</v>
      </c>
      <c r="I13" s="88">
        <v>-90</v>
      </c>
      <c r="J13" s="54"/>
      <c r="K13" s="54"/>
      <c r="L13" s="54"/>
      <c r="M13" s="54"/>
      <c r="N13" s="54"/>
      <c r="O13" s="54"/>
      <c r="P13" s="54"/>
      <c r="Q13" s="54"/>
      <c r="R13" s="74"/>
      <c r="S13" s="75">
        <f t="shared" si="0"/>
        <v>20757</v>
      </c>
    </row>
    <row r="14" spans="2:20" ht="30" customHeight="1" x14ac:dyDescent="0.15">
      <c r="B14" s="235"/>
      <c r="C14" s="71">
        <v>45</v>
      </c>
      <c r="D14" s="72" t="s">
        <v>52</v>
      </c>
      <c r="E14" s="73">
        <v>-20117</v>
      </c>
      <c r="F14" s="54"/>
      <c r="G14" s="54"/>
      <c r="H14" s="88">
        <v>1355</v>
      </c>
      <c r="I14" s="88">
        <v>-12552</v>
      </c>
      <c r="J14" s="54">
        <v>47739</v>
      </c>
      <c r="K14" s="54">
        <v>2377</v>
      </c>
      <c r="L14" s="54"/>
      <c r="M14" s="54"/>
      <c r="N14" s="54"/>
      <c r="O14" s="54"/>
      <c r="P14" s="54"/>
      <c r="Q14" s="54"/>
      <c r="R14" s="74"/>
      <c r="S14" s="75">
        <f t="shared" si="0"/>
        <v>18802</v>
      </c>
    </row>
    <row r="15" spans="2:20" ht="30" customHeight="1" x14ac:dyDescent="0.15">
      <c r="B15" s="235"/>
      <c r="C15" s="71">
        <v>50</v>
      </c>
      <c r="D15" s="72" t="s">
        <v>54</v>
      </c>
      <c r="E15" s="73"/>
      <c r="F15" s="54"/>
      <c r="G15" s="54"/>
      <c r="H15" s="88"/>
      <c r="I15" s="88"/>
      <c r="J15" s="54"/>
      <c r="K15" s="54"/>
      <c r="L15" s="54"/>
      <c r="M15" s="54"/>
      <c r="N15" s="54"/>
      <c r="O15" s="54"/>
      <c r="P15" s="54"/>
      <c r="Q15" s="54"/>
      <c r="R15" s="74"/>
      <c r="S15" s="75">
        <f t="shared" si="0"/>
        <v>0</v>
      </c>
    </row>
    <row r="16" spans="2:20" ht="30" customHeight="1" x14ac:dyDescent="0.15">
      <c r="B16" s="235"/>
      <c r="C16" s="71">
        <v>55</v>
      </c>
      <c r="D16" s="72" t="s">
        <v>57</v>
      </c>
      <c r="E16" s="73">
        <v>-30751</v>
      </c>
      <c r="F16" s="54">
        <v>1900</v>
      </c>
      <c r="G16" s="54"/>
      <c r="H16" s="88">
        <v>1670</v>
      </c>
      <c r="I16" s="88">
        <v>1000</v>
      </c>
      <c r="J16" s="54">
        <v>22835</v>
      </c>
      <c r="K16" s="54">
        <v>10</v>
      </c>
      <c r="L16" s="54"/>
      <c r="M16" s="54"/>
      <c r="N16" s="54"/>
      <c r="O16" s="54"/>
      <c r="P16" s="54"/>
      <c r="Q16" s="54"/>
      <c r="R16" s="74"/>
      <c r="S16" s="75">
        <f t="shared" si="0"/>
        <v>-3336</v>
      </c>
    </row>
    <row r="17" spans="2:19" ht="30" customHeight="1" x14ac:dyDescent="0.15">
      <c r="B17" s="235"/>
      <c r="C17" s="71">
        <v>60</v>
      </c>
      <c r="D17" s="72" t="s">
        <v>59</v>
      </c>
      <c r="E17" s="73"/>
      <c r="F17" s="100"/>
      <c r="G17" s="54"/>
      <c r="H17" s="88"/>
      <c r="I17" s="88"/>
      <c r="J17" s="54"/>
      <c r="K17" s="54"/>
      <c r="L17" s="54">
        <v>176267</v>
      </c>
      <c r="M17" s="54"/>
      <c r="N17" s="54"/>
      <c r="O17" s="54"/>
      <c r="P17" s="54"/>
      <c r="Q17" s="54"/>
      <c r="R17" s="74"/>
      <c r="S17" s="75">
        <f t="shared" si="0"/>
        <v>176267</v>
      </c>
    </row>
    <row r="18" spans="2:19" ht="30" customHeight="1" x14ac:dyDescent="0.15">
      <c r="B18" s="235"/>
      <c r="C18" s="71">
        <v>65</v>
      </c>
      <c r="D18" s="72" t="s">
        <v>62</v>
      </c>
      <c r="E18" s="73"/>
      <c r="F18" s="54"/>
      <c r="G18" s="54"/>
      <c r="H18" s="88"/>
      <c r="I18" s="88"/>
      <c r="J18" s="54"/>
      <c r="K18" s="54"/>
      <c r="L18" s="54"/>
      <c r="M18" s="54"/>
      <c r="N18" s="54"/>
      <c r="O18" s="54"/>
      <c r="P18" s="54"/>
      <c r="Q18" s="54"/>
      <c r="R18" s="74"/>
      <c r="S18" s="75">
        <f t="shared" si="0"/>
        <v>0</v>
      </c>
    </row>
    <row r="19" spans="2:19" ht="30" customHeight="1" x14ac:dyDescent="0.15">
      <c r="B19" s="235"/>
      <c r="C19" s="71">
        <v>70</v>
      </c>
      <c r="D19" s="72" t="s">
        <v>64</v>
      </c>
      <c r="E19" s="73"/>
      <c r="F19" s="54"/>
      <c r="G19" s="54"/>
      <c r="H19" s="88"/>
      <c r="I19" s="88">
        <v>-83</v>
      </c>
      <c r="J19" s="54"/>
      <c r="K19" s="54"/>
      <c r="L19" s="54"/>
      <c r="M19" s="54"/>
      <c r="N19" s="54"/>
      <c r="O19" s="54"/>
      <c r="P19" s="54"/>
      <c r="Q19" s="54"/>
      <c r="R19" s="74"/>
      <c r="S19" s="75">
        <f t="shared" si="0"/>
        <v>-83</v>
      </c>
    </row>
    <row r="20" spans="2:19" ht="30" customHeight="1" x14ac:dyDescent="0.15">
      <c r="B20" s="235"/>
      <c r="C20" s="71">
        <v>80</v>
      </c>
      <c r="D20" s="72" t="s">
        <v>67</v>
      </c>
      <c r="E20" s="73"/>
      <c r="F20" s="54"/>
      <c r="G20" s="54"/>
      <c r="H20" s="88"/>
      <c r="I20" s="88"/>
      <c r="J20" s="54"/>
      <c r="K20" s="54"/>
      <c r="L20" s="54"/>
      <c r="M20" s="54"/>
      <c r="N20" s="54"/>
      <c r="O20" s="54"/>
      <c r="P20" s="54"/>
      <c r="Q20" s="54"/>
      <c r="R20" s="74"/>
      <c r="S20" s="75">
        <f t="shared" si="0"/>
        <v>0</v>
      </c>
    </row>
    <row r="21" spans="2:19" ht="30" customHeight="1" thickBot="1" x14ac:dyDescent="0.2">
      <c r="B21" s="76"/>
      <c r="C21" s="236" t="s">
        <v>72</v>
      </c>
      <c r="D21" s="237"/>
      <c r="E21" s="58">
        <f>SUM(E7:E20)</f>
        <v>-23637</v>
      </c>
      <c r="F21" s="58">
        <f t="shared" ref="F21:R21" si="1">SUM(F7:F20)</f>
        <v>44041</v>
      </c>
      <c r="G21" s="58">
        <f t="shared" si="1"/>
        <v>0</v>
      </c>
      <c r="H21" s="58">
        <f t="shared" si="1"/>
        <v>174923</v>
      </c>
      <c r="I21" s="58">
        <f t="shared" si="1"/>
        <v>116380</v>
      </c>
      <c r="J21" s="58">
        <f t="shared" si="1"/>
        <v>92710</v>
      </c>
      <c r="K21" s="58">
        <f t="shared" si="1"/>
        <v>6194</v>
      </c>
      <c r="L21" s="58">
        <f t="shared" si="1"/>
        <v>176267</v>
      </c>
      <c r="M21" s="58">
        <f t="shared" si="1"/>
        <v>0</v>
      </c>
      <c r="N21" s="58">
        <f t="shared" si="1"/>
        <v>0</v>
      </c>
      <c r="O21" s="58">
        <f t="shared" si="1"/>
        <v>0</v>
      </c>
      <c r="P21" s="58">
        <f t="shared" si="1"/>
        <v>0</v>
      </c>
      <c r="Q21" s="58">
        <f t="shared" si="1"/>
        <v>0</v>
      </c>
      <c r="R21" s="58">
        <f t="shared" si="1"/>
        <v>9463</v>
      </c>
      <c r="S21" s="81">
        <f>SUM(S7:S20)</f>
        <v>596341</v>
      </c>
    </row>
    <row r="22" spans="2:19" ht="30" hidden="1" customHeight="1" outlineLevel="1" thickBot="1" x14ac:dyDescent="0.2">
      <c r="B22" s="77"/>
      <c r="C22" s="78"/>
      <c r="D22" s="62" t="s">
        <v>89</v>
      </c>
      <c r="E22" s="63">
        <v>15.904032258064515</v>
      </c>
      <c r="F22" s="63">
        <v>11.728320430107527</v>
      </c>
      <c r="G22" s="63">
        <v>0.53220000000000001</v>
      </c>
      <c r="H22" s="63">
        <v>21.978118279569891</v>
      </c>
      <c r="I22" s="63">
        <v>12.704060215053763</v>
      </c>
      <c r="J22" s="63">
        <v>4.3192645161290324</v>
      </c>
      <c r="K22" s="63">
        <v>7.7920279569892479</v>
      </c>
      <c r="L22" s="63">
        <v>3.0086021505376342E-2</v>
      </c>
      <c r="M22" s="63">
        <v>1.096774193548387E-3</v>
      </c>
      <c r="N22" s="63">
        <v>11.950804301075269</v>
      </c>
      <c r="O22" s="63">
        <v>0.16229462365591399</v>
      </c>
      <c r="P22" s="63">
        <v>0.14273333333333335</v>
      </c>
      <c r="Q22" s="63">
        <v>1.2924731182795699</v>
      </c>
      <c r="R22" s="63">
        <v>11.46248817204301</v>
      </c>
      <c r="S22" s="64">
        <v>1</v>
      </c>
    </row>
    <row r="23" spans="2:19" ht="30" customHeight="1" collapsed="1" x14ac:dyDescent="0.15">
      <c r="B23" s="231" t="s">
        <v>92</v>
      </c>
      <c r="C23" s="232"/>
      <c r="D23" s="233"/>
      <c r="E23" s="79">
        <f>+E5+E21</f>
        <v>7112181</v>
      </c>
      <c r="F23" s="79">
        <f t="shared" ref="F23:R23" si="2">+F5+F21</f>
        <v>5718771</v>
      </c>
      <c r="G23" s="79">
        <f t="shared" si="2"/>
        <v>348928</v>
      </c>
      <c r="H23" s="79">
        <f t="shared" si="2"/>
        <v>11860466</v>
      </c>
      <c r="I23" s="79">
        <f t="shared" si="2"/>
        <v>8432743</v>
      </c>
      <c r="J23" s="79">
        <f t="shared" si="2"/>
        <v>2811683</v>
      </c>
      <c r="K23" s="79">
        <f t="shared" si="2"/>
        <v>3540508</v>
      </c>
      <c r="L23" s="79">
        <f t="shared" si="2"/>
        <v>818864</v>
      </c>
      <c r="M23" s="79">
        <f t="shared" si="2"/>
        <v>85650</v>
      </c>
      <c r="N23" s="79">
        <f t="shared" si="2"/>
        <v>5902585</v>
      </c>
      <c r="O23" s="79">
        <f t="shared" si="2"/>
        <v>209398</v>
      </c>
      <c r="P23" s="79">
        <f t="shared" si="2"/>
        <v>8317</v>
      </c>
      <c r="Q23" s="79">
        <f t="shared" si="2"/>
        <v>109495</v>
      </c>
      <c r="R23" s="79">
        <f t="shared" si="2"/>
        <v>3276613</v>
      </c>
      <c r="S23" s="80">
        <f>S5+S21</f>
        <v>50236202</v>
      </c>
    </row>
    <row r="24" spans="2:19" ht="30" customHeight="1" thickBot="1" x14ac:dyDescent="0.2">
      <c r="B24" s="60"/>
      <c r="C24" s="61"/>
      <c r="D24" s="168" t="s">
        <v>93</v>
      </c>
      <c r="E24" s="169">
        <f>E23/$S$23*100</f>
        <v>14.157481491136611</v>
      </c>
      <c r="F24" s="169">
        <f t="shared" ref="F24:P24" si="3">F23/$S$23*100</f>
        <v>11.383764640487751</v>
      </c>
      <c r="G24" s="169">
        <f t="shared" si="3"/>
        <v>0.69457480085775591</v>
      </c>
      <c r="H24" s="169">
        <f>H23/$S$23*100</f>
        <v>23.609400248848431</v>
      </c>
      <c r="I24" s="169">
        <f>I23/$S$23*100</f>
        <v>16.78618737937235</v>
      </c>
      <c r="J24" s="169">
        <f t="shared" si="3"/>
        <v>5.5969258981799621</v>
      </c>
      <c r="K24" s="169">
        <f>K23/$S$23*100+0.1</f>
        <v>7.1477222780496019</v>
      </c>
      <c r="L24" s="169">
        <f t="shared" si="3"/>
        <v>1.6300276840195842</v>
      </c>
      <c r="M24" s="169">
        <f t="shared" si="3"/>
        <v>0.17049457679941649</v>
      </c>
      <c r="N24" s="169">
        <f>N23/$S$23*100</f>
        <v>11.749664116726022</v>
      </c>
      <c r="O24" s="169">
        <f t="shared" si="3"/>
        <v>0.41682689308399545</v>
      </c>
      <c r="P24" s="169">
        <f t="shared" si="3"/>
        <v>1.6555789786815493E-2</v>
      </c>
      <c r="Q24" s="169">
        <f>Q23/$S$23*100</f>
        <v>0.21796034660422778</v>
      </c>
      <c r="R24" s="171">
        <f>R23/$S$23*100</f>
        <v>6.5224138560474776</v>
      </c>
      <c r="S24" s="172">
        <f>SUM(E24:R24)-0.1</f>
        <v>100</v>
      </c>
    </row>
    <row r="25" spans="2:19" ht="14.25" x14ac:dyDescent="0.15"/>
    <row r="26" spans="2:19" ht="14.25" x14ac:dyDescent="0.15"/>
    <row r="27" spans="2:19" ht="14.25" x14ac:dyDescent="0.15"/>
    <row r="28" spans="2:19" ht="14.25" x14ac:dyDescent="0.15"/>
    <row r="29" spans="2:19" ht="14.25" x14ac:dyDescent="0.15"/>
    <row r="30" spans="2:19" ht="14.25" x14ac:dyDescent="0.15"/>
    <row r="31" spans="2:19" ht="14.25" x14ac:dyDescent="0.15"/>
    <row r="32" spans="2:19" ht="14.25" x14ac:dyDescent="0.15"/>
    <row r="33" ht="14.25" x14ac:dyDescent="0.15"/>
    <row r="34" ht="14.25" x14ac:dyDescent="0.15"/>
    <row r="35" ht="14.25" x14ac:dyDescent="0.15"/>
    <row r="36" ht="14.25" x14ac:dyDescent="0.15"/>
    <row r="37" ht="14.25" x14ac:dyDescent="0.15"/>
    <row r="38" ht="14.25" x14ac:dyDescent="0.15"/>
    <row r="39" ht="14.25" x14ac:dyDescent="0.15"/>
    <row r="40" ht="14.25" x14ac:dyDescent="0.15"/>
    <row r="41" ht="14.25" x14ac:dyDescent="0.15"/>
  </sheetData>
  <mergeCells count="18">
    <mergeCell ref="B23:D23"/>
    <mergeCell ref="J3:K3"/>
    <mergeCell ref="L3:M3"/>
    <mergeCell ref="N3:N4"/>
    <mergeCell ref="O3:O4"/>
    <mergeCell ref="B3:D4"/>
    <mergeCell ref="E3:E4"/>
    <mergeCell ref="F3:F4"/>
    <mergeCell ref="G3:G4"/>
    <mergeCell ref="H3:H4"/>
    <mergeCell ref="I3:I4"/>
    <mergeCell ref="R3:R4"/>
    <mergeCell ref="S3:S4"/>
    <mergeCell ref="B5:D5"/>
    <mergeCell ref="B7:B20"/>
    <mergeCell ref="C21:D21"/>
    <mergeCell ref="P3:P4"/>
    <mergeCell ref="Q3:Q4"/>
  </mergeCells>
  <phoneticPr fontId="2"/>
  <pageMargins left="0.19685039370078741" right="0.19685039370078741" top="0.70866141732283472" bottom="0.11811023622047245" header="0.51181102362204722" footer="0.51181102362204722"/>
  <pageSetup paperSize="9" scale="75" firstPageNumber="33" orientation="landscape" blackAndWhite="1" useFirstPageNumber="1" horizontalDpi="1200" verticalDpi="1200" r:id="rId1"/>
  <headerFooter alignWithMargins="0">
    <oddFooter>&amp;C&amp;14-3-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BreakPreview" topLeftCell="B1" zoomScaleNormal="85" zoomScaleSheetLayoutView="100" zoomScalePageLayoutView="85" workbookViewId="0">
      <selection activeCell="E6" sqref="E6"/>
    </sheetView>
  </sheetViews>
  <sheetFormatPr defaultRowHeight="24" customHeight="1" x14ac:dyDescent="0.15"/>
  <cols>
    <col min="1" max="1" width="0.875" style="32" customWidth="1"/>
    <col min="2" max="2" width="3.5" style="125" bestFit="1" customWidth="1"/>
    <col min="3" max="3" width="1.75" style="6" customWidth="1"/>
    <col min="4" max="4" width="18.125" style="108" customWidth="1"/>
    <col min="5" max="5" width="84.25" style="35" customWidth="1"/>
    <col min="6" max="6" width="5" style="119" bestFit="1" customWidth="1"/>
    <col min="7" max="7" width="12" style="33" bestFit="1" customWidth="1"/>
    <col min="8" max="9" width="8.75" style="114" customWidth="1"/>
    <col min="10" max="16384" width="9" style="32"/>
  </cols>
  <sheetData>
    <row r="1" spans="2:9" s="31" customFormat="1" ht="21" x14ac:dyDescent="0.15">
      <c r="B1" s="243" t="s">
        <v>120</v>
      </c>
      <c r="C1" s="243"/>
      <c r="D1" s="243"/>
      <c r="E1" s="243"/>
      <c r="F1" s="243"/>
      <c r="G1" s="243"/>
      <c r="H1" s="243"/>
      <c r="I1" s="112"/>
    </row>
    <row r="2" spans="2:9" ht="24" customHeight="1" x14ac:dyDescent="0.15">
      <c r="B2" s="244" t="s">
        <v>94</v>
      </c>
      <c r="C2" s="244"/>
      <c r="D2" s="244"/>
      <c r="E2" s="244"/>
      <c r="F2" s="244"/>
      <c r="G2" s="244"/>
      <c r="H2" s="244"/>
      <c r="I2" s="113"/>
    </row>
    <row r="3" spans="2:9" ht="15" thickBot="1" x14ac:dyDescent="0.2">
      <c r="G3" s="34"/>
      <c r="H3" s="252" t="s">
        <v>2</v>
      </c>
      <c r="I3" s="252"/>
    </row>
    <row r="4" spans="2:9" ht="24.75" customHeight="1" thickBot="1" x14ac:dyDescent="0.2">
      <c r="B4" s="249" t="s">
        <v>23</v>
      </c>
      <c r="C4" s="250"/>
      <c r="D4" s="251"/>
      <c r="E4" s="247" t="s">
        <v>24</v>
      </c>
      <c r="F4" s="248"/>
      <c r="G4" s="124" t="s">
        <v>22</v>
      </c>
      <c r="H4" s="118" t="s">
        <v>121</v>
      </c>
      <c r="I4" s="115" t="s">
        <v>122</v>
      </c>
    </row>
    <row r="5" spans="2:9" ht="21" customHeight="1" x14ac:dyDescent="0.15">
      <c r="B5" s="126" t="s">
        <v>25</v>
      </c>
      <c r="C5" s="89" t="s">
        <v>106</v>
      </c>
      <c r="D5" s="109"/>
      <c r="E5" s="44"/>
      <c r="F5" s="120"/>
      <c r="G5" s="116"/>
      <c r="H5" s="129"/>
      <c r="I5" s="130"/>
    </row>
    <row r="6" spans="2:9" s="83" customFormat="1" ht="21" customHeight="1" x14ac:dyDescent="0.15">
      <c r="B6" s="127"/>
      <c r="C6" s="103"/>
      <c r="D6" s="110" t="s">
        <v>170</v>
      </c>
      <c r="E6" s="147" t="s">
        <v>171</v>
      </c>
      <c r="F6" s="121"/>
      <c r="G6" s="117">
        <v>97379</v>
      </c>
      <c r="H6" s="131">
        <v>-21996</v>
      </c>
      <c r="I6" s="132">
        <f>+G6-H6</f>
        <v>119375</v>
      </c>
    </row>
    <row r="7" spans="2:9" s="140" customFormat="1" ht="21" customHeight="1" x14ac:dyDescent="0.15">
      <c r="B7" s="133"/>
      <c r="C7" s="134"/>
      <c r="D7" s="135"/>
      <c r="E7" s="148" t="s">
        <v>180</v>
      </c>
      <c r="F7" s="136"/>
      <c r="G7" s="137"/>
      <c r="H7" s="138"/>
      <c r="I7" s="139"/>
    </row>
    <row r="8" spans="2:9" s="83" customFormat="1" ht="21" customHeight="1" x14ac:dyDescent="0.15">
      <c r="B8" s="127"/>
      <c r="C8" s="103"/>
      <c r="D8" s="110" t="s">
        <v>123</v>
      </c>
      <c r="E8" s="147" t="s">
        <v>124</v>
      </c>
      <c r="F8" s="121"/>
      <c r="G8" s="117">
        <v>7600</v>
      </c>
      <c r="H8" s="131">
        <v>2960</v>
      </c>
      <c r="I8" s="132">
        <f>+G8-H8</f>
        <v>4640</v>
      </c>
    </row>
    <row r="9" spans="2:9" s="140" customFormat="1" ht="21" customHeight="1" x14ac:dyDescent="0.15">
      <c r="B9" s="133"/>
      <c r="C9" s="134"/>
      <c r="D9" s="135"/>
      <c r="E9" s="148" t="s">
        <v>181</v>
      </c>
      <c r="F9" s="136"/>
      <c r="G9" s="137"/>
      <c r="H9" s="138"/>
      <c r="I9" s="139"/>
    </row>
    <row r="10" spans="2:9" ht="21" customHeight="1" x14ac:dyDescent="0.15">
      <c r="B10" s="128" t="s">
        <v>25</v>
      </c>
      <c r="C10" s="105" t="s">
        <v>40</v>
      </c>
      <c r="D10" s="111"/>
      <c r="E10" s="106"/>
      <c r="F10" s="122"/>
      <c r="G10" s="117"/>
      <c r="H10" s="131"/>
      <c r="I10" s="132"/>
    </row>
    <row r="11" spans="2:9" s="83" customFormat="1" ht="21" customHeight="1" x14ac:dyDescent="0.15">
      <c r="B11" s="127"/>
      <c r="C11" s="103"/>
      <c r="D11" s="110" t="s">
        <v>125</v>
      </c>
      <c r="E11" s="147" t="s">
        <v>182</v>
      </c>
      <c r="F11" s="121"/>
      <c r="G11" s="117">
        <v>39472</v>
      </c>
      <c r="H11" s="131">
        <v>23276</v>
      </c>
      <c r="I11" s="132">
        <f t="shared" ref="I11" si="0">+G11-H11</f>
        <v>16196</v>
      </c>
    </row>
    <row r="12" spans="2:9" s="140" customFormat="1" ht="21" customHeight="1" x14ac:dyDescent="0.15">
      <c r="B12" s="133"/>
      <c r="C12" s="134"/>
      <c r="D12" s="135"/>
      <c r="E12" s="148" t="s">
        <v>126</v>
      </c>
      <c r="F12" s="136"/>
      <c r="G12" s="137"/>
      <c r="H12" s="138"/>
      <c r="I12" s="139"/>
    </row>
    <row r="13" spans="2:9" s="83" customFormat="1" ht="21" customHeight="1" x14ac:dyDescent="0.15">
      <c r="B13" s="127"/>
      <c r="C13" s="103"/>
      <c r="D13" s="110" t="s">
        <v>127</v>
      </c>
      <c r="E13" s="147" t="s">
        <v>128</v>
      </c>
      <c r="F13" s="121"/>
      <c r="G13" s="117">
        <v>14080</v>
      </c>
      <c r="H13" s="131"/>
      <c r="I13" s="132">
        <f t="shared" ref="I13" si="1">+G13-H13</f>
        <v>14080</v>
      </c>
    </row>
    <row r="14" spans="2:9" s="140" customFormat="1" ht="21" customHeight="1" x14ac:dyDescent="0.15">
      <c r="B14" s="133"/>
      <c r="C14" s="134"/>
      <c r="D14" s="135"/>
      <c r="E14" s="148" t="s">
        <v>159</v>
      </c>
      <c r="F14" s="136"/>
      <c r="G14" s="137"/>
      <c r="H14" s="138"/>
      <c r="I14" s="139"/>
    </row>
    <row r="15" spans="2:9" s="83" customFormat="1" ht="21" customHeight="1" x14ac:dyDescent="0.15">
      <c r="B15" s="127"/>
      <c r="C15" s="103"/>
      <c r="D15" s="110" t="s">
        <v>129</v>
      </c>
      <c r="E15" s="147" t="s">
        <v>130</v>
      </c>
      <c r="F15" s="121"/>
      <c r="G15" s="117">
        <v>112591</v>
      </c>
      <c r="H15" s="131">
        <v>84333</v>
      </c>
      <c r="I15" s="132">
        <f t="shared" ref="I15" si="2">+G15-H15</f>
        <v>28258</v>
      </c>
    </row>
    <row r="16" spans="2:9" s="140" customFormat="1" ht="21" customHeight="1" x14ac:dyDescent="0.15">
      <c r="B16" s="133"/>
      <c r="C16" s="134"/>
      <c r="D16" s="135"/>
      <c r="E16" s="148" t="s">
        <v>131</v>
      </c>
      <c r="F16" s="136"/>
      <c r="G16" s="137"/>
      <c r="H16" s="138"/>
      <c r="I16" s="139"/>
    </row>
    <row r="17" spans="2:9" s="83" customFormat="1" ht="21" customHeight="1" x14ac:dyDescent="0.15">
      <c r="B17" s="127"/>
      <c r="C17" s="103"/>
      <c r="D17" s="110" t="s">
        <v>107</v>
      </c>
      <c r="E17" s="147" t="s">
        <v>132</v>
      </c>
      <c r="F17" s="121"/>
      <c r="G17" s="117">
        <v>20764</v>
      </c>
      <c r="H17" s="131"/>
      <c r="I17" s="132">
        <f t="shared" ref="I17:I53" si="3">+G17-H17</f>
        <v>20764</v>
      </c>
    </row>
    <row r="18" spans="2:9" s="140" customFormat="1" ht="21" customHeight="1" x14ac:dyDescent="0.15">
      <c r="B18" s="133"/>
      <c r="C18" s="134"/>
      <c r="D18" s="135"/>
      <c r="E18" s="148" t="s">
        <v>160</v>
      </c>
      <c r="F18" s="136"/>
      <c r="G18" s="137"/>
      <c r="H18" s="138"/>
      <c r="I18" s="139"/>
    </row>
    <row r="19" spans="2:9" s="83" customFormat="1" ht="21" customHeight="1" x14ac:dyDescent="0.15">
      <c r="B19" s="127"/>
      <c r="C19" s="103"/>
      <c r="D19" s="110" t="s">
        <v>133</v>
      </c>
      <c r="E19" s="147" t="s">
        <v>134</v>
      </c>
      <c r="F19" s="121"/>
      <c r="G19" s="117">
        <v>70733</v>
      </c>
      <c r="H19" s="131"/>
      <c r="I19" s="132">
        <f t="shared" ref="I19" si="4">+G19-H19</f>
        <v>70733</v>
      </c>
    </row>
    <row r="20" spans="2:9" s="140" customFormat="1" ht="21" customHeight="1" x14ac:dyDescent="0.15">
      <c r="B20" s="133"/>
      <c r="C20" s="134"/>
      <c r="D20" s="135"/>
      <c r="E20" s="148" t="s">
        <v>161</v>
      </c>
      <c r="F20" s="136"/>
      <c r="G20" s="137"/>
      <c r="H20" s="138"/>
      <c r="I20" s="139"/>
    </row>
    <row r="21" spans="2:9" ht="21" customHeight="1" x14ac:dyDescent="0.15">
      <c r="B21" s="128" t="s">
        <v>25</v>
      </c>
      <c r="C21" s="105" t="s">
        <v>41</v>
      </c>
      <c r="D21" s="111"/>
      <c r="E21" s="106"/>
      <c r="F21" s="122"/>
      <c r="G21" s="117"/>
      <c r="H21" s="131"/>
      <c r="I21" s="132"/>
    </row>
    <row r="22" spans="2:9" s="83" customFormat="1" ht="21" customHeight="1" x14ac:dyDescent="0.15">
      <c r="B22" s="127"/>
      <c r="C22" s="103"/>
      <c r="D22" s="110" t="s">
        <v>135</v>
      </c>
      <c r="E22" s="147" t="s">
        <v>136</v>
      </c>
      <c r="F22" s="121"/>
      <c r="G22" s="117">
        <v>11370</v>
      </c>
      <c r="H22" s="131">
        <v>5367</v>
      </c>
      <c r="I22" s="132">
        <f t="shared" ref="I22" si="5">+G22-H22</f>
        <v>6003</v>
      </c>
    </row>
    <row r="23" spans="2:9" s="140" customFormat="1" ht="21" customHeight="1" x14ac:dyDescent="0.15">
      <c r="B23" s="133"/>
      <c r="C23" s="134"/>
      <c r="D23" s="135"/>
      <c r="E23" s="148" t="s">
        <v>137</v>
      </c>
      <c r="F23" s="136"/>
      <c r="G23" s="137"/>
      <c r="H23" s="138"/>
      <c r="I23" s="139"/>
    </row>
    <row r="24" spans="2:9" s="83" customFormat="1" ht="21" customHeight="1" x14ac:dyDescent="0.15">
      <c r="B24" s="127"/>
      <c r="C24" s="103"/>
      <c r="D24" s="110" t="s">
        <v>138</v>
      </c>
      <c r="E24" s="147" t="s">
        <v>173</v>
      </c>
      <c r="F24" s="121"/>
      <c r="G24" s="117">
        <v>829000</v>
      </c>
      <c r="H24" s="131">
        <v>787500</v>
      </c>
      <c r="I24" s="132">
        <f t="shared" ref="I24" si="6">+G24-H24</f>
        <v>41500</v>
      </c>
    </row>
    <row r="25" spans="2:9" s="140" customFormat="1" ht="21" customHeight="1" thickBot="1" x14ac:dyDescent="0.2">
      <c r="B25" s="155"/>
      <c r="C25" s="156"/>
      <c r="D25" s="157"/>
      <c r="E25" s="149" t="s">
        <v>172</v>
      </c>
      <c r="F25" s="158"/>
      <c r="G25" s="143"/>
      <c r="H25" s="144"/>
      <c r="I25" s="145"/>
    </row>
    <row r="26" spans="2:9" s="83" customFormat="1" ht="21" customHeight="1" x14ac:dyDescent="0.15">
      <c r="B26" s="150" t="s">
        <v>95</v>
      </c>
      <c r="C26" s="151" t="s">
        <v>46</v>
      </c>
      <c r="D26" s="152"/>
      <c r="E26" s="153"/>
      <c r="F26" s="154"/>
      <c r="G26" s="116"/>
      <c r="H26" s="129"/>
      <c r="I26" s="130"/>
    </row>
    <row r="27" spans="2:9" s="83" customFormat="1" ht="21" customHeight="1" x14ac:dyDescent="0.15">
      <c r="B27" s="127"/>
      <c r="C27" s="103"/>
      <c r="D27" s="110" t="s">
        <v>96</v>
      </c>
      <c r="E27" s="147" t="s">
        <v>139</v>
      </c>
      <c r="F27" s="121"/>
      <c r="G27" s="117">
        <v>27145</v>
      </c>
      <c r="H27" s="131">
        <v>27145</v>
      </c>
      <c r="I27" s="132">
        <f t="shared" si="3"/>
        <v>0</v>
      </c>
    </row>
    <row r="28" spans="2:9" s="140" customFormat="1" ht="21" customHeight="1" x14ac:dyDescent="0.15">
      <c r="B28" s="133"/>
      <c r="C28" s="134"/>
      <c r="D28" s="135"/>
      <c r="E28" s="148" t="s">
        <v>162</v>
      </c>
      <c r="F28" s="136"/>
      <c r="G28" s="137"/>
      <c r="H28" s="138"/>
      <c r="I28" s="139"/>
    </row>
    <row r="29" spans="2:9" s="83" customFormat="1" ht="21" customHeight="1" x14ac:dyDescent="0.15">
      <c r="B29" s="127"/>
      <c r="C29" s="103"/>
      <c r="D29" s="110" t="s">
        <v>104</v>
      </c>
      <c r="E29" s="147" t="s">
        <v>140</v>
      </c>
      <c r="F29" s="123" t="s">
        <v>103</v>
      </c>
      <c r="G29" s="117">
        <v>2500</v>
      </c>
      <c r="H29" s="131"/>
      <c r="I29" s="132">
        <f t="shared" si="3"/>
        <v>2500</v>
      </c>
    </row>
    <row r="30" spans="2:9" s="140" customFormat="1" ht="21" customHeight="1" x14ac:dyDescent="0.15">
      <c r="B30" s="133"/>
      <c r="C30" s="134"/>
      <c r="D30" s="135"/>
      <c r="E30" s="148" t="s">
        <v>163</v>
      </c>
      <c r="F30" s="141"/>
      <c r="G30" s="137"/>
      <c r="H30" s="138"/>
      <c r="I30" s="139"/>
    </row>
    <row r="31" spans="2:9" s="83" customFormat="1" ht="21" customHeight="1" x14ac:dyDescent="0.15">
      <c r="B31" s="127" t="s">
        <v>95</v>
      </c>
      <c r="C31" s="103" t="s">
        <v>49</v>
      </c>
      <c r="D31" s="110"/>
      <c r="E31" s="104"/>
      <c r="F31" s="123"/>
      <c r="G31" s="117"/>
      <c r="H31" s="131"/>
      <c r="I31" s="132"/>
    </row>
    <row r="32" spans="2:9" s="83" customFormat="1" ht="21" customHeight="1" x14ac:dyDescent="0.15">
      <c r="B32" s="127"/>
      <c r="C32" s="103"/>
      <c r="D32" s="110" t="s">
        <v>111</v>
      </c>
      <c r="E32" s="147" t="s">
        <v>141</v>
      </c>
      <c r="F32" s="123"/>
      <c r="G32" s="117">
        <v>19133</v>
      </c>
      <c r="H32" s="131"/>
      <c r="I32" s="132">
        <f t="shared" si="3"/>
        <v>19133</v>
      </c>
    </row>
    <row r="33" spans="2:9" s="140" customFormat="1" ht="21" customHeight="1" x14ac:dyDescent="0.15">
      <c r="B33" s="133"/>
      <c r="C33" s="134"/>
      <c r="D33" s="135"/>
      <c r="E33" s="148" t="s">
        <v>142</v>
      </c>
      <c r="F33" s="141"/>
      <c r="G33" s="137"/>
      <c r="H33" s="138"/>
      <c r="I33" s="139"/>
    </row>
    <row r="34" spans="2:9" s="83" customFormat="1" ht="21" customHeight="1" x14ac:dyDescent="0.15">
      <c r="B34" s="127" t="s">
        <v>95</v>
      </c>
      <c r="C34" s="103" t="s">
        <v>52</v>
      </c>
      <c r="D34" s="110"/>
      <c r="E34" s="104"/>
      <c r="F34" s="123"/>
      <c r="G34" s="117"/>
      <c r="H34" s="131"/>
      <c r="I34" s="132"/>
    </row>
    <row r="35" spans="2:9" s="83" customFormat="1" ht="21" customHeight="1" x14ac:dyDescent="0.15">
      <c r="B35" s="127"/>
      <c r="C35" s="103"/>
      <c r="D35" s="110" t="s">
        <v>108</v>
      </c>
      <c r="E35" s="147" t="s">
        <v>143</v>
      </c>
      <c r="F35" s="123" t="s">
        <v>103</v>
      </c>
      <c r="G35" s="117">
        <v>20938</v>
      </c>
      <c r="H35" s="131">
        <v>19969</v>
      </c>
      <c r="I35" s="132">
        <f t="shared" si="3"/>
        <v>969</v>
      </c>
    </row>
    <row r="36" spans="2:9" s="140" customFormat="1" ht="21" customHeight="1" x14ac:dyDescent="0.15">
      <c r="B36" s="133"/>
      <c r="C36" s="134"/>
      <c r="D36" s="135"/>
      <c r="E36" s="148" t="s">
        <v>164</v>
      </c>
      <c r="F36" s="141"/>
      <c r="G36" s="137"/>
      <c r="H36" s="138"/>
      <c r="I36" s="139"/>
    </row>
    <row r="37" spans="2:9" s="83" customFormat="1" ht="21" customHeight="1" x14ac:dyDescent="0.15">
      <c r="B37" s="127"/>
      <c r="C37" s="103"/>
      <c r="D37" s="110"/>
      <c r="E37" s="147" t="s">
        <v>144</v>
      </c>
      <c r="F37" s="123" t="s">
        <v>103</v>
      </c>
      <c r="G37" s="117">
        <v>20085</v>
      </c>
      <c r="H37" s="131">
        <v>19246</v>
      </c>
      <c r="I37" s="132">
        <f t="shared" ref="I37" si="7">+G37-H37</f>
        <v>839</v>
      </c>
    </row>
    <row r="38" spans="2:9" s="140" customFormat="1" ht="21" customHeight="1" x14ac:dyDescent="0.15">
      <c r="B38" s="133"/>
      <c r="C38" s="134"/>
      <c r="D38" s="135"/>
      <c r="E38" s="148" t="s">
        <v>165</v>
      </c>
      <c r="F38" s="141"/>
      <c r="G38" s="137"/>
      <c r="H38" s="138"/>
      <c r="I38" s="139"/>
    </row>
    <row r="39" spans="2:9" s="83" customFormat="1" ht="21" customHeight="1" x14ac:dyDescent="0.15">
      <c r="B39" s="127"/>
      <c r="C39" s="103"/>
      <c r="D39" s="110" t="s">
        <v>109</v>
      </c>
      <c r="E39" s="147" t="s">
        <v>166</v>
      </c>
      <c r="F39" s="123" t="s">
        <v>103</v>
      </c>
      <c r="G39" s="117">
        <v>6716</v>
      </c>
      <c r="H39" s="131">
        <v>8700</v>
      </c>
      <c r="I39" s="132">
        <f t="shared" si="3"/>
        <v>-1984</v>
      </c>
    </row>
    <row r="40" spans="2:9" s="140" customFormat="1" ht="21" customHeight="1" x14ac:dyDescent="0.15">
      <c r="B40" s="133"/>
      <c r="C40" s="134"/>
      <c r="D40" s="135"/>
      <c r="E40" s="148" t="s">
        <v>167</v>
      </c>
      <c r="F40" s="141"/>
      <c r="G40" s="137"/>
      <c r="H40" s="138"/>
      <c r="I40" s="139"/>
    </row>
    <row r="41" spans="2:9" s="83" customFormat="1" ht="21" customHeight="1" x14ac:dyDescent="0.15">
      <c r="B41" s="127"/>
      <c r="C41" s="103"/>
      <c r="D41" s="110" t="s">
        <v>145</v>
      </c>
      <c r="E41" s="147" t="s">
        <v>146</v>
      </c>
      <c r="F41" s="123"/>
      <c r="G41" s="117">
        <v>-12552</v>
      </c>
      <c r="H41" s="131"/>
      <c r="I41" s="132">
        <f t="shared" ref="I41" si="8">+G41-H41</f>
        <v>-12552</v>
      </c>
    </row>
    <row r="42" spans="2:9" s="140" customFormat="1" ht="21" customHeight="1" x14ac:dyDescent="0.15">
      <c r="B42" s="133"/>
      <c r="C42" s="134"/>
      <c r="D42" s="135"/>
      <c r="E42" s="148" t="s">
        <v>147</v>
      </c>
      <c r="F42" s="141"/>
      <c r="G42" s="137"/>
      <c r="H42" s="138"/>
      <c r="I42" s="139"/>
    </row>
    <row r="43" spans="2:9" s="83" customFormat="1" ht="21" customHeight="1" x14ac:dyDescent="0.15">
      <c r="B43" s="127" t="s">
        <v>98</v>
      </c>
      <c r="C43" s="103" t="s">
        <v>99</v>
      </c>
      <c r="D43" s="110"/>
      <c r="E43" s="104"/>
      <c r="F43" s="123"/>
      <c r="G43" s="117"/>
      <c r="H43" s="131"/>
      <c r="I43" s="132"/>
    </row>
    <row r="44" spans="2:9" s="83" customFormat="1" ht="21" customHeight="1" x14ac:dyDescent="0.15">
      <c r="B44" s="127"/>
      <c r="C44" s="103"/>
      <c r="D44" s="110" t="s">
        <v>148</v>
      </c>
      <c r="E44" s="147" t="s">
        <v>149</v>
      </c>
      <c r="F44" s="123" t="s">
        <v>103</v>
      </c>
      <c r="G44" s="117">
        <v>22845</v>
      </c>
      <c r="H44" s="131">
        <v>21668</v>
      </c>
      <c r="I44" s="132">
        <f t="shared" si="3"/>
        <v>1177</v>
      </c>
    </row>
    <row r="45" spans="2:9" s="140" customFormat="1" ht="21" customHeight="1" x14ac:dyDescent="0.15">
      <c r="B45" s="133"/>
      <c r="C45" s="134"/>
      <c r="D45" s="135"/>
      <c r="E45" s="148" t="s">
        <v>155</v>
      </c>
      <c r="F45" s="141"/>
      <c r="G45" s="137"/>
      <c r="H45" s="138"/>
      <c r="I45" s="139"/>
    </row>
    <row r="46" spans="2:9" s="83" customFormat="1" ht="21" customHeight="1" x14ac:dyDescent="0.15">
      <c r="B46" s="127"/>
      <c r="C46" s="103"/>
      <c r="D46" s="110" t="s">
        <v>150</v>
      </c>
      <c r="E46" s="147" t="s">
        <v>151</v>
      </c>
      <c r="F46" s="123"/>
      <c r="G46" s="117">
        <v>1400</v>
      </c>
      <c r="H46" s="131">
        <v>700</v>
      </c>
      <c r="I46" s="132">
        <f t="shared" ref="I46" si="9">+G46-H46</f>
        <v>700</v>
      </c>
    </row>
    <row r="47" spans="2:9" s="140" customFormat="1" ht="21" customHeight="1" thickBot="1" x14ac:dyDescent="0.2">
      <c r="B47" s="155"/>
      <c r="C47" s="156"/>
      <c r="D47" s="157"/>
      <c r="E47" s="149" t="s">
        <v>168</v>
      </c>
      <c r="F47" s="159"/>
      <c r="G47" s="143"/>
      <c r="H47" s="144"/>
      <c r="I47" s="145"/>
    </row>
    <row r="48" spans="2:9" s="83" customFormat="1" ht="21" customHeight="1" x14ac:dyDescent="0.15">
      <c r="B48" s="150" t="s">
        <v>95</v>
      </c>
      <c r="C48" s="151" t="s">
        <v>59</v>
      </c>
      <c r="D48" s="152"/>
      <c r="E48" s="153"/>
      <c r="F48" s="154"/>
      <c r="G48" s="116"/>
      <c r="H48" s="129"/>
      <c r="I48" s="130"/>
    </row>
    <row r="49" spans="1:9" s="83" customFormat="1" ht="21" customHeight="1" x14ac:dyDescent="0.15">
      <c r="B49" s="127"/>
      <c r="C49" s="245" t="s">
        <v>110</v>
      </c>
      <c r="D49" s="246"/>
      <c r="E49" s="147" t="s">
        <v>152</v>
      </c>
      <c r="F49" s="123"/>
      <c r="G49" s="117">
        <v>131100</v>
      </c>
      <c r="H49" s="131">
        <v>128300</v>
      </c>
      <c r="I49" s="132">
        <f t="shared" si="3"/>
        <v>2800</v>
      </c>
    </row>
    <row r="50" spans="1:9" s="140" customFormat="1" ht="21" customHeight="1" x14ac:dyDescent="0.15">
      <c r="B50" s="133"/>
      <c r="C50" s="134"/>
      <c r="D50" s="135"/>
      <c r="E50" s="148" t="s">
        <v>156</v>
      </c>
      <c r="F50" s="141"/>
      <c r="G50" s="137"/>
      <c r="H50" s="138"/>
      <c r="I50" s="139"/>
    </row>
    <row r="51" spans="1:9" s="83" customFormat="1" ht="21" customHeight="1" x14ac:dyDescent="0.15">
      <c r="B51" s="127"/>
      <c r="C51" s="103"/>
      <c r="D51" s="110"/>
      <c r="E51" s="147" t="s">
        <v>153</v>
      </c>
      <c r="F51" s="123"/>
      <c r="G51" s="117">
        <v>36000</v>
      </c>
      <c r="H51" s="131">
        <v>35200</v>
      </c>
      <c r="I51" s="132">
        <f t="shared" ref="I51" si="10">+G51-H51</f>
        <v>800</v>
      </c>
    </row>
    <row r="52" spans="1:9" s="140" customFormat="1" ht="21" customHeight="1" x14ac:dyDescent="0.15">
      <c r="B52" s="133"/>
      <c r="C52" s="134"/>
      <c r="D52" s="135"/>
      <c r="E52" s="148" t="s">
        <v>169</v>
      </c>
      <c r="F52" s="141"/>
      <c r="G52" s="137"/>
      <c r="H52" s="138"/>
      <c r="I52" s="139"/>
    </row>
    <row r="53" spans="1:9" s="83" customFormat="1" ht="21" customHeight="1" x14ac:dyDescent="0.15">
      <c r="B53" s="127"/>
      <c r="C53" s="103"/>
      <c r="D53" s="110"/>
      <c r="E53" s="147" t="s">
        <v>154</v>
      </c>
      <c r="F53" s="123"/>
      <c r="G53" s="117">
        <v>1100</v>
      </c>
      <c r="H53" s="131">
        <v>900</v>
      </c>
      <c r="I53" s="132">
        <f t="shared" si="3"/>
        <v>200</v>
      </c>
    </row>
    <row r="54" spans="1:9" s="146" customFormat="1" ht="21" customHeight="1" x14ac:dyDescent="0.15">
      <c r="A54" s="142"/>
      <c r="B54" s="160"/>
      <c r="C54" s="161"/>
      <c r="D54" s="162"/>
      <c r="E54" s="163" t="s">
        <v>157</v>
      </c>
      <c r="F54" s="164"/>
      <c r="G54" s="165"/>
      <c r="H54" s="166"/>
      <c r="I54" s="167"/>
    </row>
    <row r="55" spans="1:9" s="83" customFormat="1" ht="21" customHeight="1" x14ac:dyDescent="0.15">
      <c r="B55" s="127"/>
      <c r="C55" s="245" t="s">
        <v>174</v>
      </c>
      <c r="D55" s="246"/>
      <c r="E55" s="147" t="s">
        <v>175</v>
      </c>
      <c r="F55" s="123"/>
      <c r="G55" s="117">
        <v>8067</v>
      </c>
      <c r="H55" s="131">
        <v>9706</v>
      </c>
      <c r="I55" s="132">
        <f t="shared" ref="I55" si="11">+G55-H55</f>
        <v>-1639</v>
      </c>
    </row>
    <row r="56" spans="1:9" s="140" customFormat="1" ht="21" customHeight="1" thickBot="1" x14ac:dyDescent="0.2">
      <c r="B56" s="155"/>
      <c r="C56" s="156"/>
      <c r="D56" s="157"/>
      <c r="E56" s="149" t="s">
        <v>176</v>
      </c>
      <c r="F56" s="159"/>
      <c r="G56" s="143"/>
      <c r="H56" s="144"/>
      <c r="I56" s="145"/>
    </row>
  </sheetData>
  <mergeCells count="7">
    <mergeCell ref="B1:H1"/>
    <mergeCell ref="B2:H2"/>
    <mergeCell ref="C49:D49"/>
    <mergeCell ref="C55:D55"/>
    <mergeCell ref="E4:F4"/>
    <mergeCell ref="B4:D4"/>
    <mergeCell ref="H3:I3"/>
  </mergeCells>
  <phoneticPr fontId="2"/>
  <printOptions horizontalCentered="1"/>
  <pageMargins left="0.23622047244094491" right="0.23622047244094491" top="0.74803149606299213" bottom="0.55118110236220474" header="0.31496062992125984" footer="0.31496062992125984"/>
  <pageSetup paperSize="9" firstPageNumber="4" fitToHeight="7" orientation="landscape" useFirstPageNumber="1" r:id="rId1"/>
  <headerFooter scaleWithDoc="0">
    <oddFooter>&amp;C- &amp;P -</oddFooter>
  </headerFooter>
  <rowBreaks count="2" manualBreakCount="2">
    <brk id="25" max="8" man="1"/>
    <brk id="47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L19"/>
  <sheetViews>
    <sheetView view="pageBreakPreview" zoomScaleNormal="100" zoomScaleSheetLayoutView="100" workbookViewId="0">
      <selection activeCell="H4" sqref="H4"/>
    </sheetView>
  </sheetViews>
  <sheetFormatPr defaultRowHeight="13.5" x14ac:dyDescent="0.15"/>
  <cols>
    <col min="2" max="2" width="15.625" customWidth="1"/>
    <col min="3" max="3" width="9.75" customWidth="1"/>
    <col min="7" max="7" width="9.125" customWidth="1"/>
    <col min="258" max="258" width="15.625" customWidth="1"/>
    <col min="259" max="259" width="9.75" customWidth="1"/>
    <col min="263" max="263" width="9.125" customWidth="1"/>
    <col min="514" max="514" width="15.625" customWidth="1"/>
    <col min="515" max="515" width="9.75" customWidth="1"/>
    <col min="519" max="519" width="9.125" customWidth="1"/>
    <col min="770" max="770" width="15.625" customWidth="1"/>
    <col min="771" max="771" width="9.75" customWidth="1"/>
    <col min="775" max="775" width="9.125" customWidth="1"/>
    <col min="1026" max="1026" width="15.625" customWidth="1"/>
    <col min="1027" max="1027" width="9.75" customWidth="1"/>
    <col min="1031" max="1031" width="9.125" customWidth="1"/>
    <col min="1282" max="1282" width="15.625" customWidth="1"/>
    <col min="1283" max="1283" width="9.75" customWidth="1"/>
    <col min="1287" max="1287" width="9.125" customWidth="1"/>
    <col min="1538" max="1538" width="15.625" customWidth="1"/>
    <col min="1539" max="1539" width="9.75" customWidth="1"/>
    <col min="1543" max="1543" width="9.125" customWidth="1"/>
    <col min="1794" max="1794" width="15.625" customWidth="1"/>
    <col min="1795" max="1795" width="9.75" customWidth="1"/>
    <col min="1799" max="1799" width="9.125" customWidth="1"/>
    <col min="2050" max="2050" width="15.625" customWidth="1"/>
    <col min="2051" max="2051" width="9.75" customWidth="1"/>
    <col min="2055" max="2055" width="9.125" customWidth="1"/>
    <col min="2306" max="2306" width="15.625" customWidth="1"/>
    <col min="2307" max="2307" width="9.75" customWidth="1"/>
    <col min="2311" max="2311" width="9.125" customWidth="1"/>
    <col min="2562" max="2562" width="15.625" customWidth="1"/>
    <col min="2563" max="2563" width="9.75" customWidth="1"/>
    <col min="2567" max="2567" width="9.125" customWidth="1"/>
    <col min="2818" max="2818" width="15.625" customWidth="1"/>
    <col min="2819" max="2819" width="9.75" customWidth="1"/>
    <col min="2823" max="2823" width="9.125" customWidth="1"/>
    <col min="3074" max="3074" width="15.625" customWidth="1"/>
    <col min="3075" max="3075" width="9.75" customWidth="1"/>
    <col min="3079" max="3079" width="9.125" customWidth="1"/>
    <col min="3330" max="3330" width="15.625" customWidth="1"/>
    <col min="3331" max="3331" width="9.75" customWidth="1"/>
    <col min="3335" max="3335" width="9.125" customWidth="1"/>
    <col min="3586" max="3586" width="15.625" customWidth="1"/>
    <col min="3587" max="3587" width="9.75" customWidth="1"/>
    <col min="3591" max="3591" width="9.125" customWidth="1"/>
    <col min="3842" max="3842" width="15.625" customWidth="1"/>
    <col min="3843" max="3843" width="9.75" customWidth="1"/>
    <col min="3847" max="3847" width="9.125" customWidth="1"/>
    <col min="4098" max="4098" width="15.625" customWidth="1"/>
    <col min="4099" max="4099" width="9.75" customWidth="1"/>
    <col min="4103" max="4103" width="9.125" customWidth="1"/>
    <col min="4354" max="4354" width="15.625" customWidth="1"/>
    <col min="4355" max="4355" width="9.75" customWidth="1"/>
    <col min="4359" max="4359" width="9.125" customWidth="1"/>
    <col min="4610" max="4610" width="15.625" customWidth="1"/>
    <col min="4611" max="4611" width="9.75" customWidth="1"/>
    <col min="4615" max="4615" width="9.125" customWidth="1"/>
    <col min="4866" max="4866" width="15.625" customWidth="1"/>
    <col min="4867" max="4867" width="9.75" customWidth="1"/>
    <col min="4871" max="4871" width="9.125" customWidth="1"/>
    <col min="5122" max="5122" width="15.625" customWidth="1"/>
    <col min="5123" max="5123" width="9.75" customWidth="1"/>
    <col min="5127" max="5127" width="9.125" customWidth="1"/>
    <col min="5378" max="5378" width="15.625" customWidth="1"/>
    <col min="5379" max="5379" width="9.75" customWidth="1"/>
    <col min="5383" max="5383" width="9.125" customWidth="1"/>
    <col min="5634" max="5634" width="15.625" customWidth="1"/>
    <col min="5635" max="5635" width="9.75" customWidth="1"/>
    <col min="5639" max="5639" width="9.125" customWidth="1"/>
    <col min="5890" max="5890" width="15.625" customWidth="1"/>
    <col min="5891" max="5891" width="9.75" customWidth="1"/>
    <col min="5895" max="5895" width="9.125" customWidth="1"/>
    <col min="6146" max="6146" width="15.625" customWidth="1"/>
    <col min="6147" max="6147" width="9.75" customWidth="1"/>
    <col min="6151" max="6151" width="9.125" customWidth="1"/>
    <col min="6402" max="6402" width="15.625" customWidth="1"/>
    <col min="6403" max="6403" width="9.75" customWidth="1"/>
    <col min="6407" max="6407" width="9.125" customWidth="1"/>
    <col min="6658" max="6658" width="15.625" customWidth="1"/>
    <col min="6659" max="6659" width="9.75" customWidth="1"/>
    <col min="6663" max="6663" width="9.125" customWidth="1"/>
    <col min="6914" max="6914" width="15.625" customWidth="1"/>
    <col min="6915" max="6915" width="9.75" customWidth="1"/>
    <col min="6919" max="6919" width="9.125" customWidth="1"/>
    <col min="7170" max="7170" width="15.625" customWidth="1"/>
    <col min="7171" max="7171" width="9.75" customWidth="1"/>
    <col min="7175" max="7175" width="9.125" customWidth="1"/>
    <col min="7426" max="7426" width="15.625" customWidth="1"/>
    <col min="7427" max="7427" width="9.75" customWidth="1"/>
    <col min="7431" max="7431" width="9.125" customWidth="1"/>
    <col min="7682" max="7682" width="15.625" customWidth="1"/>
    <col min="7683" max="7683" width="9.75" customWidth="1"/>
    <col min="7687" max="7687" width="9.125" customWidth="1"/>
    <col min="7938" max="7938" width="15.625" customWidth="1"/>
    <col min="7939" max="7939" width="9.75" customWidth="1"/>
    <col min="7943" max="7943" width="9.125" customWidth="1"/>
    <col min="8194" max="8194" width="15.625" customWidth="1"/>
    <col min="8195" max="8195" width="9.75" customWidth="1"/>
    <col min="8199" max="8199" width="9.125" customWidth="1"/>
    <col min="8450" max="8450" width="15.625" customWidth="1"/>
    <col min="8451" max="8451" width="9.75" customWidth="1"/>
    <col min="8455" max="8455" width="9.125" customWidth="1"/>
    <col min="8706" max="8706" width="15.625" customWidth="1"/>
    <col min="8707" max="8707" width="9.75" customWidth="1"/>
    <col min="8711" max="8711" width="9.125" customWidth="1"/>
    <col min="8962" max="8962" width="15.625" customWidth="1"/>
    <col min="8963" max="8963" width="9.75" customWidth="1"/>
    <col min="8967" max="8967" width="9.125" customWidth="1"/>
    <col min="9218" max="9218" width="15.625" customWidth="1"/>
    <col min="9219" max="9219" width="9.75" customWidth="1"/>
    <col min="9223" max="9223" width="9.125" customWidth="1"/>
    <col min="9474" max="9474" width="15.625" customWidth="1"/>
    <col min="9475" max="9475" width="9.75" customWidth="1"/>
    <col min="9479" max="9479" width="9.125" customWidth="1"/>
    <col min="9730" max="9730" width="15.625" customWidth="1"/>
    <col min="9731" max="9731" width="9.75" customWidth="1"/>
    <col min="9735" max="9735" width="9.125" customWidth="1"/>
    <col min="9986" max="9986" width="15.625" customWidth="1"/>
    <col min="9987" max="9987" width="9.75" customWidth="1"/>
    <col min="9991" max="9991" width="9.125" customWidth="1"/>
    <col min="10242" max="10242" width="15.625" customWidth="1"/>
    <col min="10243" max="10243" width="9.75" customWidth="1"/>
    <col min="10247" max="10247" width="9.125" customWidth="1"/>
    <col min="10498" max="10498" width="15.625" customWidth="1"/>
    <col min="10499" max="10499" width="9.75" customWidth="1"/>
    <col min="10503" max="10503" width="9.125" customWidth="1"/>
    <col min="10754" max="10754" width="15.625" customWidth="1"/>
    <col min="10755" max="10755" width="9.75" customWidth="1"/>
    <col min="10759" max="10759" width="9.125" customWidth="1"/>
    <col min="11010" max="11010" width="15.625" customWidth="1"/>
    <col min="11011" max="11011" width="9.75" customWidth="1"/>
    <col min="11015" max="11015" width="9.125" customWidth="1"/>
    <col min="11266" max="11266" width="15.625" customWidth="1"/>
    <col min="11267" max="11267" width="9.75" customWidth="1"/>
    <col min="11271" max="11271" width="9.125" customWidth="1"/>
    <col min="11522" max="11522" width="15.625" customWidth="1"/>
    <col min="11523" max="11523" width="9.75" customWidth="1"/>
    <col min="11527" max="11527" width="9.125" customWidth="1"/>
    <col min="11778" max="11778" width="15.625" customWidth="1"/>
    <col min="11779" max="11779" width="9.75" customWidth="1"/>
    <col min="11783" max="11783" width="9.125" customWidth="1"/>
    <col min="12034" max="12034" width="15.625" customWidth="1"/>
    <col min="12035" max="12035" width="9.75" customWidth="1"/>
    <col min="12039" max="12039" width="9.125" customWidth="1"/>
    <col min="12290" max="12290" width="15.625" customWidth="1"/>
    <col min="12291" max="12291" width="9.75" customWidth="1"/>
    <col min="12295" max="12295" width="9.125" customWidth="1"/>
    <col min="12546" max="12546" width="15.625" customWidth="1"/>
    <col min="12547" max="12547" width="9.75" customWidth="1"/>
    <col min="12551" max="12551" width="9.125" customWidth="1"/>
    <col min="12802" max="12802" width="15.625" customWidth="1"/>
    <col min="12803" max="12803" width="9.75" customWidth="1"/>
    <col min="12807" max="12807" width="9.125" customWidth="1"/>
    <col min="13058" max="13058" width="15.625" customWidth="1"/>
    <col min="13059" max="13059" width="9.75" customWidth="1"/>
    <col min="13063" max="13063" width="9.125" customWidth="1"/>
    <col min="13314" max="13314" width="15.625" customWidth="1"/>
    <col min="13315" max="13315" width="9.75" customWidth="1"/>
    <col min="13319" max="13319" width="9.125" customWidth="1"/>
    <col min="13570" max="13570" width="15.625" customWidth="1"/>
    <col min="13571" max="13571" width="9.75" customWidth="1"/>
    <col min="13575" max="13575" width="9.125" customWidth="1"/>
    <col min="13826" max="13826" width="15.625" customWidth="1"/>
    <col min="13827" max="13827" width="9.75" customWidth="1"/>
    <col min="13831" max="13831" width="9.125" customWidth="1"/>
    <col min="14082" max="14082" width="15.625" customWidth="1"/>
    <col min="14083" max="14083" width="9.75" customWidth="1"/>
    <col min="14087" max="14087" width="9.125" customWidth="1"/>
    <col min="14338" max="14338" width="15.625" customWidth="1"/>
    <col min="14339" max="14339" width="9.75" customWidth="1"/>
    <col min="14343" max="14343" width="9.125" customWidth="1"/>
    <col min="14594" max="14594" width="15.625" customWidth="1"/>
    <col min="14595" max="14595" width="9.75" customWidth="1"/>
    <col min="14599" max="14599" width="9.125" customWidth="1"/>
    <col min="14850" max="14850" width="15.625" customWidth="1"/>
    <col min="14851" max="14851" width="9.75" customWidth="1"/>
    <col min="14855" max="14855" width="9.125" customWidth="1"/>
    <col min="15106" max="15106" width="15.625" customWidth="1"/>
    <col min="15107" max="15107" width="9.75" customWidth="1"/>
    <col min="15111" max="15111" width="9.125" customWidth="1"/>
    <col min="15362" max="15362" width="15.625" customWidth="1"/>
    <col min="15363" max="15363" width="9.75" customWidth="1"/>
    <col min="15367" max="15367" width="9.125" customWidth="1"/>
    <col min="15618" max="15618" width="15.625" customWidth="1"/>
    <col min="15619" max="15619" width="9.75" customWidth="1"/>
    <col min="15623" max="15623" width="9.125" customWidth="1"/>
    <col min="15874" max="15874" width="15.625" customWidth="1"/>
    <col min="15875" max="15875" width="9.75" customWidth="1"/>
    <col min="15879" max="15879" width="9.125" customWidth="1"/>
    <col min="16130" max="16130" width="15.625" customWidth="1"/>
    <col min="16131" max="16131" width="9.75" customWidth="1"/>
    <col min="16135" max="16135" width="9.125" customWidth="1"/>
  </cols>
  <sheetData>
    <row r="2" spans="3:12" x14ac:dyDescent="0.15">
      <c r="C2" s="84"/>
      <c r="D2" s="85"/>
      <c r="E2" s="85"/>
    </row>
    <row r="3" spans="3:12" x14ac:dyDescent="0.15">
      <c r="D3" s="85"/>
      <c r="E3" s="85"/>
    </row>
    <row r="4" spans="3:12" x14ac:dyDescent="0.15">
      <c r="D4" s="85"/>
      <c r="E4" s="85"/>
      <c r="L4" t="s">
        <v>2</v>
      </c>
    </row>
    <row r="5" spans="3:12" x14ac:dyDescent="0.15">
      <c r="D5" s="85"/>
      <c r="E5" s="85"/>
    </row>
    <row r="6" spans="3:12" x14ac:dyDescent="0.15">
      <c r="D6" s="85"/>
      <c r="E6" s="85"/>
    </row>
    <row r="7" spans="3:12" x14ac:dyDescent="0.15">
      <c r="D7" s="85"/>
      <c r="E7" s="85"/>
    </row>
    <row r="8" spans="3:12" x14ac:dyDescent="0.15">
      <c r="D8" s="85"/>
      <c r="E8" s="85"/>
    </row>
    <row r="9" spans="3:12" x14ac:dyDescent="0.15">
      <c r="C9" s="84"/>
      <c r="D9" s="85"/>
      <c r="E9" s="85"/>
    </row>
    <row r="10" spans="3:12" x14ac:dyDescent="0.15">
      <c r="C10" s="84"/>
      <c r="D10" s="85"/>
      <c r="E10" s="85"/>
    </row>
    <row r="11" spans="3:12" x14ac:dyDescent="0.15">
      <c r="C11" s="84"/>
      <c r="D11" s="85"/>
      <c r="E11" s="85"/>
    </row>
    <row r="12" spans="3:12" x14ac:dyDescent="0.15">
      <c r="C12" s="84"/>
      <c r="D12" s="85"/>
      <c r="E12" s="85"/>
    </row>
    <row r="13" spans="3:12" x14ac:dyDescent="0.15">
      <c r="C13" s="84"/>
      <c r="D13" s="85"/>
      <c r="E13" s="85"/>
    </row>
    <row r="14" spans="3:12" x14ac:dyDescent="0.15">
      <c r="C14" s="84"/>
      <c r="D14" s="85"/>
      <c r="E14" s="85"/>
    </row>
    <row r="15" spans="3:12" x14ac:dyDescent="0.15">
      <c r="C15" s="84"/>
      <c r="D15" s="85"/>
      <c r="E15" s="85"/>
    </row>
    <row r="16" spans="3:12" x14ac:dyDescent="0.15">
      <c r="C16" s="84"/>
      <c r="D16" s="85"/>
      <c r="E16" s="85"/>
    </row>
    <row r="17" spans="3:5" x14ac:dyDescent="0.15">
      <c r="C17" s="84"/>
      <c r="D17" s="85"/>
      <c r="E17" s="85"/>
    </row>
    <row r="18" spans="3:5" x14ac:dyDescent="0.15">
      <c r="C18" s="84"/>
      <c r="D18" s="85"/>
      <c r="E18" s="85"/>
    </row>
    <row r="19" spans="3:5" x14ac:dyDescent="0.15">
      <c r="C19" s="86"/>
      <c r="D19" s="87"/>
      <c r="E19" s="87"/>
    </row>
  </sheetData>
  <phoneticPr fontId="2"/>
  <pageMargins left="0.74803149606299213" right="0.74803149606299213" top="0.74803149606299213" bottom="0.59055118110236227" header="0.51181102362204722" footer="0.51181102362204722"/>
  <pageSetup paperSize="9" scale="99" orientation="landscape" r:id="rId1"/>
  <headerFooter alignWithMargins="0">
    <oddFooter>&amp;C- 7 -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K5"/>
  <sheetViews>
    <sheetView view="pageBreakPreview" zoomScaleNormal="75" zoomScaleSheetLayoutView="100" workbookViewId="0">
      <selection activeCell="E6" sqref="E6"/>
    </sheetView>
  </sheetViews>
  <sheetFormatPr defaultRowHeight="13.5" x14ac:dyDescent="0.15"/>
  <cols>
    <col min="2" max="2" width="15.625" customWidth="1"/>
    <col min="3" max="3" width="9.75" customWidth="1"/>
    <col min="258" max="258" width="15.625" customWidth="1"/>
    <col min="259" max="259" width="9.75" customWidth="1"/>
    <col min="514" max="514" width="15.625" customWidth="1"/>
    <col min="515" max="515" width="9.75" customWidth="1"/>
    <col min="770" max="770" width="15.625" customWidth="1"/>
    <col min="771" max="771" width="9.75" customWidth="1"/>
    <col min="1026" max="1026" width="15.625" customWidth="1"/>
    <col min="1027" max="1027" width="9.75" customWidth="1"/>
    <col min="1282" max="1282" width="15.625" customWidth="1"/>
    <col min="1283" max="1283" width="9.75" customWidth="1"/>
    <col min="1538" max="1538" width="15.625" customWidth="1"/>
    <col min="1539" max="1539" width="9.75" customWidth="1"/>
    <col min="1794" max="1794" width="15.625" customWidth="1"/>
    <col min="1795" max="1795" width="9.75" customWidth="1"/>
    <col min="2050" max="2050" width="15.625" customWidth="1"/>
    <col min="2051" max="2051" width="9.75" customWidth="1"/>
    <col min="2306" max="2306" width="15.625" customWidth="1"/>
    <col min="2307" max="2307" width="9.75" customWidth="1"/>
    <col min="2562" max="2562" width="15.625" customWidth="1"/>
    <col min="2563" max="2563" width="9.75" customWidth="1"/>
    <col min="2818" max="2818" width="15.625" customWidth="1"/>
    <col min="2819" max="2819" width="9.75" customWidth="1"/>
    <col min="3074" max="3074" width="15.625" customWidth="1"/>
    <col min="3075" max="3075" width="9.75" customWidth="1"/>
    <col min="3330" max="3330" width="15.625" customWidth="1"/>
    <col min="3331" max="3331" width="9.75" customWidth="1"/>
    <col min="3586" max="3586" width="15.625" customWidth="1"/>
    <col min="3587" max="3587" width="9.75" customWidth="1"/>
    <col min="3842" max="3842" width="15.625" customWidth="1"/>
    <col min="3843" max="3843" width="9.75" customWidth="1"/>
    <col min="4098" max="4098" width="15.625" customWidth="1"/>
    <col min="4099" max="4099" width="9.75" customWidth="1"/>
    <col min="4354" max="4354" width="15.625" customWidth="1"/>
    <col min="4355" max="4355" width="9.75" customWidth="1"/>
    <col min="4610" max="4610" width="15.625" customWidth="1"/>
    <col min="4611" max="4611" width="9.75" customWidth="1"/>
    <col min="4866" max="4866" width="15.625" customWidth="1"/>
    <col min="4867" max="4867" width="9.75" customWidth="1"/>
    <col min="5122" max="5122" width="15.625" customWidth="1"/>
    <col min="5123" max="5123" width="9.75" customWidth="1"/>
    <col min="5378" max="5378" width="15.625" customWidth="1"/>
    <col min="5379" max="5379" width="9.75" customWidth="1"/>
    <col min="5634" max="5634" width="15.625" customWidth="1"/>
    <col min="5635" max="5635" width="9.75" customWidth="1"/>
    <col min="5890" max="5890" width="15.625" customWidth="1"/>
    <col min="5891" max="5891" width="9.75" customWidth="1"/>
    <col min="6146" max="6146" width="15.625" customWidth="1"/>
    <col min="6147" max="6147" width="9.75" customWidth="1"/>
    <col min="6402" max="6402" width="15.625" customWidth="1"/>
    <col min="6403" max="6403" width="9.75" customWidth="1"/>
    <col min="6658" max="6658" width="15.625" customWidth="1"/>
    <col min="6659" max="6659" width="9.75" customWidth="1"/>
    <col min="6914" max="6914" width="15.625" customWidth="1"/>
    <col min="6915" max="6915" width="9.75" customWidth="1"/>
    <col min="7170" max="7170" width="15.625" customWidth="1"/>
    <col min="7171" max="7171" width="9.75" customWidth="1"/>
    <col min="7426" max="7426" width="15.625" customWidth="1"/>
    <col min="7427" max="7427" width="9.75" customWidth="1"/>
    <col min="7682" max="7682" width="15.625" customWidth="1"/>
    <col min="7683" max="7683" width="9.75" customWidth="1"/>
    <col min="7938" max="7938" width="15.625" customWidth="1"/>
    <col min="7939" max="7939" width="9.75" customWidth="1"/>
    <col min="8194" max="8194" width="15.625" customWidth="1"/>
    <col min="8195" max="8195" width="9.75" customWidth="1"/>
    <col min="8450" max="8450" width="15.625" customWidth="1"/>
    <col min="8451" max="8451" width="9.75" customWidth="1"/>
    <col min="8706" max="8706" width="15.625" customWidth="1"/>
    <col min="8707" max="8707" width="9.75" customWidth="1"/>
    <col min="8962" max="8962" width="15.625" customWidth="1"/>
    <col min="8963" max="8963" width="9.75" customWidth="1"/>
    <col min="9218" max="9218" width="15.625" customWidth="1"/>
    <col min="9219" max="9219" width="9.75" customWidth="1"/>
    <col min="9474" max="9474" width="15.625" customWidth="1"/>
    <col min="9475" max="9475" width="9.75" customWidth="1"/>
    <col min="9730" max="9730" width="15.625" customWidth="1"/>
    <col min="9731" max="9731" width="9.75" customWidth="1"/>
    <col min="9986" max="9986" width="15.625" customWidth="1"/>
    <col min="9987" max="9987" width="9.75" customWidth="1"/>
    <col min="10242" max="10242" width="15.625" customWidth="1"/>
    <col min="10243" max="10243" width="9.75" customWidth="1"/>
    <col min="10498" max="10498" width="15.625" customWidth="1"/>
    <col min="10499" max="10499" width="9.75" customWidth="1"/>
    <col min="10754" max="10754" width="15.625" customWidth="1"/>
    <col min="10755" max="10755" width="9.75" customWidth="1"/>
    <col min="11010" max="11010" width="15.625" customWidth="1"/>
    <col min="11011" max="11011" width="9.75" customWidth="1"/>
    <col min="11266" max="11266" width="15.625" customWidth="1"/>
    <col min="11267" max="11267" width="9.75" customWidth="1"/>
    <col min="11522" max="11522" width="15.625" customWidth="1"/>
    <col min="11523" max="11523" width="9.75" customWidth="1"/>
    <col min="11778" max="11778" width="15.625" customWidth="1"/>
    <col min="11779" max="11779" width="9.75" customWidth="1"/>
    <col min="12034" max="12034" width="15.625" customWidth="1"/>
    <col min="12035" max="12035" width="9.75" customWidth="1"/>
    <col min="12290" max="12290" width="15.625" customWidth="1"/>
    <col min="12291" max="12291" width="9.75" customWidth="1"/>
    <col min="12546" max="12546" width="15.625" customWidth="1"/>
    <col min="12547" max="12547" width="9.75" customWidth="1"/>
    <col min="12802" max="12802" width="15.625" customWidth="1"/>
    <col min="12803" max="12803" width="9.75" customWidth="1"/>
    <col min="13058" max="13058" width="15.625" customWidth="1"/>
    <col min="13059" max="13059" width="9.75" customWidth="1"/>
    <col min="13314" max="13314" width="15.625" customWidth="1"/>
    <col min="13315" max="13315" width="9.75" customWidth="1"/>
    <col min="13570" max="13570" width="15.625" customWidth="1"/>
    <col min="13571" max="13571" width="9.75" customWidth="1"/>
    <col min="13826" max="13826" width="15.625" customWidth="1"/>
    <col min="13827" max="13827" width="9.75" customWidth="1"/>
    <col min="14082" max="14082" width="15.625" customWidth="1"/>
    <col min="14083" max="14083" width="9.75" customWidth="1"/>
    <col min="14338" max="14338" width="15.625" customWidth="1"/>
    <col min="14339" max="14339" width="9.75" customWidth="1"/>
    <col min="14594" max="14594" width="15.625" customWidth="1"/>
    <col min="14595" max="14595" width="9.75" customWidth="1"/>
    <col min="14850" max="14850" width="15.625" customWidth="1"/>
    <col min="14851" max="14851" width="9.75" customWidth="1"/>
    <col min="15106" max="15106" width="15.625" customWidth="1"/>
    <col min="15107" max="15107" width="9.75" customWidth="1"/>
    <col min="15362" max="15362" width="15.625" customWidth="1"/>
    <col min="15363" max="15363" width="9.75" customWidth="1"/>
    <col min="15618" max="15618" width="15.625" customWidth="1"/>
    <col min="15619" max="15619" width="9.75" customWidth="1"/>
    <col min="15874" max="15874" width="15.625" customWidth="1"/>
    <col min="15875" max="15875" width="9.75" customWidth="1"/>
    <col min="16130" max="16130" width="15.625" customWidth="1"/>
    <col min="16131" max="16131" width="9.75" customWidth="1"/>
  </cols>
  <sheetData>
    <row r="5" spans="11:11" x14ac:dyDescent="0.15">
      <c r="K5" t="s">
        <v>2</v>
      </c>
    </row>
  </sheetData>
  <phoneticPr fontId="2"/>
  <pageMargins left="0.94488188976377963" right="0.74803149606299213" top="0.74803149606299213" bottom="0.59055118110236227" header="0.51181102362204722" footer="0.51181102362204722"/>
  <pageSetup paperSize="9" orientation="landscape" horizontalDpi="1200" verticalDpi="1200" r:id="rId1"/>
  <headerFooter alignWithMargins="0">
    <oddFooter>&amp;C- 8 -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１．補正予算概要</vt:lpstr>
      <vt:lpstr>２．事項別明細</vt:lpstr>
      <vt:lpstr>３．性質別内訳</vt:lpstr>
      <vt:lpstr>４．主要事業概要</vt:lpstr>
      <vt:lpstr>５．歳入グラフ</vt:lpstr>
      <vt:lpstr>６．歳出グラフ</vt:lpstr>
      <vt:lpstr>'２．事項別明細'!Print_Area</vt:lpstr>
      <vt:lpstr>'３．性質別内訳'!Print_Area</vt:lpstr>
      <vt:lpstr>'４．主要事業概要'!Print_Area</vt:lpstr>
      <vt:lpstr>'５．歳入グラフ'!Print_Area</vt:lpstr>
      <vt:lpstr>'６．歳出グラフ'!Print_Area</vt:lpstr>
      <vt:lpstr>'４．主要事業概要'!Print_Titles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津山市役所</dc:creator>
  <cp:lastModifiedBy>津山市</cp:lastModifiedBy>
  <cp:lastPrinted>2019-11-11T01:50:13Z</cp:lastPrinted>
  <dcterms:created xsi:type="dcterms:W3CDTF">1999-11-15T07:08:12Z</dcterms:created>
  <dcterms:modified xsi:type="dcterms:W3CDTF">2019-11-11T07:54:43Z</dcterms:modified>
</cp:coreProperties>
</file>