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drawings/drawing11.xml" ContentType="application/vnd.openxmlformats-officedocument.drawing+xml"/>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drawings/drawing12.xml" ContentType="application/vnd.openxmlformats-officedocument.drawing+xml"/>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drawings/drawing13.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8165" windowHeight="12375" tabRatio="929" activeTab="3"/>
  </bookViews>
  <sheets>
    <sheet name="目次" sheetId="2" r:id="rId1"/>
    <sheet name="着手届" sheetId="76" r:id="rId2"/>
    <sheet name="着手届(JV)" sheetId="77" r:id="rId3"/>
    <sheet name="工程表" sheetId="78" r:id="rId4"/>
    <sheet name="契約書（300万円以上　議決用・単体）" sheetId="85" r:id="rId5"/>
    <sheet name="工程表 (JV)" sheetId="79" r:id="rId6"/>
    <sheet name="選任届" sheetId="80" r:id="rId7"/>
    <sheet name="選任届(JV)" sheetId="81" r:id="rId8"/>
    <sheet name="契約書（300万円未満）" sheetId="82" r:id="rId9"/>
    <sheet name="契約書（300万円以上）" sheetId="83" r:id="rId10"/>
    <sheet name="契約書（300万円以上・予定表有）" sheetId="84" r:id="rId11"/>
    <sheet name="契約書（300万円以上　議決用・JV）" sheetId="86" r:id="rId12"/>
    <sheet name="契約書（300万円以上・議決不要・JV）" sheetId="87" r:id="rId13"/>
    <sheet name="変更契約書" sheetId="88" r:id="rId14"/>
    <sheet name="変更契約書 (JV）" sheetId="97" r:id="rId15"/>
    <sheet name="特約条項" sheetId="29" r:id="rId16"/>
    <sheet name="ﾘｻｲｸﾙ(解体)" sheetId="89" r:id="rId17"/>
    <sheet name="ﾘｻｲｸﾙ(新築)" sheetId="90" r:id="rId18"/>
    <sheet name="ﾘｻｲｸﾙ(その他)" sheetId="91" r:id="rId19"/>
    <sheet name="ﾘｻｲｸﾙ（別紙）" sheetId="92" r:id="rId20"/>
    <sheet name="課税免税届" sheetId="93" r:id="rId21"/>
    <sheet name="中間" sheetId="94" r:id="rId22"/>
    <sheet name="中間(JV)" sheetId="98" r:id="rId23"/>
  </sheets>
  <definedNames>
    <definedName name="_xlnm.Print_Area" localSheetId="18">'ﾘｻｲｸﾙ(その他)'!$A$1:$D$50</definedName>
    <definedName name="_xlnm.Print_Area" localSheetId="17">'ﾘｻｲｸﾙ(新築)'!$A$1:$D$49</definedName>
    <definedName name="_xlnm.Print_Area" localSheetId="19">'ﾘｻｲｸﾙ（別紙）'!$A$1:$D$55</definedName>
    <definedName name="_xlnm.Print_Area" localSheetId="20">課税免税届!$A$11:$AN$61</definedName>
    <definedName name="_xlnm.Print_Area" localSheetId="11">'契約書（300万円以上　議決用・JV）'!$A$17:$AQ$812</definedName>
    <definedName name="_xlnm.Print_Area" localSheetId="4">'契約書（300万円以上　議決用・単体）'!$A$17:$AQ$812</definedName>
    <definedName name="_xlnm.Print_Area" localSheetId="9">'契約書（300万円以上）'!$A$17:$AQ$767</definedName>
    <definedName name="_xlnm.Print_Area" localSheetId="12">'契約書（300万円以上・議決不要・JV）'!$A$17:$AQ$811</definedName>
    <definedName name="_xlnm.Print_Area" localSheetId="10">'契約書（300万円以上・予定表有）'!$A$17:$AQ$810</definedName>
    <definedName name="_xlnm.Print_Area" localSheetId="8">'契約書（300万円未満）'!$A$15:$AQ$55</definedName>
    <definedName name="_xlnm.Print_Area" localSheetId="3">工程表!$A$13:$X$90</definedName>
    <definedName name="_xlnm.Print_Area" localSheetId="5">'工程表 (JV)'!$A$13:$X$90</definedName>
    <definedName name="_xlnm.Print_Area" localSheetId="6">選任届!$A$19:$AO$64</definedName>
    <definedName name="_xlnm.Print_Area" localSheetId="7">'選任届(JV)'!$A$21:$AO$69</definedName>
    <definedName name="_xlnm.Print_Area" localSheetId="1">着手届!$B$11:$AO$48</definedName>
    <definedName name="_xlnm.Print_Area" localSheetId="2">'着手届(JV)'!$B$11:$AO$47</definedName>
    <definedName name="_xlnm.Print_Area" localSheetId="21">中間!$A$14:$V$42</definedName>
    <definedName name="_xlnm.Print_Area" localSheetId="22">'中間(JV)'!$A$15:$V$46</definedName>
    <definedName name="_xlnm.Print_Area" localSheetId="15">特約条項!$A$1:$B$43</definedName>
    <definedName name="_xlnm.Print_Area" localSheetId="13">変更契約書!$A$20:$AQ$56</definedName>
    <definedName name="_xlnm.Print_Area" localSheetId="14">'変更契約書 (JV）'!$A$33:$AQ$76</definedName>
    <definedName name="_xlnm.Print_Area" localSheetId="0">目次!$B$1:$E$27</definedName>
    <definedName name="契約内容" localSheetId="20">#REF!</definedName>
    <definedName name="契約内容" localSheetId="11">#REF!</definedName>
    <definedName name="契約内容" localSheetId="4">#REF!</definedName>
    <definedName name="契約内容" localSheetId="9">#REF!</definedName>
    <definedName name="契約内容" localSheetId="12">#REF!</definedName>
    <definedName name="契約内容" localSheetId="10">#REF!</definedName>
    <definedName name="契約内容" localSheetId="8">#REF!</definedName>
    <definedName name="契約内容" localSheetId="2">#REF!</definedName>
    <definedName name="契約内容" localSheetId="22">#REF!</definedName>
    <definedName name="契約内容" localSheetId="13">#REF!</definedName>
    <definedName name="契約内容" localSheetId="14">#REF!</definedName>
    <definedName name="契約内容">#REF!</definedName>
    <definedName name="工事概要" localSheetId="20">#REF!</definedName>
    <definedName name="工事概要" localSheetId="11">#REF!</definedName>
    <definedName name="工事概要" localSheetId="4">#REF!</definedName>
    <definedName name="工事概要" localSheetId="9">#REF!</definedName>
    <definedName name="工事概要" localSheetId="12">#REF!</definedName>
    <definedName name="工事概要" localSheetId="10">#REF!</definedName>
    <definedName name="工事概要" localSheetId="8">#REF!</definedName>
    <definedName name="工事概要" localSheetId="2">#REF!</definedName>
    <definedName name="工事概要" localSheetId="22">#REF!</definedName>
    <definedName name="工事概要" localSheetId="13">#REF!</definedName>
    <definedName name="工事概要" localSheetId="14">#REF!</definedName>
    <definedName name="工事概要">#REF!</definedName>
    <definedName name="変更" localSheetId="22">#REF!</definedName>
    <definedName name="変更" localSheetId="14">#REF!</definedName>
    <definedName name="変更">#REF!</definedName>
  </definedNames>
  <calcPr calcId="145621"/>
</workbook>
</file>

<file path=xl/calcChain.xml><?xml version="1.0" encoding="utf-8"?>
<calcChain xmlns="http://schemas.openxmlformats.org/spreadsheetml/2006/main">
  <c r="AC69" i="85" l="1"/>
  <c r="O37" i="85"/>
  <c r="T56" i="85"/>
  <c r="O37" i="87" l="1"/>
  <c r="D798" i="87" l="1"/>
  <c r="D799" i="86"/>
  <c r="D797" i="84"/>
  <c r="F797" i="83"/>
  <c r="D797" i="83"/>
  <c r="D799" i="85"/>
  <c r="AG2" i="82" l="1"/>
  <c r="AG3" i="82" s="1"/>
  <c r="AP4" i="82" s="1"/>
  <c r="L6" i="82"/>
  <c r="L6" i="85"/>
  <c r="AG7" i="82"/>
  <c r="L8" i="82"/>
  <c r="O8" i="82"/>
  <c r="S8" i="82"/>
  <c r="W8" i="82"/>
  <c r="AG9" i="82"/>
  <c r="L22" i="82"/>
  <c r="L24" i="82"/>
  <c r="AG8" i="82" l="1"/>
  <c r="AS2" i="82"/>
  <c r="AS3" i="82" s="1"/>
  <c r="AJ4" i="82"/>
  <c r="AN4" i="82"/>
  <c r="AI4" i="82"/>
  <c r="AM4" i="82"/>
  <c r="AQ4" i="82"/>
  <c r="AG4" i="82"/>
  <c r="AK4" i="82"/>
  <c r="AO4" i="82"/>
  <c r="AH4" i="82"/>
  <c r="AL4" i="82"/>
  <c r="F40" i="78"/>
  <c r="O28" i="82" l="1"/>
  <c r="BC4" i="82"/>
  <c r="AS4" i="82"/>
  <c r="AX4" i="82"/>
  <c r="AU4" i="82"/>
  <c r="BB4" i="82"/>
  <c r="AW4" i="82"/>
  <c r="AY4" i="82"/>
  <c r="AZ4" i="82"/>
  <c r="AT4" i="82"/>
  <c r="BA4" i="82"/>
  <c r="AV4" i="82"/>
  <c r="D43" i="98"/>
  <c r="D42" i="98"/>
  <c r="D41" i="98"/>
  <c r="P28" i="98"/>
  <c r="K28" i="98"/>
  <c r="K26" i="98"/>
  <c r="K24" i="98"/>
  <c r="E22" i="98"/>
  <c r="X7" i="98"/>
  <c r="J44" i="98" s="1"/>
  <c r="N6" i="98"/>
  <c r="K6" i="98"/>
  <c r="G6" i="98"/>
  <c r="F6" i="98"/>
  <c r="X5" i="98"/>
  <c r="AH4" i="98"/>
  <c r="AG4" i="98"/>
  <c r="AF4" i="98"/>
  <c r="AE4" i="98"/>
  <c r="AD4" i="98"/>
  <c r="AC4" i="98"/>
  <c r="AB4" i="98"/>
  <c r="AA4" i="98"/>
  <c r="Z4" i="98"/>
  <c r="Y4" i="98"/>
  <c r="X4" i="98"/>
  <c r="X3" i="98"/>
  <c r="X2" i="98"/>
  <c r="D39" i="94"/>
  <c r="D38" i="94"/>
  <c r="D37" i="94"/>
  <c r="P24" i="94"/>
  <c r="K24" i="94"/>
  <c r="K23" i="94"/>
  <c r="K22" i="94"/>
  <c r="X7" i="94"/>
  <c r="J40" i="94" s="1"/>
  <c r="N6" i="94"/>
  <c r="K6" i="94"/>
  <c r="G6" i="94"/>
  <c r="F6" i="94"/>
  <c r="X6" i="94" s="1"/>
  <c r="X5" i="94"/>
  <c r="AH4" i="94"/>
  <c r="AG4" i="94"/>
  <c r="AF4" i="94"/>
  <c r="AE4" i="94"/>
  <c r="AD4" i="94"/>
  <c r="AC4" i="94"/>
  <c r="AB4" i="94"/>
  <c r="AA4" i="94"/>
  <c r="Z4" i="94"/>
  <c r="Y4" i="94"/>
  <c r="X4" i="94"/>
  <c r="X3" i="94"/>
  <c r="X2" i="94"/>
  <c r="AD32" i="93"/>
  <c r="X32" i="93"/>
  <c r="X31" i="93"/>
  <c r="U31" i="93"/>
  <c r="X29" i="93"/>
  <c r="AI5" i="93"/>
  <c r="S55" i="93" s="1"/>
  <c r="AI4" i="93"/>
  <c r="S51" i="93" s="1"/>
  <c r="AI2" i="93"/>
  <c r="AM23" i="93" s="1"/>
  <c r="AN75" i="97"/>
  <c r="AG75" i="97"/>
  <c r="AA75" i="97"/>
  <c r="W75" i="97"/>
  <c r="AA74" i="97"/>
  <c r="AA73" i="97"/>
  <c r="W73" i="97"/>
  <c r="Q73" i="97"/>
  <c r="AN72" i="97"/>
  <c r="AG72" i="97"/>
  <c r="AA72" i="97"/>
  <c r="W72" i="97"/>
  <c r="AA71" i="97"/>
  <c r="AA70" i="97"/>
  <c r="W70" i="97"/>
  <c r="Q70" i="97"/>
  <c r="AG69" i="97"/>
  <c r="AA69" i="97"/>
  <c r="AA68" i="97"/>
  <c r="AA67" i="97"/>
  <c r="AG66" i="97"/>
  <c r="AA66" i="97"/>
  <c r="AA65" i="97"/>
  <c r="AA64" i="97"/>
  <c r="R63" i="97"/>
  <c r="AC62" i="97"/>
  <c r="P54" i="97"/>
  <c r="AD53" i="97"/>
  <c r="AD52" i="97"/>
  <c r="R52" i="97"/>
  <c r="R51" i="97"/>
  <c r="AG50" i="97"/>
  <c r="V48" i="97"/>
  <c r="V45" i="97"/>
  <c r="V44" i="97"/>
  <c r="N41" i="97"/>
  <c r="N40" i="97"/>
  <c r="AG18" i="97"/>
  <c r="AG10" i="97"/>
  <c r="V47" i="97" s="1"/>
  <c r="AG9" i="97"/>
  <c r="V46" i="97" s="1"/>
  <c r="AG8" i="97"/>
  <c r="C59" i="97" s="1"/>
  <c r="AG7" i="97"/>
  <c r="N42" i="97" s="1"/>
  <c r="AQ5" i="97"/>
  <c r="AP5" i="97"/>
  <c r="AO5" i="97"/>
  <c r="AN5" i="97"/>
  <c r="AM5" i="97"/>
  <c r="AL5" i="97"/>
  <c r="AK5" i="97"/>
  <c r="AJ5" i="97"/>
  <c r="AI5" i="97"/>
  <c r="AH5" i="97"/>
  <c r="AG5" i="97"/>
  <c r="AT4" i="97"/>
  <c r="BC5" i="97" s="1"/>
  <c r="AG4" i="97"/>
  <c r="AT3" i="97"/>
  <c r="AG3" i="97"/>
  <c r="AG55" i="88"/>
  <c r="AA55" i="88"/>
  <c r="AA54" i="88"/>
  <c r="AA52" i="88"/>
  <c r="AC50" i="88"/>
  <c r="P41" i="88"/>
  <c r="AD40" i="88"/>
  <c r="AD39" i="88"/>
  <c r="R39" i="88"/>
  <c r="R38" i="88"/>
  <c r="AG37" i="88"/>
  <c r="V32" i="88"/>
  <c r="V31" i="88"/>
  <c r="N28" i="88"/>
  <c r="N27" i="88"/>
  <c r="AG17" i="88"/>
  <c r="AG10" i="88"/>
  <c r="V34" i="88" s="1"/>
  <c r="AG9" i="88"/>
  <c r="V33" i="88" s="1"/>
  <c r="AG8" i="88"/>
  <c r="C46" i="88" s="1"/>
  <c r="AG7" i="88"/>
  <c r="N29" i="88" s="1"/>
  <c r="AT4" i="88"/>
  <c r="BB5" i="88" s="1"/>
  <c r="AG4" i="88"/>
  <c r="AO5" i="88" s="1"/>
  <c r="AT3" i="88"/>
  <c r="AG3" i="88"/>
  <c r="F798" i="87"/>
  <c r="F795" i="87"/>
  <c r="D795" i="87"/>
  <c r="F792" i="87"/>
  <c r="D792" i="87"/>
  <c r="AE789" i="87"/>
  <c r="N789" i="87"/>
  <c r="M789" i="87"/>
  <c r="AE787" i="87"/>
  <c r="E787" i="87"/>
  <c r="AE785" i="87"/>
  <c r="J785" i="87"/>
  <c r="AE783" i="87"/>
  <c r="J783" i="87"/>
  <c r="AE781" i="87"/>
  <c r="J781" i="87"/>
  <c r="M780" i="87"/>
  <c r="AH779" i="87"/>
  <c r="M779" i="87"/>
  <c r="E779" i="87"/>
  <c r="D777" i="87"/>
  <c r="K772" i="87"/>
  <c r="C770" i="87"/>
  <c r="AE758" i="87"/>
  <c r="Y758" i="87"/>
  <c r="Y756" i="87"/>
  <c r="Y755" i="87"/>
  <c r="AE752" i="87"/>
  <c r="Y752" i="87"/>
  <c r="Y750" i="87"/>
  <c r="Y749" i="87"/>
  <c r="O747" i="87"/>
  <c r="AC744" i="87"/>
  <c r="V151" i="87"/>
  <c r="V195" i="87" s="1"/>
  <c r="V239" i="87" s="1"/>
  <c r="V283" i="87" s="1"/>
  <c r="V327" i="87" s="1"/>
  <c r="V371" i="87" s="1"/>
  <c r="V415" i="87" s="1"/>
  <c r="V459" i="87" s="1"/>
  <c r="V503" i="87" s="1"/>
  <c r="V547" i="87" s="1"/>
  <c r="V591" i="87" s="1"/>
  <c r="V635" i="87" s="1"/>
  <c r="V679" i="87" s="1"/>
  <c r="V723" i="87" s="1"/>
  <c r="V767" i="87" s="1"/>
  <c r="V810" i="87" s="1"/>
  <c r="AE86" i="87"/>
  <c r="W86" i="87"/>
  <c r="S82" i="87"/>
  <c r="S78" i="87"/>
  <c r="O43" i="87"/>
  <c r="P11" i="87"/>
  <c r="AG10" i="87"/>
  <c r="T56" i="87" s="1"/>
  <c r="W9" i="87"/>
  <c r="S9" i="87"/>
  <c r="O9" i="87"/>
  <c r="L9" i="87"/>
  <c r="AG8" i="87"/>
  <c r="I737" i="87" s="1"/>
  <c r="L6" i="87"/>
  <c r="AS2" i="87" s="1"/>
  <c r="BE3" i="87"/>
  <c r="BM4" i="87" s="1"/>
  <c r="AG3" i="87"/>
  <c r="AN4" i="87" s="1"/>
  <c r="AI62" i="87" s="1"/>
  <c r="BE2" i="87"/>
  <c r="AG2" i="87"/>
  <c r="V812" i="86"/>
  <c r="F799" i="86"/>
  <c r="F796" i="86"/>
  <c r="D796" i="86"/>
  <c r="F793" i="86"/>
  <c r="D793" i="86"/>
  <c r="AE790" i="86"/>
  <c r="N790" i="86"/>
  <c r="M790" i="86"/>
  <c r="AE788" i="86"/>
  <c r="E788" i="86"/>
  <c r="AE786" i="86"/>
  <c r="J786" i="86"/>
  <c r="AE784" i="86"/>
  <c r="J784" i="86"/>
  <c r="AE782" i="86"/>
  <c r="J782" i="86"/>
  <c r="M781" i="86"/>
  <c r="AH780" i="86"/>
  <c r="M780" i="86"/>
  <c r="E780" i="86"/>
  <c r="D778" i="86"/>
  <c r="K773" i="86"/>
  <c r="C771" i="86"/>
  <c r="V768" i="86"/>
  <c r="AE758" i="86"/>
  <c r="Y758" i="86"/>
  <c r="Y756" i="86"/>
  <c r="Y755" i="86"/>
  <c r="AD751" i="86"/>
  <c r="Y751" i="86"/>
  <c r="Y749" i="86"/>
  <c r="Y748" i="86"/>
  <c r="O746" i="86"/>
  <c r="AC743" i="86"/>
  <c r="V723" i="86"/>
  <c r="V679" i="86"/>
  <c r="V635" i="86"/>
  <c r="V591" i="86"/>
  <c r="V547" i="86"/>
  <c r="V503" i="86"/>
  <c r="V459" i="86"/>
  <c r="V415" i="86"/>
  <c r="V371" i="86"/>
  <c r="V327" i="86"/>
  <c r="V283" i="86"/>
  <c r="V239" i="86"/>
  <c r="V195" i="86"/>
  <c r="V151" i="86"/>
  <c r="O90" i="86"/>
  <c r="AE86" i="86"/>
  <c r="W86" i="86"/>
  <c r="S82" i="86"/>
  <c r="S78" i="86"/>
  <c r="O43" i="86"/>
  <c r="O37" i="86"/>
  <c r="P11" i="86"/>
  <c r="AG10" i="86"/>
  <c r="T56" i="86" s="1"/>
  <c r="W9" i="86"/>
  <c r="L9" i="86"/>
  <c r="AG9" i="86" s="1"/>
  <c r="AG8" i="86"/>
  <c r="I736" i="86" s="1"/>
  <c r="AG7" i="86"/>
  <c r="L6" i="86"/>
  <c r="AS2" i="86" s="1"/>
  <c r="BO4" i="86"/>
  <c r="BN4" i="86"/>
  <c r="BM4" i="86"/>
  <c r="BL4" i="86"/>
  <c r="BK4" i="86"/>
  <c r="BJ4" i="86"/>
  <c r="BI4" i="86"/>
  <c r="BH4" i="86"/>
  <c r="BG4" i="86"/>
  <c r="BF4" i="86"/>
  <c r="BE4" i="86"/>
  <c r="BE3" i="86"/>
  <c r="BE2" i="86"/>
  <c r="AG2" i="86"/>
  <c r="AG3" i="86" s="1"/>
  <c r="AO4" i="86" s="1"/>
  <c r="AK62" i="86" s="1"/>
  <c r="V810" i="84"/>
  <c r="F797" i="84"/>
  <c r="F794" i="84"/>
  <c r="D794" i="84"/>
  <c r="F791" i="84"/>
  <c r="D791" i="84"/>
  <c r="AE788" i="84"/>
  <c r="N788" i="84"/>
  <c r="M788" i="84"/>
  <c r="AE786" i="84"/>
  <c r="E786" i="84"/>
  <c r="AE784" i="84"/>
  <c r="J784" i="84"/>
  <c r="AE782" i="84"/>
  <c r="J782" i="84"/>
  <c r="AE780" i="84"/>
  <c r="J780" i="84"/>
  <c r="M779" i="84"/>
  <c r="AH778" i="84"/>
  <c r="M778" i="84"/>
  <c r="E778" i="84"/>
  <c r="D776" i="84"/>
  <c r="K771" i="84"/>
  <c r="C769" i="84"/>
  <c r="V767" i="84"/>
  <c r="AE746" i="84"/>
  <c r="Y746" i="84"/>
  <c r="Y744" i="84"/>
  <c r="Y743" i="84"/>
  <c r="AC740" i="84"/>
  <c r="V723" i="84"/>
  <c r="V679" i="84"/>
  <c r="V635" i="84"/>
  <c r="V591" i="84"/>
  <c r="V547" i="84"/>
  <c r="V503" i="84"/>
  <c r="V459" i="84"/>
  <c r="V415" i="84"/>
  <c r="V371" i="84"/>
  <c r="V327" i="84"/>
  <c r="V283" i="84"/>
  <c r="V239" i="84"/>
  <c r="V195" i="84"/>
  <c r="V151" i="84"/>
  <c r="O90" i="84"/>
  <c r="AA86" i="84"/>
  <c r="S86" i="84"/>
  <c r="S82" i="84"/>
  <c r="S78" i="84"/>
  <c r="O43" i="84"/>
  <c r="O37" i="84"/>
  <c r="P11" i="84"/>
  <c r="AG10" i="84"/>
  <c r="T56" i="84" s="1"/>
  <c r="W9" i="84"/>
  <c r="S9" i="84"/>
  <c r="O9" i="84"/>
  <c r="L9" i="84"/>
  <c r="AG9" i="84" s="1"/>
  <c r="T52" i="84" s="1"/>
  <c r="AG8" i="84"/>
  <c r="I733" i="84" s="1"/>
  <c r="AG7" i="84"/>
  <c r="L6" i="84"/>
  <c r="AS2" i="84" s="1"/>
  <c r="BO4" i="84"/>
  <c r="BN4" i="84"/>
  <c r="BM4" i="84"/>
  <c r="BL4" i="84"/>
  <c r="BK4" i="84"/>
  <c r="BJ4" i="84"/>
  <c r="BI4" i="84"/>
  <c r="BH4" i="84"/>
  <c r="BG4" i="84"/>
  <c r="BF4" i="84"/>
  <c r="BE4" i="84"/>
  <c r="BE3" i="84"/>
  <c r="AG3" i="84"/>
  <c r="AO4" i="84" s="1"/>
  <c r="AK62" i="84" s="1"/>
  <c r="BE2" i="84"/>
  <c r="AG2" i="84"/>
  <c r="V811" i="83"/>
  <c r="D794" i="83"/>
  <c r="D791" i="83"/>
  <c r="AE788" i="83"/>
  <c r="N788" i="83"/>
  <c r="M788" i="83"/>
  <c r="AE786" i="83"/>
  <c r="E786" i="83"/>
  <c r="AE784" i="83"/>
  <c r="J784" i="83"/>
  <c r="AE782" i="83"/>
  <c r="J782" i="83"/>
  <c r="AE780" i="83"/>
  <c r="J780" i="83"/>
  <c r="M779" i="83"/>
  <c r="AH778" i="83"/>
  <c r="M778" i="83"/>
  <c r="E778" i="83"/>
  <c r="D776" i="83"/>
  <c r="K771" i="83"/>
  <c r="C769" i="83"/>
  <c r="V767" i="83"/>
  <c r="AE751" i="83"/>
  <c r="Y751" i="83"/>
  <c r="Y749" i="83"/>
  <c r="Y748" i="83"/>
  <c r="AC745" i="83"/>
  <c r="V723" i="83"/>
  <c r="V679" i="83"/>
  <c r="V635" i="83"/>
  <c r="V591" i="83"/>
  <c r="V547" i="83"/>
  <c r="V503" i="83"/>
  <c r="V459" i="83"/>
  <c r="V415" i="83"/>
  <c r="V371" i="83"/>
  <c r="V327" i="83"/>
  <c r="V283" i="83"/>
  <c r="V239" i="83"/>
  <c r="V195" i="83"/>
  <c r="V151" i="83"/>
  <c r="O90" i="83"/>
  <c r="AA86" i="83"/>
  <c r="S86" i="83"/>
  <c r="S82" i="83"/>
  <c r="S78" i="83"/>
  <c r="O43" i="83"/>
  <c r="O37" i="83"/>
  <c r="P11" i="83"/>
  <c r="AG10" i="83"/>
  <c r="T56" i="83" s="1"/>
  <c r="W9" i="83"/>
  <c r="S9" i="83"/>
  <c r="O9" i="83"/>
  <c r="L9" i="83"/>
  <c r="AG8" i="83"/>
  <c r="O100" i="83" s="1"/>
  <c r="AG7" i="83"/>
  <c r="L6" i="83"/>
  <c r="AS2" i="83" s="1"/>
  <c r="BO4" i="83"/>
  <c r="BN4" i="83"/>
  <c r="BM4" i="83"/>
  <c r="BL4" i="83"/>
  <c r="BK4" i="83"/>
  <c r="BJ4" i="83"/>
  <c r="BI4" i="83"/>
  <c r="BH4" i="83"/>
  <c r="BG4" i="83"/>
  <c r="BF4" i="83"/>
  <c r="BE4" i="83"/>
  <c r="BE3" i="83"/>
  <c r="BE2" i="83"/>
  <c r="AG2" i="83"/>
  <c r="AG3" i="83" s="1"/>
  <c r="AP4" i="83" s="1"/>
  <c r="AM62" i="83" s="1"/>
  <c r="AG50" i="82"/>
  <c r="AA50" i="82"/>
  <c r="AA49" i="82"/>
  <c r="AA47" i="82"/>
  <c r="AB44" i="82"/>
  <c r="R27" i="82"/>
  <c r="R26" i="82"/>
  <c r="C38" i="82"/>
  <c r="Q69" i="81"/>
  <c r="M68" i="81"/>
  <c r="M66" i="81"/>
  <c r="Q64" i="81"/>
  <c r="M63" i="81"/>
  <c r="M61" i="81"/>
  <c r="Q59" i="81"/>
  <c r="M58" i="81"/>
  <c r="M56" i="81"/>
  <c r="M54" i="81"/>
  <c r="M52" i="81"/>
  <c r="AL42" i="81"/>
  <c r="AI42" i="81"/>
  <c r="AF42" i="81"/>
  <c r="AC42" i="81"/>
  <c r="Z42" i="81"/>
  <c r="W42" i="81"/>
  <c r="T42" i="81"/>
  <c r="Q42" i="81"/>
  <c r="N42" i="81"/>
  <c r="K42" i="81"/>
  <c r="J42" i="81"/>
  <c r="K40" i="81"/>
  <c r="K39" i="81"/>
  <c r="Z37" i="81"/>
  <c r="Z36" i="81"/>
  <c r="Z35" i="81"/>
  <c r="V34" i="81"/>
  <c r="AG7" i="81"/>
  <c r="K44" i="81" s="1"/>
  <c r="W6" i="81"/>
  <c r="S6" i="81"/>
  <c r="O6" i="81"/>
  <c r="L6" i="81"/>
  <c r="AG6" i="81" s="1"/>
  <c r="K43" i="81" s="1"/>
  <c r="AG5" i="81"/>
  <c r="AN29" i="81" s="1"/>
  <c r="AQ4" i="81"/>
  <c r="AP4" i="81"/>
  <c r="AO4" i="81"/>
  <c r="AN4" i="81"/>
  <c r="AM4" i="81"/>
  <c r="AL4" i="81"/>
  <c r="AK4" i="81"/>
  <c r="AJ4" i="81"/>
  <c r="AI4" i="81"/>
  <c r="AH4" i="81"/>
  <c r="AG4" i="81"/>
  <c r="AG3" i="81"/>
  <c r="AG2" i="81"/>
  <c r="Q62" i="80"/>
  <c r="M61" i="80"/>
  <c r="M59" i="80"/>
  <c r="Q57" i="80"/>
  <c r="M56" i="80"/>
  <c r="M54" i="80"/>
  <c r="M52" i="80"/>
  <c r="M50" i="80"/>
  <c r="AL40" i="80"/>
  <c r="AI40" i="80"/>
  <c r="AF40" i="80"/>
  <c r="AC40" i="80"/>
  <c r="Z40" i="80"/>
  <c r="W40" i="80"/>
  <c r="T40" i="80"/>
  <c r="Q40" i="80"/>
  <c r="N40" i="80"/>
  <c r="K40" i="80"/>
  <c r="J40" i="80"/>
  <c r="K38" i="80"/>
  <c r="K37" i="80"/>
  <c r="AC35" i="80"/>
  <c r="V35" i="80"/>
  <c r="V34" i="80"/>
  <c r="V32" i="80"/>
  <c r="AG7" i="80"/>
  <c r="K42" i="80" s="1"/>
  <c r="W6" i="80"/>
  <c r="S6" i="80"/>
  <c r="O6" i="80"/>
  <c r="L6" i="80"/>
  <c r="AG6" i="80" s="1"/>
  <c r="K41" i="80" s="1"/>
  <c r="AG5" i="80"/>
  <c r="AN27" i="80" s="1"/>
  <c r="AQ4" i="80"/>
  <c r="AP4" i="80"/>
  <c r="AO4" i="80"/>
  <c r="AN4" i="80"/>
  <c r="AM4" i="80"/>
  <c r="AL4" i="80"/>
  <c r="AK4" i="80"/>
  <c r="AJ4" i="80"/>
  <c r="AI4" i="80"/>
  <c r="AH4" i="80"/>
  <c r="AG4" i="80"/>
  <c r="AG3" i="80"/>
  <c r="AG2" i="80"/>
  <c r="F40" i="79"/>
  <c r="F38" i="79"/>
  <c r="F36" i="79"/>
  <c r="N28" i="79"/>
  <c r="N27" i="79"/>
  <c r="N26" i="79"/>
  <c r="L25" i="79"/>
  <c r="X7" i="79"/>
  <c r="F43" i="79" s="1"/>
  <c r="N6" i="79"/>
  <c r="K6" i="79"/>
  <c r="H6" i="79"/>
  <c r="F6" i="79"/>
  <c r="X6" i="79" s="1"/>
  <c r="F42" i="79" s="1"/>
  <c r="X5" i="79"/>
  <c r="W16" i="79" s="1"/>
  <c r="AH4" i="79"/>
  <c r="AG4" i="79"/>
  <c r="AF4" i="79"/>
  <c r="AE4" i="79"/>
  <c r="AD4" i="79"/>
  <c r="AC4" i="79"/>
  <c r="AB4" i="79"/>
  <c r="AA4" i="79"/>
  <c r="Z4" i="79"/>
  <c r="Y4" i="79"/>
  <c r="X4" i="79"/>
  <c r="X3" i="79"/>
  <c r="X2" i="79"/>
  <c r="F799" i="85"/>
  <c r="F796" i="85"/>
  <c r="D796" i="85"/>
  <c r="F793" i="85"/>
  <c r="D793" i="85"/>
  <c r="AE790" i="85"/>
  <c r="N790" i="85"/>
  <c r="M790" i="85"/>
  <c r="AE788" i="85"/>
  <c r="E788" i="85"/>
  <c r="AE786" i="85"/>
  <c r="J786" i="85"/>
  <c r="AE784" i="85"/>
  <c r="J784" i="85"/>
  <c r="AE782" i="85"/>
  <c r="J782" i="85"/>
  <c r="M781" i="85"/>
  <c r="AH780" i="85"/>
  <c r="M780" i="85"/>
  <c r="E780" i="85"/>
  <c r="D778" i="85"/>
  <c r="K773" i="85"/>
  <c r="C771" i="85"/>
  <c r="AD748" i="85"/>
  <c r="Y748" i="85"/>
  <c r="Y746" i="85"/>
  <c r="Y745" i="85"/>
  <c r="AC742" i="85"/>
  <c r="V195" i="85"/>
  <c r="V239" i="85" s="1"/>
  <c r="V283" i="85" s="1"/>
  <c r="V327" i="85" s="1"/>
  <c r="V371" i="85" s="1"/>
  <c r="V415" i="85" s="1"/>
  <c r="V459" i="85" s="1"/>
  <c r="V503" i="85" s="1"/>
  <c r="V547" i="85" s="1"/>
  <c r="V591" i="85" s="1"/>
  <c r="V635" i="85" s="1"/>
  <c r="V679" i="85" s="1"/>
  <c r="V723" i="85" s="1"/>
  <c r="V768" i="85" s="1"/>
  <c r="V812" i="85" s="1"/>
  <c r="V151" i="85"/>
  <c r="AA86" i="85"/>
  <c r="S86" i="85"/>
  <c r="S82" i="85"/>
  <c r="S78" i="85"/>
  <c r="O43" i="85"/>
  <c r="P11" i="85"/>
  <c r="AG10" i="85"/>
  <c r="W9" i="85"/>
  <c r="L9" i="85"/>
  <c r="AG8" i="85"/>
  <c r="I735" i="85" s="1"/>
  <c r="AS2" i="85"/>
  <c r="BE3" i="85"/>
  <c r="BL4" i="85" s="1"/>
  <c r="BE2" i="85"/>
  <c r="AG2" i="85"/>
  <c r="AG3" i="85" s="1"/>
  <c r="AP4" i="85" s="1"/>
  <c r="AM62" i="85" s="1"/>
  <c r="F38" i="78"/>
  <c r="F36" i="78"/>
  <c r="R28" i="78"/>
  <c r="N28" i="78"/>
  <c r="N27" i="78"/>
  <c r="N25" i="78"/>
  <c r="X7" i="78"/>
  <c r="F43" i="78" s="1"/>
  <c r="N6" i="78"/>
  <c r="K6" i="78"/>
  <c r="H6" i="78"/>
  <c r="F6" i="78"/>
  <c r="X6" i="78" s="1"/>
  <c r="F42" i="78" s="1"/>
  <c r="X5" i="78"/>
  <c r="W16" i="78" s="1"/>
  <c r="AH4" i="78"/>
  <c r="AG4" i="78"/>
  <c r="AF4" i="78"/>
  <c r="AE4" i="78"/>
  <c r="AD4" i="78"/>
  <c r="AC4" i="78"/>
  <c r="AB4" i="78"/>
  <c r="AA4" i="78"/>
  <c r="Z4" i="78"/>
  <c r="Y4" i="78"/>
  <c r="X4" i="78"/>
  <c r="X3" i="78"/>
  <c r="X2" i="78"/>
  <c r="M38" i="77"/>
  <c r="M36" i="77"/>
  <c r="M34" i="77"/>
  <c r="AA27" i="77"/>
  <c r="AB26" i="77"/>
  <c r="AB25" i="77"/>
  <c r="U24" i="77"/>
  <c r="AG6" i="77"/>
  <c r="M40" i="77" s="1"/>
  <c r="M42" i="77" s="1"/>
  <c r="AG5" i="77"/>
  <c r="AO19" i="77" s="1"/>
  <c r="M39" i="76"/>
  <c r="M37" i="76"/>
  <c r="M35" i="76"/>
  <c r="AF28" i="76"/>
  <c r="Z28" i="76"/>
  <c r="Z27" i="76"/>
  <c r="Z25" i="76"/>
  <c r="AG6" i="76"/>
  <c r="M41" i="76" s="1"/>
  <c r="M43" i="76" s="1"/>
  <c r="AG5" i="76"/>
  <c r="AO19" i="76" s="1"/>
  <c r="BG4" i="87" l="1"/>
  <c r="BN4" i="87"/>
  <c r="AG9" i="87"/>
  <c r="T52" i="87" s="1"/>
  <c r="BO4" i="87"/>
  <c r="BF4" i="87"/>
  <c r="BJ4" i="87"/>
  <c r="BK4" i="87"/>
  <c r="BH4" i="87"/>
  <c r="BL4" i="87"/>
  <c r="BE4" i="87"/>
  <c r="BI4" i="87"/>
  <c r="O100" i="84"/>
  <c r="AG9" i="83"/>
  <c r="T52" i="83" s="1"/>
  <c r="AG6" i="82"/>
  <c r="AB29" i="82" s="1"/>
  <c r="BM4" i="85"/>
  <c r="AG9" i="85"/>
  <c r="X6" i="98"/>
  <c r="D44" i="98" s="1"/>
  <c r="D40" i="94"/>
  <c r="N16" i="94"/>
  <c r="AV5" i="97"/>
  <c r="AZ5" i="97"/>
  <c r="BD5" i="97"/>
  <c r="AW5" i="97"/>
  <c r="BA5" i="97"/>
  <c r="AT5" i="97"/>
  <c r="AX5" i="97"/>
  <c r="BB5" i="97"/>
  <c r="AU5" i="97"/>
  <c r="AY5" i="97"/>
  <c r="AU5" i="88"/>
  <c r="AY5" i="88"/>
  <c r="BC5" i="88"/>
  <c r="AV5" i="88"/>
  <c r="AZ5" i="88"/>
  <c r="BD5" i="88"/>
  <c r="AW5" i="88"/>
  <c r="BA5" i="88"/>
  <c r="AT5" i="88"/>
  <c r="AX5" i="88"/>
  <c r="AH5" i="88"/>
  <c r="AL5" i="88"/>
  <c r="AP5" i="88"/>
  <c r="AI5" i="88"/>
  <c r="AM5" i="88"/>
  <c r="AQ5" i="88"/>
  <c r="AJ5" i="88"/>
  <c r="AN5" i="88"/>
  <c r="AG5" i="88"/>
  <c r="AK5" i="88"/>
  <c r="AG4" i="87"/>
  <c r="AK4" i="87"/>
  <c r="AC62" i="87" s="1"/>
  <c r="AO4" i="87"/>
  <c r="AK62" i="87" s="1"/>
  <c r="AH4" i="87"/>
  <c r="W62" i="87" s="1"/>
  <c r="AL4" i="87"/>
  <c r="AE62" i="87" s="1"/>
  <c r="AP4" i="87"/>
  <c r="AM62" i="87" s="1"/>
  <c r="AS3" i="87"/>
  <c r="AI4" i="87"/>
  <c r="Y62" i="87" s="1"/>
  <c r="AM4" i="87"/>
  <c r="AG62" i="87" s="1"/>
  <c r="AQ4" i="87"/>
  <c r="AO62" i="87" s="1"/>
  <c r="AJ4" i="87"/>
  <c r="AA62" i="87" s="1"/>
  <c r="AH4" i="86"/>
  <c r="W62" i="86" s="1"/>
  <c r="AL4" i="86"/>
  <c r="AE62" i="86" s="1"/>
  <c r="AP4" i="86"/>
  <c r="AM62" i="86" s="1"/>
  <c r="AS3" i="86"/>
  <c r="AI4" i="86"/>
  <c r="Y62" i="86" s="1"/>
  <c r="AM4" i="86"/>
  <c r="AG62" i="86" s="1"/>
  <c r="AQ4" i="86"/>
  <c r="AO62" i="86" s="1"/>
  <c r="AJ4" i="86"/>
  <c r="AA62" i="86" s="1"/>
  <c r="AN4" i="86"/>
  <c r="AI62" i="86" s="1"/>
  <c r="AG4" i="86"/>
  <c r="AK4" i="86"/>
  <c r="AC62" i="86" s="1"/>
  <c r="AH4" i="84"/>
  <c r="W62" i="84" s="1"/>
  <c r="AL4" i="84"/>
  <c r="AE62" i="84" s="1"/>
  <c r="AP4" i="84"/>
  <c r="AM62" i="84" s="1"/>
  <c r="AS3" i="84"/>
  <c r="AI4" i="84"/>
  <c r="Y62" i="84" s="1"/>
  <c r="AM4" i="84"/>
  <c r="AG62" i="84" s="1"/>
  <c r="AQ4" i="84"/>
  <c r="AO62" i="84" s="1"/>
  <c r="AJ4" i="84"/>
  <c r="AA62" i="84" s="1"/>
  <c r="AN4" i="84"/>
  <c r="AI62" i="84" s="1"/>
  <c r="AG4" i="84"/>
  <c r="V62" i="84" s="1"/>
  <c r="AK4" i="84"/>
  <c r="AC62" i="84" s="1"/>
  <c r="AS3" i="83"/>
  <c r="AI4" i="83"/>
  <c r="Y62" i="83" s="1"/>
  <c r="AM4" i="83"/>
  <c r="AG62" i="83" s="1"/>
  <c r="AQ4" i="83"/>
  <c r="AO62" i="83" s="1"/>
  <c r="AJ4" i="83"/>
  <c r="AA62" i="83" s="1"/>
  <c r="AN4" i="83"/>
  <c r="AI62" i="83" s="1"/>
  <c r="AG4" i="83"/>
  <c r="V62" i="83" s="1"/>
  <c r="AK4" i="83"/>
  <c r="AC62" i="83" s="1"/>
  <c r="AO4" i="83"/>
  <c r="AK62" i="83" s="1"/>
  <c r="AH4" i="83"/>
  <c r="W62" i="83" s="1"/>
  <c r="AL4" i="83"/>
  <c r="AE62" i="83" s="1"/>
  <c r="I738" i="83"/>
  <c r="BE4" i="85"/>
  <c r="BI4" i="85"/>
  <c r="BF4" i="85"/>
  <c r="BJ4" i="85"/>
  <c r="BN4" i="85"/>
  <c r="BG4" i="85"/>
  <c r="BK4" i="85"/>
  <c r="BO4" i="85"/>
  <c r="BH4" i="85"/>
  <c r="AL4" i="85"/>
  <c r="AE62" i="85" s="1"/>
  <c r="AS3" i="85"/>
  <c r="AI4" i="85"/>
  <c r="Y62" i="85" s="1"/>
  <c r="AM4" i="85"/>
  <c r="AG62" i="85" s="1"/>
  <c r="AQ4" i="85"/>
  <c r="AO62" i="85" s="1"/>
  <c r="AH4" i="85"/>
  <c r="W62" i="85" s="1"/>
  <c r="AJ4" i="85"/>
  <c r="AA62" i="85" s="1"/>
  <c r="AN4" i="85"/>
  <c r="AI62" i="85" s="1"/>
  <c r="AG4" i="85"/>
  <c r="V62" i="85" s="1"/>
  <c r="AK4" i="85"/>
  <c r="AC62" i="85" s="1"/>
  <c r="AO4" i="85"/>
  <c r="AK62" i="85" s="1"/>
  <c r="O100" i="87" l="1"/>
  <c r="AG7" i="87"/>
  <c r="O90" i="87" s="1"/>
  <c r="N17" i="98"/>
  <c r="AF49" i="97"/>
  <c r="AF36" i="88"/>
  <c r="V35" i="88"/>
  <c r="BA4" i="87"/>
  <c r="AW4" i="87"/>
  <c r="AS4" i="87"/>
  <c r="AZ4" i="87"/>
  <c r="AV4" i="87"/>
  <c r="BC4" i="87"/>
  <c r="AY4" i="87"/>
  <c r="AU4" i="87"/>
  <c r="BB4" i="87"/>
  <c r="AX4" i="87"/>
  <c r="AT4" i="87"/>
  <c r="BB4" i="86"/>
  <c r="AX4" i="86"/>
  <c r="AT4" i="86"/>
  <c r="BA4" i="86"/>
  <c r="AW4" i="86"/>
  <c r="AS4" i="86"/>
  <c r="AZ4" i="86"/>
  <c r="AV4" i="86"/>
  <c r="BC4" i="86"/>
  <c r="AY4" i="86"/>
  <c r="AU4" i="86"/>
  <c r="BB4" i="84"/>
  <c r="AX4" i="84"/>
  <c r="AT4" i="84"/>
  <c r="BA4" i="84"/>
  <c r="AW4" i="84"/>
  <c r="AS4" i="84"/>
  <c r="AZ4" i="84"/>
  <c r="AV4" i="84"/>
  <c r="BC4" i="84"/>
  <c r="AY4" i="84"/>
  <c r="AU4" i="84"/>
  <c r="BC4" i="83"/>
  <c r="AY4" i="83"/>
  <c r="AU4" i="83"/>
  <c r="BB4" i="83"/>
  <c r="AX4" i="83"/>
  <c r="AT4" i="83"/>
  <c r="BA4" i="83"/>
  <c r="AW4" i="83"/>
  <c r="AS4" i="83"/>
  <c r="AZ4" i="83"/>
  <c r="AV4" i="83"/>
  <c r="AG7" i="85"/>
  <c r="O90" i="85" s="1"/>
  <c r="BC4" i="85"/>
  <c r="BB4" i="85"/>
  <c r="AX4" i="85"/>
  <c r="AT4" i="85"/>
  <c r="AU4" i="85"/>
  <c r="BA4" i="85"/>
  <c r="AW4" i="85"/>
  <c r="AS4" i="85"/>
  <c r="AY4" i="85"/>
  <c r="AZ4" i="85"/>
  <c r="AV4" i="85"/>
  <c r="AG6" i="85" l="1"/>
  <c r="AG6" i="87"/>
  <c r="AC69" i="87" s="1"/>
  <c r="AG6" i="86"/>
  <c r="AC69" i="86" s="1"/>
  <c r="AG6" i="84"/>
  <c r="AC69" i="84" s="1"/>
  <c r="AG6" i="83"/>
  <c r="AC69" i="83" s="1"/>
</calcChain>
</file>

<file path=xl/sharedStrings.xml><?xml version="1.0" encoding="utf-8"?>
<sst xmlns="http://schemas.openxmlformats.org/spreadsheetml/2006/main" count="1503" uniqueCount="423">
  <si>
    <t>回</t>
    <rPh sb="0" eb="1">
      <t>カイ</t>
    </rPh>
    <phoneticPr fontId="21"/>
  </si>
  <si>
    <t>変更なし</t>
  </si>
  <si>
    <t>住　所</t>
    <rPh sb="0" eb="1">
      <t>ジュウ</t>
    </rPh>
    <rPh sb="2" eb="3">
      <t>ショ</t>
    </rPh>
    <phoneticPr fontId="21"/>
  </si>
  <si>
    <t>④屋根</t>
  </si>
  <si>
    <t>名称</t>
    <rPh sb="0" eb="2">
      <t>めいしょう</t>
    </rPh>
    <phoneticPr fontId="16" type="Hiragana"/>
  </si>
  <si>
    <t>②屋根ふき材</t>
  </si>
  <si>
    <t>内容</t>
    <rPh sb="0" eb="2">
      <t>ないよう</t>
    </rPh>
    <phoneticPr fontId="16" type="Hiragana"/>
  </si>
  <si>
    <t>㊞</t>
  </si>
  <si>
    <t>平成</t>
    <rPh sb="0" eb="2">
      <t>ヘイセイ</t>
    </rPh>
    <phoneticPr fontId="21"/>
  </si>
  <si>
    <t>変更契約日</t>
    <rPh sb="0" eb="2">
      <t>ヘンコウ</t>
    </rPh>
    <rPh sb="2" eb="5">
      <t>ケイヤクビ</t>
    </rPh>
    <phoneticPr fontId="21"/>
  </si>
  <si>
    <t>④基礎・基礎ぐい</t>
  </si>
  <si>
    <t>数  量</t>
    <rPh sb="0" eb="1">
      <t>カズ</t>
    </rPh>
    <rPh sb="3" eb="4">
      <t>リョウ</t>
    </rPh>
    <phoneticPr fontId="16"/>
  </si>
  <si>
    <t>百万</t>
    <rPh sb="0" eb="2">
      <t>ヒャクマン</t>
    </rPh>
    <phoneticPr fontId="21"/>
  </si>
  <si>
    <t>記</t>
    <rPh sb="0" eb="1">
      <t>キ</t>
    </rPh>
    <phoneticPr fontId="21"/>
  </si>
  <si>
    <t>円</t>
    <rPh sb="0" eb="1">
      <t>エン</t>
    </rPh>
    <phoneticPr fontId="21"/>
  </si>
  <si>
    <t>程</t>
  </si>
  <si>
    <t>１．工　　事　　名</t>
  </si>
  <si>
    <t>６</t>
  </si>
  <si>
    <t>契約日</t>
    <rPh sb="0" eb="3">
      <t>ケイヤクビ</t>
    </rPh>
    <phoneticPr fontId="21"/>
  </si>
  <si>
    <t>造成等の工事</t>
  </si>
  <si>
    <t>４</t>
  </si>
  <si>
    <t>日</t>
    <rPh sb="0" eb="1">
      <t>ニチ</t>
    </rPh>
    <phoneticPr fontId="21"/>
  </si>
  <si>
    <t>着手日</t>
    <rPh sb="0" eb="2">
      <t>チャクシュ</t>
    </rPh>
    <rPh sb="2" eb="3">
      <t>ビ</t>
    </rPh>
    <phoneticPr fontId="21"/>
  </si>
  <si>
    <t>（第１構成員）</t>
    <rPh sb="1" eb="2">
      <t>ダイ</t>
    </rPh>
    <rPh sb="3" eb="6">
      <t>コウセイイン</t>
    </rPh>
    <phoneticPr fontId="21"/>
  </si>
  <si>
    <t>会社名</t>
    <rPh sb="0" eb="3">
      <t>カイシャメイ</t>
    </rPh>
    <phoneticPr fontId="21"/>
  </si>
  <si>
    <t>代表者職名</t>
    <rPh sb="0" eb="3">
      <t>ダイヒョウシャ</t>
    </rPh>
    <rPh sb="3" eb="5">
      <t>ショクメイ</t>
    </rPh>
    <phoneticPr fontId="21"/>
  </si>
  <si>
    <t>　</t>
  </si>
  <si>
    <t>契約関係様式</t>
    <rPh sb="0" eb="2">
      <t>けいやく</t>
    </rPh>
    <rPh sb="2" eb="4">
      <t>かんけい</t>
    </rPh>
    <rPh sb="4" eb="6">
      <t>ようしき</t>
    </rPh>
    <phoneticPr fontId="16" type="Hiragana"/>
  </si>
  <si>
    <t>（4）</t>
  </si>
  <si>
    <t>課　税</t>
    <rPh sb="0" eb="1">
      <t>カ</t>
    </rPh>
    <rPh sb="2" eb="3">
      <t>ゼイ</t>
    </rPh>
    <phoneticPr fontId="21"/>
  </si>
  <si>
    <t>⑵ 公正取引委員会が，受注者に違反行為があったとして独占禁止法第７条の２第１項若しくは第</t>
  </si>
  <si>
    <t>年</t>
    <rPh sb="0" eb="1">
      <t>ネン</t>
    </rPh>
    <phoneticPr fontId="21"/>
  </si>
  <si>
    <t>下記のとおり施工しますから承認願います。</t>
    <rPh sb="0" eb="2">
      <t>カキ</t>
    </rPh>
    <rPh sb="6" eb="8">
      <t>セコウ</t>
    </rPh>
    <rPh sb="13" eb="15">
      <t>ショウニン</t>
    </rPh>
    <rPh sb="15" eb="16">
      <t>ネガ</t>
    </rPh>
    <phoneticPr fontId="16"/>
  </si>
  <si>
    <t>月</t>
    <rPh sb="0" eb="1">
      <t>ツキ</t>
    </rPh>
    <phoneticPr fontId="21"/>
  </si>
  <si>
    <t>住所</t>
    <rPh sb="0" eb="2">
      <t>ジュウショ</t>
    </rPh>
    <phoneticPr fontId="21"/>
  </si>
  <si>
    <t>代表者名</t>
    <rPh sb="0" eb="2">
      <t>ダイヒョウ</t>
    </rPh>
    <rPh sb="2" eb="3">
      <t>シャ</t>
    </rPh>
    <rPh sb="3" eb="4">
      <t>メイ</t>
    </rPh>
    <phoneticPr fontId="21"/>
  </si>
  <si>
    <t>提出時期</t>
    <rPh sb="0" eb="2">
      <t>ていしゅつ</t>
    </rPh>
    <rPh sb="2" eb="4">
      <t>じき</t>
    </rPh>
    <phoneticPr fontId="16" type="Hiragana"/>
  </si>
  <si>
    <t>変更あり</t>
  </si>
  <si>
    <t>津山市</t>
    <rPh sb="0" eb="3">
      <t>ツヤマシ</t>
    </rPh>
    <phoneticPr fontId="21"/>
  </si>
  <si>
    <t>変更契約時</t>
  </si>
  <si>
    <t>資格</t>
    <rPh sb="0" eb="2">
      <t>シカク</t>
    </rPh>
    <phoneticPr fontId="21"/>
  </si>
  <si>
    <t>地内</t>
    <rPh sb="0" eb="1">
      <t>チ</t>
    </rPh>
    <rPh sb="1" eb="2">
      <t>ナイ</t>
    </rPh>
    <phoneticPr fontId="21"/>
  </si>
  <si>
    <t>発注者</t>
    <rPh sb="0" eb="3">
      <t>ハッチュウシャ</t>
    </rPh>
    <phoneticPr fontId="21"/>
  </si>
  <si>
    <t>すること。</t>
  </si>
  <si>
    <t>その他</t>
    <rPh sb="2" eb="3">
      <t>タ</t>
    </rPh>
    <phoneticPr fontId="21"/>
  </si>
  <si>
    <t>円（税込）</t>
  </si>
  <si>
    <t>受注者</t>
    <rPh sb="0" eb="3">
      <t>ジュチュウシャ</t>
    </rPh>
    <phoneticPr fontId="21"/>
  </si>
  <si>
    <t>１</t>
  </si>
  <si>
    <t>様式第14号</t>
    <rPh sb="0" eb="2">
      <t>ヨウシキ</t>
    </rPh>
    <rPh sb="2" eb="3">
      <t>ダイ</t>
    </rPh>
    <rPh sb="5" eb="6">
      <t>ゴウ</t>
    </rPh>
    <phoneticPr fontId="21"/>
  </si>
  <si>
    <t>方</t>
  </si>
  <si>
    <t>津山市長</t>
    <rPh sb="0" eb="4">
      <t>ツヤマシチョウ</t>
    </rPh>
    <phoneticPr fontId="21"/>
  </si>
  <si>
    <t>着手</t>
    <rPh sb="0" eb="2">
      <t>チャクシュ</t>
    </rPh>
    <phoneticPr fontId="21"/>
  </si>
  <si>
    <t>氏名</t>
    <rPh sb="0" eb="2">
      <t>シメイ</t>
    </rPh>
    <phoneticPr fontId="21"/>
  </si>
  <si>
    <t>契約年月日</t>
    <rPh sb="0" eb="2">
      <t>ケイヤク</t>
    </rPh>
    <rPh sb="2" eb="5">
      <t>ネンガッピ</t>
    </rPh>
    <phoneticPr fontId="21"/>
  </si>
  <si>
    <t>ご</t>
  </si>
  <si>
    <t>氏　名</t>
    <rPh sb="0" eb="1">
      <t>シ</t>
    </rPh>
    <rPh sb="2" eb="3">
      <t>メイ</t>
    </rPh>
    <phoneticPr fontId="21"/>
  </si>
  <si>
    <t xml:space="preserve">ﾘｻｲｸﾙ法契約書面 
（解体工事用） </t>
  </si>
  <si>
    <t>下記のとおり着手しますのでお届けします。</t>
    <rPh sb="0" eb="2">
      <t>カキ</t>
    </rPh>
    <rPh sb="6" eb="8">
      <t>チャクシュ</t>
    </rPh>
    <rPh sb="14" eb="15">
      <t>トド</t>
    </rPh>
    <phoneticPr fontId="21"/>
  </si>
  <si>
    <t>不要</t>
  </si>
  <si>
    <t>（３００万円未満の工事請負に使用する。）</t>
  </si>
  <si>
    <t>現場代理人</t>
    <rPh sb="0" eb="2">
      <t>ゲンバ</t>
    </rPh>
    <rPh sb="2" eb="5">
      <t>ダイリニン</t>
    </rPh>
    <phoneticPr fontId="21"/>
  </si>
  <si>
    <t>２</t>
  </si>
  <si>
    <t>完　成</t>
    <rPh sb="0" eb="1">
      <t>カン</t>
    </rPh>
    <rPh sb="2" eb="3">
      <t>シゲル</t>
    </rPh>
    <phoneticPr fontId="16"/>
  </si>
  <si>
    <t>　・　　　なし</t>
  </si>
  <si>
    <t>請負額300万円未満の工事請負に使用</t>
  </si>
  <si>
    <t>（談合その他不正行為に係る解除）</t>
  </si>
  <si>
    <t>３</t>
  </si>
  <si>
    <t>課税事業者</t>
    <rPh sb="0" eb="2">
      <t>カゼイ</t>
    </rPh>
    <rPh sb="2" eb="5">
      <t>ジギョウシャ</t>
    </rPh>
    <phoneticPr fontId="21"/>
  </si>
  <si>
    <t>主任技術者</t>
    <rPh sb="0" eb="2">
      <t>シュニン</t>
    </rPh>
    <rPh sb="2" eb="5">
      <t>ギジュツシャ</t>
    </rPh>
    <phoneticPr fontId="21"/>
  </si>
  <si>
    <t>③基礎</t>
  </si>
  <si>
    <t>請負金額</t>
    <rPh sb="0" eb="2">
      <t>ウケオイ</t>
    </rPh>
    <rPh sb="2" eb="4">
      <t>キンガク</t>
    </rPh>
    <phoneticPr fontId="21"/>
  </si>
  <si>
    <t>５</t>
  </si>
  <si>
    <t>仮設工事</t>
  </si>
  <si>
    <t>着手年月日</t>
    <rPh sb="0" eb="2">
      <t>チャクシュ</t>
    </rPh>
    <rPh sb="2" eb="5">
      <t>ネンガッピ</t>
    </rPh>
    <phoneticPr fontId="21"/>
  </si>
  <si>
    <t>免税事業者</t>
    <rPh sb="0" eb="2">
      <t>メンゼイ</t>
    </rPh>
    <rPh sb="2" eb="5">
      <t>ジギョウシャ</t>
    </rPh>
    <phoneticPr fontId="21"/>
  </si>
  <si>
    <t>完成日</t>
    <rPh sb="0" eb="2">
      <t>カンセイ</t>
    </rPh>
    <rPh sb="2" eb="3">
      <t>ビ</t>
    </rPh>
    <phoneticPr fontId="21"/>
  </si>
  <si>
    <t>⑥その他</t>
  </si>
  <si>
    <t>の</t>
  </si>
  <si>
    <t>様式第15号</t>
    <rPh sb="0" eb="2">
      <t>ヨウシキ</t>
    </rPh>
    <rPh sb="2" eb="3">
      <t>ダイ</t>
    </rPh>
    <rPh sb="5" eb="6">
      <t>ゴウ</t>
    </rPh>
    <phoneticPr fontId="21"/>
  </si>
  <si>
    <t>□手作業</t>
  </si>
  <si>
    <t>主任技術者</t>
    <rPh sb="0" eb="2">
      <t>シュニン</t>
    </rPh>
    <rPh sb="2" eb="4">
      <t>ギジュツ</t>
    </rPh>
    <rPh sb="4" eb="5">
      <t>シャ</t>
    </rPh>
    <phoneticPr fontId="21"/>
  </si>
  <si>
    <t>選任届</t>
    <rPh sb="0" eb="2">
      <t>センニン</t>
    </rPh>
    <rPh sb="2" eb="3">
      <t>トドケ</t>
    </rPh>
    <phoneticPr fontId="21"/>
  </si>
  <si>
    <t>増額</t>
  </si>
  <si>
    <t>議会議決を必要としないJV用</t>
    <rPh sb="13" eb="14">
      <t>よう</t>
    </rPh>
    <phoneticPr fontId="16" type="Hiragana"/>
  </si>
  <si>
    <t>議会議決用(JV)</t>
  </si>
  <si>
    <t>千</t>
    <rPh sb="0" eb="1">
      <t>セン</t>
    </rPh>
    <phoneticPr fontId="21"/>
  </si>
  <si>
    <t>着　手</t>
    <rPh sb="0" eb="1">
      <t>キ</t>
    </rPh>
    <rPh sb="2" eb="3">
      <t>テ</t>
    </rPh>
    <phoneticPr fontId="21"/>
  </si>
  <si>
    <t>JV代表者住所</t>
    <rPh sb="2" eb="5">
      <t>ダイヒョウシャ</t>
    </rPh>
    <rPh sb="5" eb="7">
      <t>ジュウショ</t>
    </rPh>
    <phoneticPr fontId="21"/>
  </si>
  <si>
    <t>十</t>
    <rPh sb="0" eb="1">
      <t>ジュウ</t>
    </rPh>
    <phoneticPr fontId="21"/>
  </si>
  <si>
    <t>契約保証</t>
    <rPh sb="0" eb="2">
      <t>ケイヤク</t>
    </rPh>
    <rPh sb="2" eb="4">
      <t>ホショウ</t>
    </rPh>
    <phoneticPr fontId="21"/>
  </si>
  <si>
    <t>２．解体工事に要する費用　</t>
  </si>
  <si>
    <t>完　成</t>
    <rPh sb="0" eb="1">
      <t>カン</t>
    </rPh>
    <rPh sb="2" eb="3">
      <t>シゲル</t>
    </rPh>
    <phoneticPr fontId="21"/>
  </si>
  <si>
    <t>（受注者の見積金額：直接工事費）
 （注）解体工事の場合のみ記載する。</t>
  </si>
  <si>
    <t>外装材・上部構造部分の取り壊し</t>
  </si>
  <si>
    <t>（資格</t>
    <rPh sb="1" eb="3">
      <t>シカク</t>
    </rPh>
    <phoneticPr fontId="21"/>
  </si>
  <si>
    <t>うち消費税等額</t>
    <rPh sb="2" eb="6">
      <t>ショウヒゼイトウ</t>
    </rPh>
    <rPh sb="6" eb="7">
      <t>ガク</t>
    </rPh>
    <phoneticPr fontId="21"/>
  </si>
  <si>
    <t>）</t>
  </si>
  <si>
    <t>⑤その他(           )</t>
  </si>
  <si>
    <t>円）</t>
    <rPh sb="0" eb="1">
      <t>エン</t>
    </rPh>
    <phoneticPr fontId="21"/>
  </si>
  <si>
    <t>JV代表者職氏名</t>
    <rPh sb="2" eb="5">
      <t>ダイヒョウシャ</t>
    </rPh>
    <rPh sb="5" eb="6">
      <t>ショク</t>
    </rPh>
    <rPh sb="6" eb="8">
      <t>シメイ</t>
    </rPh>
    <phoneticPr fontId="21"/>
  </si>
  <si>
    <t>完成</t>
    <rPh sb="0" eb="2">
      <t>カンセイ</t>
    </rPh>
    <phoneticPr fontId="21"/>
  </si>
  <si>
    <t>請負額500万円を超える場合、または工期90日以上の場合</t>
    <rPh sb="12" eb="14">
      <t>ばあい</t>
    </rPh>
    <phoneticPr fontId="16" type="Hiragana"/>
  </si>
  <si>
    <t>(うち取引に係る消費税及び地方消費税額</t>
    <rPh sb="11" eb="12">
      <t>オヨ</t>
    </rPh>
    <rPh sb="13" eb="15">
      <t>チホウ</t>
    </rPh>
    <rPh sb="15" eb="18">
      <t>ショウヒゼイ</t>
    </rPh>
    <phoneticPr fontId="21"/>
  </si>
  <si>
    <t>　   （商号又は名称）</t>
    <rPh sb="5" eb="7">
      <t>ショウゴウ</t>
    </rPh>
    <rPh sb="7" eb="8">
      <t>マタ</t>
    </rPh>
    <rPh sb="9" eb="11">
      <t>メイショウ</t>
    </rPh>
    <phoneticPr fontId="21"/>
  </si>
  <si>
    <t>要</t>
  </si>
  <si>
    <t>津山市山北５２０番地</t>
    <rPh sb="0" eb="3">
      <t>ツヤマシ</t>
    </rPh>
    <rPh sb="3" eb="5">
      <t>ヤマキタ</t>
    </rPh>
    <rPh sb="8" eb="10">
      <t>バンチ</t>
    </rPh>
    <phoneticPr fontId="21"/>
  </si>
  <si>
    <t>び</t>
  </si>
  <si>
    <t>円</t>
  </si>
  <si>
    <t>現場代理人、主任技術者（監理技術者）の選任届</t>
  </si>
  <si>
    <t>　上記により工事を請負います。ついては津山市契約規則、関係書類（設計書・仕様書・注文</t>
  </si>
  <si>
    <t>保証期限</t>
    <rPh sb="0" eb="2">
      <t>ホショウ</t>
    </rPh>
    <rPh sb="2" eb="4">
      <t>キゲン</t>
    </rPh>
    <phoneticPr fontId="21"/>
  </si>
  <si>
    <t>３．原請負契約年月日</t>
  </si>
  <si>
    <t>４．変更契約事項</t>
    <rPh sb="2" eb="4">
      <t>ヘンコウ</t>
    </rPh>
    <rPh sb="4" eb="6">
      <t>ケイヤク</t>
    </rPh>
    <rPh sb="6" eb="8">
      <t>ジコウ</t>
    </rPh>
    <phoneticPr fontId="21"/>
  </si>
  <si>
    <t>受託者</t>
    <rPh sb="0" eb="3">
      <t>ジュタクシャ</t>
    </rPh>
    <phoneticPr fontId="16"/>
  </si>
  <si>
    <t>したときはこの規則の定めるところにより処分を受けても異議はありません。</t>
  </si>
  <si>
    <t>（1）</t>
  </si>
  <si>
    <t>変　更</t>
    <rPh sb="0" eb="1">
      <t>ヘン</t>
    </rPh>
    <rPh sb="2" eb="3">
      <t>サラ</t>
    </rPh>
    <phoneticPr fontId="21"/>
  </si>
  <si>
    <t>（うち消費税等額）</t>
    <rPh sb="3" eb="6">
      <t>ショウヒゼイ</t>
    </rPh>
    <rPh sb="6" eb="7">
      <t>トウ</t>
    </rPh>
    <rPh sb="7" eb="8">
      <t>ガク</t>
    </rPh>
    <phoneticPr fontId="21"/>
  </si>
  <si>
    <t>なし</t>
  </si>
  <si>
    <t>から</t>
  </si>
  <si>
    <t>あり（別添の変更設計書記載のとおり）</t>
    <rPh sb="3" eb="5">
      <t>ベッテン</t>
    </rPh>
    <rPh sb="6" eb="8">
      <t>ヘンコウ</t>
    </rPh>
    <rPh sb="8" eb="11">
      <t>セッケイショ</t>
    </rPh>
    <rPh sb="11" eb="13">
      <t>キサイ</t>
    </rPh>
    <phoneticPr fontId="21"/>
  </si>
  <si>
    <t>随意契約分以外の契約について、契約額300万円未満の場合は契約書に貼付し割印。契約額300万円以上の場合は契約書本紙と一緒に綴込用紙で綴じて割印。</t>
  </si>
  <si>
    <t>（2）</t>
  </si>
  <si>
    <t>（3）</t>
  </si>
  <si>
    <t>増</t>
    <rPh sb="0" eb="1">
      <t>ゾウ</t>
    </rPh>
    <phoneticPr fontId="21"/>
  </si>
  <si>
    <t>するか否かにかかわらず，違約金として，契約金額の１０分の１に相当する額を発注者が指定す</t>
  </si>
  <si>
    <t>減</t>
    <rPh sb="0" eb="1">
      <t>ゲン</t>
    </rPh>
    <phoneticPr fontId="21"/>
  </si>
  <si>
    <t>算用数字で記入</t>
  </si>
  <si>
    <t>契約保証の変更</t>
    <rPh sb="0" eb="2">
      <t>ケイヤク</t>
    </rPh>
    <rPh sb="2" eb="4">
      <t>ホショウ</t>
    </rPh>
    <rPh sb="5" eb="7">
      <t>ヘンコウ</t>
    </rPh>
    <phoneticPr fontId="21"/>
  </si>
  <si>
    <t>案して決定する率で計算した額の遅延利息を発注者に支払わなければならない。</t>
  </si>
  <si>
    <t>な　し</t>
  </si>
  <si>
    <t>あ　り</t>
  </si>
  <si>
    <t>基礎・基礎ぐいの工事</t>
  </si>
  <si>
    <t>内</t>
  </si>
  <si>
    <t>（6）</t>
  </si>
  <si>
    <t>できる。</t>
  </si>
  <si>
    <t>５．そ　　の　　他</t>
    <rPh sb="8" eb="9">
      <t>タ</t>
    </rPh>
    <phoneticPr fontId="21"/>
  </si>
  <si>
    <t>作</t>
  </si>
  <si>
    <t>屋根ふき材の取り外し</t>
  </si>
  <si>
    <t>談合その他不正行為に係る契約解除と損害賠償に関する特約条項</t>
  </si>
  <si>
    <t>を選択します。</t>
  </si>
  <si>
    <t>※届出書の写しを添付することでもよい</t>
  </si>
  <si>
    <t>（総則）</t>
  </si>
  <si>
    <t>第１条 この特約は，この特約が添付される契約（以下「契約」という。）と一体をなす。</t>
  </si>
  <si>
    <t>第２条 津山市（以下「発注者」という。）は，契約の相手方（以下「受注者」という。）（受注者が共</t>
  </si>
  <si>
    <t>同企業体である場合は，その代表者又は構成員）が契約に関して，次の各号のいずれかに該当したと</t>
  </si>
  <si>
    <t>きは，契約の全部又は一部を解除することができるものとし，このために受注者に損害が生じても，</t>
  </si>
  <si>
    <t>発注者は，その責を負わないものとする。</t>
  </si>
  <si>
    <t>⑴ 公正取引委員会が，受注者に違反行為があったとして私的独占の禁止及び公正取引の確保に関</t>
  </si>
  <si>
    <t>よる刑が確定したとき。</t>
  </si>
  <si>
    <t>する法律（昭和２２年法律第５４号。以下「独占禁止法」という。）第７条または第８条の２の</t>
  </si>
  <si>
    <t>支払予定表（別表）</t>
    <rPh sb="0" eb="2">
      <t>シハライ</t>
    </rPh>
    <rPh sb="2" eb="4">
      <t>ヨテイ</t>
    </rPh>
    <rPh sb="4" eb="5">
      <t>ヒョウ</t>
    </rPh>
    <rPh sb="6" eb="8">
      <t>ベッピョウ</t>
    </rPh>
    <phoneticPr fontId="21"/>
  </si>
  <si>
    <t>規定による排除措置命令を行い，当該命令が確定したとき。</t>
  </si>
  <si>
    <t>建設工事に係る資材の再資源化等に関する法律第１３条及び　　　　　　　　　　　　　　　　　　　　　　　　　　　　　　　　　　　　
特定建設資材に係る分別解体等に関する省令第４条の規定による書面</t>
  </si>
  <si>
    <t>８条の３の規定による課徴金の納付を命じ，当該課徴金納付命令が確定したとき、又は独占禁止</t>
  </si>
  <si>
    <t>工程表</t>
  </si>
  <si>
    <t>監理技術者</t>
    <rPh sb="0" eb="2">
      <t>カンリ</t>
    </rPh>
    <rPh sb="2" eb="5">
      <t>ギジュツシャ</t>
    </rPh>
    <phoneticPr fontId="21"/>
  </si>
  <si>
    <t>⑶ 受注者（受注者が法人の場合にあっては，その役員又はその使用人）が刑法（明治４０年法律</t>
  </si>
  <si>
    <t>第４５号）第９６条の６（談合罪）又は同法第１９８条（贈賄罪）又は独禁法第８９条の規定に</t>
  </si>
  <si>
    <t>中間前金払・部分払の選択について</t>
  </si>
  <si>
    <t>　　　　　　　　　　氏　名</t>
    <rPh sb="10" eb="11">
      <t>シ</t>
    </rPh>
    <rPh sb="12" eb="13">
      <t>ナ</t>
    </rPh>
    <phoneticPr fontId="21"/>
  </si>
  <si>
    <t>第2構成員</t>
    <rPh sb="0" eb="1">
      <t>ダイ</t>
    </rPh>
    <rPh sb="2" eb="5">
      <t>コウセイイン</t>
    </rPh>
    <phoneticPr fontId="21"/>
  </si>
  <si>
    <t>２ 受注者は，前項の規定により契約が解除された場合は，違約金として，請負代金額の１０分の</t>
  </si>
  <si>
    <t>様式第４号</t>
    <rPh sb="0" eb="2">
      <t>ヨウシキ</t>
    </rPh>
    <rPh sb="2" eb="3">
      <t>ダイ</t>
    </rPh>
    <rPh sb="4" eb="5">
      <t>ゴウ</t>
    </rPh>
    <phoneticPr fontId="21"/>
  </si>
  <si>
    <t>１に相当する額を発注者が指定する期限までに支払わなければならない。</t>
  </si>
  <si>
    <t>３ 受注者が前項の違約金を発注者が指定する期限までに支払わないときは，受注者は当該期間</t>
  </si>
  <si>
    <t>を経過した日から支払をする日までの日数に応じ，年あたり政府契約の支払遅延防止等に関する</t>
  </si>
  <si>
    <t>十万</t>
    <rPh sb="0" eb="2">
      <t>ジュウマン</t>
    </rPh>
    <phoneticPr fontId="21"/>
  </si>
  <si>
    <t>法律（昭和２４年法律第２５６号）第８条第１項に規定する財務大臣が銀行の一般貸付利率を勘</t>
  </si>
  <si>
    <t>４ 前２項の場合において，受注者が共同企業体であるときは，代表者又は構成員は，違約金又</t>
  </si>
  <si>
    <t>は遅延利息を連帯して発注者に支払わなければならない。</t>
  </si>
  <si>
    <t xml:space="preserve">３．再資源化等をするための施設の名称及び所在地                                  </t>
  </si>
  <si>
    <t>５ 第１項の規定により契約を解除した場合において，契約保証金の納付又はこれに代わる担保</t>
  </si>
  <si>
    <t>の提供が行われているときは，発注者は，当該保証金又は担保をもって違約金に充当することが</t>
  </si>
  <si>
    <t>６ 第１項の規定による契約解除に伴う措置については，契約の規定による。</t>
  </si>
  <si>
    <t>　　　　　　津山市</t>
    <rPh sb="6" eb="9">
      <t>ツヤマシ</t>
    </rPh>
    <phoneticPr fontId="21"/>
  </si>
  <si>
    <t>（談合その他不正行為に係る違約金の支払）</t>
  </si>
  <si>
    <t>新築工事（床面積100m2以上）、修繕等（請負額1億円以上）受注時。契約書本紙と一緒に綴込用紙で綴じて割印。</t>
  </si>
  <si>
    <t>第３条 受注者は，契約に関して前条第１項各号のいずれかに該当するときは，発注者が契約を解除</t>
  </si>
  <si>
    <t>法</t>
  </si>
  <si>
    <t>る期限までに支払わなければならない。</t>
  </si>
  <si>
    <t>２．工　事　場　所</t>
  </si>
  <si>
    <t>２ 前項の規定は，契約による履行が完了した後においても適用するものとする。</t>
  </si>
  <si>
    <t>３ 第１項の規定にかかわらず，発注者は，発注者の生じた実際の損害額が同項に規定する違約金</t>
  </si>
  <si>
    <t>（代表者）</t>
    <rPh sb="1" eb="4">
      <t>ダイヒョウシャ</t>
    </rPh>
    <phoneticPr fontId="21"/>
  </si>
  <si>
    <t>の額を超える場合においては，受注者に対しその超過分につき賠償を請求することができる。</t>
  </si>
  <si>
    <t>４ 前３項の場合において，受注者が共同企業体であるときは，その代表者又は構成員は，違約金及</t>
  </si>
  <si>
    <t>び賠償金を連帯して発注者に支払わなければならない。受注者が既に共同企業体を解散していると</t>
  </si>
  <si>
    <t>工事請負契約書
支払予定表なし</t>
  </si>
  <si>
    <t>きは，代表者であった者又は構成員であった者についても，同様とする。</t>
  </si>
  <si>
    <t>課税免税区分</t>
    <rPh sb="0" eb="2">
      <t>カゼイ</t>
    </rPh>
    <rPh sb="2" eb="4">
      <t>メンゼイ</t>
    </rPh>
    <rPh sb="4" eb="6">
      <t>クブン</t>
    </rPh>
    <phoneticPr fontId="21"/>
  </si>
  <si>
    <t>業</t>
  </si>
  <si>
    <t>　※左のリストで空欄を選択すれば、課税・
　　免税に印のない用紙が印刷できます</t>
    <rPh sb="2" eb="3">
      <t>ヒダリ</t>
    </rPh>
    <rPh sb="8" eb="10">
      <t>クウラン</t>
    </rPh>
    <rPh sb="11" eb="13">
      <t>センタク</t>
    </rPh>
    <rPh sb="17" eb="19">
      <t>カゼイ</t>
    </rPh>
    <rPh sb="23" eb="25">
      <t>メンゼイ</t>
    </rPh>
    <rPh sb="26" eb="27">
      <t>シルシ</t>
    </rPh>
    <rPh sb="30" eb="32">
      <t>ヨウシ</t>
    </rPh>
    <rPh sb="33" eb="35">
      <t>インサツ</t>
    </rPh>
    <phoneticPr fontId="21"/>
  </si>
  <si>
    <t>別添設計図書のとおり</t>
    <rPh sb="0" eb="2">
      <t>ベッテン</t>
    </rPh>
    <rPh sb="2" eb="4">
      <t>セッケイ</t>
    </rPh>
    <rPh sb="4" eb="6">
      <t>トショ</t>
    </rPh>
    <phoneticPr fontId="21"/>
  </si>
  <si>
    <t>課税期間（免税期間）</t>
    <rPh sb="0" eb="2">
      <t>カゼイ</t>
    </rPh>
    <rPh sb="2" eb="4">
      <t>キカン</t>
    </rPh>
    <rPh sb="5" eb="7">
      <t>メンゼイ</t>
    </rPh>
    <rPh sb="7" eb="9">
      <t>キカン</t>
    </rPh>
    <phoneticPr fontId="21"/>
  </si>
  <si>
    <t>１．分別解体等の方法</t>
  </si>
  <si>
    <t>自</t>
    <rPh sb="0" eb="1">
      <t>ジ</t>
    </rPh>
    <phoneticPr fontId="21"/>
  </si>
  <si>
    <t>（建築物に係る解体工事の場合）</t>
  </si>
  <si>
    <t>至</t>
    <rPh sb="0" eb="1">
      <t>イタル</t>
    </rPh>
    <phoneticPr fontId="21"/>
  </si>
  <si>
    <t>請負額1,000万円以上、かつ、工期90日以上の工事請負契約締結時に必ず提出</t>
  </si>
  <si>
    <t>支払予定表あり</t>
  </si>
  <si>
    <t>上記の工事に対する主任技術者を津山市契約規則第　 条に基づき下記のとおりお届けします。</t>
  </si>
  <si>
    <t>工　　事　　着　　手　　届</t>
    <rPh sb="0" eb="1">
      <t>コウ</t>
    </rPh>
    <rPh sb="3" eb="4">
      <t>コト</t>
    </rPh>
    <rPh sb="6" eb="7">
      <t>キ</t>
    </rPh>
    <rPh sb="9" eb="10">
      <t>テ</t>
    </rPh>
    <rPh sb="12" eb="13">
      <t>トドケ</t>
    </rPh>
    <phoneticPr fontId="21"/>
  </si>
  <si>
    <t>事業者届出書</t>
    <rPh sb="0" eb="3">
      <t>ジギョウシャ</t>
    </rPh>
    <rPh sb="3" eb="6">
      <t>トドケデショ</t>
    </rPh>
    <phoneticPr fontId="21"/>
  </si>
  <si>
    <t>免　税</t>
    <rPh sb="0" eb="1">
      <t>メン</t>
    </rPh>
    <rPh sb="2" eb="3">
      <t>ゼイ</t>
    </rPh>
    <phoneticPr fontId="21"/>
  </si>
  <si>
    <t>工      種</t>
    <rPh sb="0" eb="1">
      <t>コウ</t>
    </rPh>
    <rPh sb="7" eb="8">
      <t>タネ</t>
    </rPh>
    <phoneticPr fontId="16"/>
  </si>
  <si>
    <t>下記の期間については、消費税法の</t>
    <rPh sb="0" eb="2">
      <t>カキ</t>
    </rPh>
    <phoneticPr fontId="21"/>
  </si>
  <si>
    <t>であるのでその旨届出します。</t>
  </si>
  <si>
    <t>至</t>
    <rPh sb="0" eb="1">
      <t>イタ</t>
    </rPh>
    <phoneticPr fontId="21"/>
  </si>
  <si>
    <t>津　山　市　長　殿</t>
    <rPh sb="0" eb="1">
      <t>ツ</t>
    </rPh>
    <rPh sb="2" eb="3">
      <t>ヤマ</t>
    </rPh>
    <rPh sb="4" eb="5">
      <t>シ</t>
    </rPh>
    <rPh sb="6" eb="7">
      <t>チョウ</t>
    </rPh>
    <rPh sb="8" eb="9">
      <t>ドノ</t>
    </rPh>
    <phoneticPr fontId="21"/>
  </si>
  <si>
    <t>記</t>
  </si>
  <si>
    <t xml:space="preserve"> 代表者</t>
    <rPh sb="1" eb="4">
      <t>ダイヒョウシャ</t>
    </rPh>
    <phoneticPr fontId="21"/>
  </si>
  <si>
    <t>億</t>
    <rPh sb="0" eb="1">
      <t>オク</t>
    </rPh>
    <phoneticPr fontId="21"/>
  </si>
  <si>
    <t>千万</t>
    <rPh sb="0" eb="2">
      <t>センマン</t>
    </rPh>
    <phoneticPr fontId="21"/>
  </si>
  <si>
    <t>05.13(2)</t>
  </si>
  <si>
    <t>万</t>
    <rPh sb="0" eb="1">
      <t>マン</t>
    </rPh>
    <phoneticPr fontId="21"/>
  </si>
  <si>
    <t>百</t>
    <rPh sb="0" eb="1">
      <t>ヒャク</t>
    </rPh>
    <phoneticPr fontId="21"/>
  </si>
  <si>
    <t>05.13(3)</t>
  </si>
  <si>
    <t>市長名</t>
    <rPh sb="0" eb="2">
      <t>しちょう</t>
    </rPh>
    <rPh sb="2" eb="3">
      <t>めい</t>
    </rPh>
    <phoneticPr fontId="16" type="Hiragana"/>
  </si>
  <si>
    <t>建設工事請負契約の手続きについて
(1)落札決定の通知をした日から、10日以内（休日を含む）に、契約を締結する必要があります。
(2)契約時の提出書類について（次のものが必要です。）
　 〇工事請負契約書2部（1部には、所定の印紙を貼付のこと。）
　 〇談合その他不正行為に係る契約解除と損害賠償に関する特約条項（随意契約分以外の契約につい
       て、契約額300万円未満の場合は契約書に貼付し割印。契約額300万円以上の場合は契約書本紙
       と一緒に綴込用紙で綴じて割印。）
　 〇工事着手届
　 〇現場代理人及び主任技術者選任届
　 〇課税・免税届
　 ※必要に応じて、契約保証、工程表、建設リサイクル法書面、中間前金払・部分払の選択を提出ください。
(3)契約金額（税込）300万円以上について、契約金額（税込）の10分の1以上の保証金が必要となるため、落札決定の通知等をした日から、10日以内（休日を含む）となるよう、速やかに保証の手続きをお願いします。
なお、契約保証金を現金で納付する場合は、専用の納付書を作成して交付する必要があるため、契約監理室にご連絡をお願いします。また、契約保証金の領収証のコピーを他の契約関係書類と併せて提出してください。
※契約監理室では、契約案件ごとに切抜設計書とあわせ契約時提出書類一覧等を用意してあります。落札決定等の連絡を受けた後、契約監理室に来庁して受け取ってください。その他、ご不明な点がございましたら、お問合せください。</t>
  </si>
  <si>
    <t>(代表者）住　所</t>
  </si>
  <si>
    <t>JV代表者職・氏名</t>
    <rPh sb="2" eb="4">
      <t>ダイヒョウ</t>
    </rPh>
    <rPh sb="4" eb="5">
      <t>シャ</t>
    </rPh>
    <rPh sb="5" eb="6">
      <t>ショク</t>
    </rPh>
    <rPh sb="7" eb="8">
      <t>シ</t>
    </rPh>
    <rPh sb="8" eb="9">
      <t>メイ</t>
    </rPh>
    <phoneticPr fontId="21"/>
  </si>
  <si>
    <t>工事着手届</t>
  </si>
  <si>
    <t>契約時</t>
  </si>
  <si>
    <t>工事名</t>
    <rPh sb="0" eb="2">
      <t>コウジ</t>
    </rPh>
    <rPh sb="2" eb="3">
      <t>メイ</t>
    </rPh>
    <phoneticPr fontId="21"/>
  </si>
  <si>
    <t>施工場所</t>
    <rPh sb="0" eb="2">
      <t>セコウ</t>
    </rPh>
    <rPh sb="2" eb="4">
      <t>バショ</t>
    </rPh>
    <phoneticPr fontId="21"/>
  </si>
  <si>
    <t>工期内に</t>
    <rPh sb="0" eb="2">
      <t>コウキ</t>
    </rPh>
    <rPh sb="2" eb="3">
      <t>ナイ</t>
    </rPh>
    <phoneticPr fontId="21"/>
  </si>
  <si>
    <t>契約金額</t>
    <rPh sb="0" eb="2">
      <t>ケイヤク</t>
    </rPh>
    <rPh sb="2" eb="4">
      <t>キンガク</t>
    </rPh>
    <phoneticPr fontId="21"/>
  </si>
  <si>
    <t>工事場所</t>
    <rPh sb="0" eb="2">
      <t>コウジ</t>
    </rPh>
    <rPh sb="2" eb="4">
      <t>バショ</t>
    </rPh>
    <phoneticPr fontId="21"/>
  </si>
  <si>
    <t>特定建設企業体名</t>
    <rPh sb="0" eb="2">
      <t>トクテイ</t>
    </rPh>
    <rPh sb="2" eb="4">
      <t>ケンセツ</t>
    </rPh>
    <rPh sb="4" eb="7">
      <t>キギョウタイ</t>
    </rPh>
    <rPh sb="7" eb="8">
      <t>メイ</t>
    </rPh>
    <phoneticPr fontId="21"/>
  </si>
  <si>
    <t>JV代表者会社名</t>
    <rPh sb="2" eb="5">
      <t>ダイヒョウシャ</t>
    </rPh>
    <rPh sb="5" eb="8">
      <t>カイシャメイ</t>
    </rPh>
    <phoneticPr fontId="21"/>
  </si>
  <si>
    <t>JV代表者職氏名</t>
    <rPh sb="2" eb="4">
      <t>ダイヒョウ</t>
    </rPh>
    <rPh sb="4" eb="5">
      <t>シャ</t>
    </rPh>
    <rPh sb="5" eb="6">
      <t>ショク</t>
    </rPh>
    <rPh sb="6" eb="7">
      <t>シ</t>
    </rPh>
    <rPh sb="7" eb="8">
      <t>メイ</t>
    </rPh>
    <phoneticPr fontId="21"/>
  </si>
  <si>
    <t>（住　　　 所）</t>
    <rPh sb="1" eb="2">
      <t>ジュウ</t>
    </rPh>
    <rPh sb="6" eb="7">
      <t>ショ</t>
    </rPh>
    <phoneticPr fontId="21"/>
  </si>
  <si>
    <t>（商号又は名称）</t>
    <rPh sb="1" eb="3">
      <t>ショウゴウ</t>
    </rPh>
    <rPh sb="3" eb="4">
      <t>マタ</t>
    </rPh>
    <rPh sb="5" eb="7">
      <t>メイショウ</t>
    </rPh>
    <phoneticPr fontId="21"/>
  </si>
  <si>
    <t>（代 表 者 名）</t>
    <rPh sb="1" eb="2">
      <t>ダイ</t>
    </rPh>
    <rPh sb="3" eb="4">
      <t>オモテ</t>
    </rPh>
    <rPh sb="5" eb="6">
      <t>シャ</t>
    </rPh>
    <rPh sb="7" eb="8">
      <t>メイ</t>
    </rPh>
    <phoneticPr fontId="21"/>
  </si>
  <si>
    <t>②土工</t>
  </si>
  <si>
    <t>着工日</t>
    <rPh sb="0" eb="3">
      <t>チャッコウビ</t>
    </rPh>
    <phoneticPr fontId="21"/>
  </si>
  <si>
    <t>ＪＶ名</t>
    <rPh sb="2" eb="3">
      <t>ナ</t>
    </rPh>
    <phoneticPr fontId="21"/>
  </si>
  <si>
    <t>工　　　　　程　　　　　表</t>
    <rPh sb="0" eb="1">
      <t>コウ</t>
    </rPh>
    <rPh sb="6" eb="7">
      <t>ホド</t>
    </rPh>
    <rPh sb="12" eb="13">
      <t>ヒョウ</t>
    </rPh>
    <phoneticPr fontId="16"/>
  </si>
  <si>
    <t>工        程</t>
  </si>
  <si>
    <t>受注者</t>
    <rPh sb="0" eb="3">
      <t>ジュチュウシャ</t>
    </rPh>
    <phoneticPr fontId="16"/>
  </si>
  <si>
    <t>住所</t>
    <rPh sb="0" eb="2">
      <t>ジュウショ</t>
    </rPh>
    <phoneticPr fontId="16"/>
  </si>
  <si>
    <t>氏名</t>
    <rPh sb="0" eb="2">
      <t>シメイ</t>
    </rPh>
    <phoneticPr fontId="16"/>
  </si>
  <si>
    <t>記</t>
    <rPh sb="0" eb="1">
      <t>キ</t>
    </rPh>
    <phoneticPr fontId="16"/>
  </si>
  <si>
    <t>①造成等</t>
  </si>
  <si>
    <t>工事名　</t>
    <rPh sb="0" eb="2">
      <t>コウジ</t>
    </rPh>
    <rPh sb="2" eb="3">
      <t>メイ</t>
    </rPh>
    <phoneticPr fontId="16"/>
  </si>
  <si>
    <t>選任届</t>
  </si>
  <si>
    <t>工事場所</t>
    <rPh sb="0" eb="2">
      <t>コウジ</t>
    </rPh>
    <rPh sb="2" eb="4">
      <t>バショ</t>
    </rPh>
    <phoneticPr fontId="16"/>
  </si>
  <si>
    <t>請負金額</t>
    <rPh sb="0" eb="2">
      <t>ウケオイ</t>
    </rPh>
    <rPh sb="2" eb="4">
      <t>キンガク</t>
    </rPh>
    <phoneticPr fontId="16"/>
  </si>
  <si>
    <t>工事請負の変更契約に使用</t>
  </si>
  <si>
    <t>円</t>
    <rPh sb="0" eb="1">
      <t>エン</t>
    </rPh>
    <phoneticPr fontId="16"/>
  </si>
  <si>
    <t>建築設備・内装等の工事</t>
  </si>
  <si>
    <t>J　V　名</t>
    <rPh sb="4" eb="5">
      <t>メイ</t>
    </rPh>
    <phoneticPr fontId="21"/>
  </si>
  <si>
    <t>工期</t>
    <rPh sb="0" eb="2">
      <t>コウキ</t>
    </rPh>
    <phoneticPr fontId="16"/>
  </si>
  <si>
    <t>着　手</t>
    <rPh sb="0" eb="1">
      <t>キ</t>
    </rPh>
    <rPh sb="2" eb="3">
      <t>テ</t>
    </rPh>
    <phoneticPr fontId="16"/>
  </si>
  <si>
    <t>（第３構成員）</t>
    <rPh sb="1" eb="2">
      <t>ダイ</t>
    </rPh>
    <rPh sb="3" eb="6">
      <t>コウセイイン</t>
    </rPh>
    <phoneticPr fontId="21"/>
  </si>
  <si>
    <t>月</t>
    <rPh sb="0" eb="1">
      <t>ツキ</t>
    </rPh>
    <phoneticPr fontId="16"/>
  </si>
  <si>
    <t>津　山　市　長　殿</t>
    <rPh sb="0" eb="1">
      <t>ツ</t>
    </rPh>
    <rPh sb="2" eb="3">
      <t>ヤマ</t>
    </rPh>
    <rPh sb="4" eb="5">
      <t>シ</t>
    </rPh>
    <rPh sb="6" eb="7">
      <t>チョウ</t>
    </rPh>
    <rPh sb="8" eb="9">
      <t>ドノ</t>
    </rPh>
    <phoneticPr fontId="16"/>
  </si>
  <si>
    <t>（代表者）</t>
    <rPh sb="1" eb="4">
      <t>ダイヒョウシャ</t>
    </rPh>
    <phoneticPr fontId="16"/>
  </si>
  <si>
    <t>特定建設資材廃棄物の種類</t>
  </si>
  <si>
    <t>回以内</t>
    <rPh sb="0" eb="1">
      <t>カイ</t>
    </rPh>
    <rPh sb="1" eb="3">
      <t>イナイ</t>
    </rPh>
    <phoneticPr fontId="21"/>
  </si>
  <si>
    <t>代表者（住         所）</t>
    <rPh sb="0" eb="3">
      <t>ダイヒョウシャ</t>
    </rPh>
    <rPh sb="4" eb="5">
      <t>ジュウ</t>
    </rPh>
    <rPh sb="14" eb="15">
      <t>ショ</t>
    </rPh>
    <phoneticPr fontId="16"/>
  </si>
  <si>
    <t>　　　    （商号又は名称）</t>
    <rPh sb="8" eb="10">
      <t>ショウゴウ</t>
    </rPh>
    <rPh sb="10" eb="11">
      <t>マタ</t>
    </rPh>
    <rPh sb="12" eb="14">
      <t>メイショウ</t>
    </rPh>
    <phoneticPr fontId="16"/>
  </si>
  <si>
    <t>①建築設備・内装材等</t>
  </si>
  <si>
    <t>工</t>
  </si>
  <si>
    <t>部分払</t>
    <rPh sb="0" eb="2">
      <t>ブブン</t>
    </rPh>
    <rPh sb="2" eb="3">
      <t>バラ</t>
    </rPh>
    <phoneticPr fontId="21"/>
  </si>
  <si>
    <t>　　　   （代 表 者 名）</t>
    <rPh sb="7" eb="8">
      <t>ダイ</t>
    </rPh>
    <rPh sb="9" eb="10">
      <t>オモテ</t>
    </rPh>
    <rPh sb="11" eb="12">
      <t>シャ</t>
    </rPh>
    <rPh sb="13" eb="14">
      <t>メイ</t>
    </rPh>
    <phoneticPr fontId="16"/>
  </si>
  <si>
    <t>監理技術者</t>
    <rPh sb="0" eb="2">
      <t>カンリ</t>
    </rPh>
    <rPh sb="2" eb="4">
      <t>ギジュツ</t>
    </rPh>
    <rPh sb="4" eb="5">
      <t>シャ</t>
    </rPh>
    <phoneticPr fontId="21"/>
  </si>
  <si>
    <t>　　　　　　　　　監理技術者</t>
    <rPh sb="9" eb="14">
      <t>カンリギジュツシャ</t>
    </rPh>
    <phoneticPr fontId="21"/>
  </si>
  <si>
    <t>　　　　　　　　　現場代理人</t>
    <rPh sb="9" eb="11">
      <t>ゲンバ</t>
    </rPh>
    <rPh sb="11" eb="14">
      <t>ダイリニン</t>
    </rPh>
    <phoneticPr fontId="21"/>
  </si>
  <si>
    <t>（第２構成員）</t>
    <rPh sb="1" eb="2">
      <t>ダイ</t>
    </rPh>
    <rPh sb="3" eb="6">
      <t>コウセイイン</t>
    </rPh>
    <phoneticPr fontId="21"/>
  </si>
  <si>
    <t>円（税抜）</t>
    <rPh sb="3" eb="4">
      <t>ヌ</t>
    </rPh>
    <phoneticPr fontId="21"/>
  </si>
  <si>
    <t>代表者（住      所）</t>
    <rPh sb="0" eb="3">
      <t>ダイヒョウシャ</t>
    </rPh>
    <rPh sb="4" eb="5">
      <t>ジュウ</t>
    </rPh>
    <rPh sb="11" eb="12">
      <t>ショ</t>
    </rPh>
    <phoneticPr fontId="21"/>
  </si>
  <si>
    <t>　    （代 表 者 名）</t>
    <rPh sb="6" eb="7">
      <t>ダイ</t>
    </rPh>
    <rPh sb="8" eb="9">
      <t>オモテ</t>
    </rPh>
    <rPh sb="10" eb="11">
      <t>シャ</t>
    </rPh>
    <rPh sb="12" eb="13">
      <t>メイ</t>
    </rPh>
    <phoneticPr fontId="21"/>
  </si>
  <si>
    <t>併用の場合の理由(        　　 )</t>
  </si>
  <si>
    <t>（第２構成員）</t>
    <rPh sb="1" eb="2">
      <t>ダイ</t>
    </rPh>
    <rPh sb="3" eb="4">
      <t>コウ</t>
    </rPh>
    <rPh sb="4" eb="6">
      <t>セイイン</t>
    </rPh>
    <phoneticPr fontId="21"/>
  </si>
  <si>
    <t>基礎・基礎ぐいの取り壊し</t>
  </si>
  <si>
    <t>　　　（第２構成員）住　所</t>
    <rPh sb="4" eb="5">
      <t>ダイ</t>
    </rPh>
    <rPh sb="6" eb="9">
      <t>コウセイイン</t>
    </rPh>
    <rPh sb="10" eb="11">
      <t>ジュウ</t>
    </rPh>
    <rPh sb="12" eb="13">
      <t>ショ</t>
    </rPh>
    <phoneticPr fontId="21"/>
  </si>
  <si>
    <t>工　期</t>
    <rPh sb="0" eb="1">
      <t>コウ</t>
    </rPh>
    <rPh sb="2" eb="3">
      <t>キ</t>
    </rPh>
    <phoneticPr fontId="21"/>
  </si>
  <si>
    <t>⑤本体付属品</t>
  </si>
  <si>
    <t>様式第３号</t>
    <rPh sb="0" eb="2">
      <t>ヨウシキ</t>
    </rPh>
    <rPh sb="2" eb="3">
      <t>ダイ</t>
    </rPh>
    <rPh sb="4" eb="5">
      <t>ゴウ</t>
    </rPh>
    <phoneticPr fontId="21"/>
  </si>
  <si>
    <t>工事請負契約書</t>
    <rPh sb="0" eb="2">
      <t>コウジ</t>
    </rPh>
    <rPh sb="2" eb="4">
      <t>ウケオイ</t>
    </rPh>
    <rPh sb="4" eb="6">
      <t>ケイヤク</t>
    </rPh>
    <rPh sb="6" eb="7">
      <t>ショ</t>
    </rPh>
    <phoneticPr fontId="21"/>
  </si>
  <si>
    <t>工期</t>
    <rPh sb="0" eb="2">
      <t>コウキ</t>
    </rPh>
    <phoneticPr fontId="21"/>
  </si>
  <si>
    <t>契約保証金</t>
    <rPh sb="0" eb="2">
      <t>ケイヤク</t>
    </rPh>
    <rPh sb="2" eb="5">
      <t>ホショウキン</t>
    </rPh>
    <phoneticPr fontId="21"/>
  </si>
  <si>
    <t>(代表者名）</t>
  </si>
  <si>
    <t>免除</t>
    <rPh sb="0" eb="2">
      <t>メンジョ</t>
    </rPh>
    <phoneticPr fontId="21"/>
  </si>
  <si>
    <t>工事請負変更契約書</t>
  </si>
  <si>
    <t>部分払回数</t>
    <rPh sb="0" eb="2">
      <t>ブブン</t>
    </rPh>
    <rPh sb="2" eb="3">
      <t>ハラ</t>
    </rPh>
    <rPh sb="3" eb="5">
      <t>カイスウ</t>
    </rPh>
    <phoneticPr fontId="21"/>
  </si>
  <si>
    <r>
      <t>様式契１号　</t>
    </r>
    <r>
      <rPr>
        <sz val="10.5"/>
        <rFont val="Century"/>
      </rPr>
      <t>(300</t>
    </r>
    <r>
      <rPr>
        <sz val="10.5"/>
        <rFont val="ＭＳ 明朝"/>
        <family val="1"/>
        <charset val="128"/>
      </rPr>
      <t>万円以上の工事請負に使用する。</t>
    </r>
    <r>
      <rPr>
        <sz val="10.5"/>
        <rFont val="Century"/>
      </rPr>
      <t>)</t>
    </r>
  </si>
  <si>
    <t>書・図面）見本及び現場等承諾のうえ工期内に工事を完成することを引き受けます。もし違背</t>
  </si>
  <si>
    <t>谷口圭三</t>
    <rPh sb="0" eb="4">
      <t>たにぐちけいぞう</t>
    </rPh>
    <phoneticPr fontId="16" type="Hiragana"/>
  </si>
  <si>
    <t>　　　　　　　　　　円(税抜)</t>
  </si>
  <si>
    <t>※この欄に書ききれない場合は、別紙に必要事項（特定建設資材廃棄物の種類、施設の名称及び所　在地）を記載し、この書面とともに契約書に添付してください。</t>
  </si>
  <si>
    <t>消費税及び地方消費税額</t>
    <rPh sb="0" eb="3">
      <t>ショウヒゼイ</t>
    </rPh>
    <rPh sb="3" eb="4">
      <t>オヨ</t>
    </rPh>
    <rPh sb="5" eb="7">
      <t>チホウ</t>
    </rPh>
    <rPh sb="7" eb="10">
      <t>ショウヒゼイ</t>
    </rPh>
    <rPh sb="10" eb="11">
      <t>ガク</t>
    </rPh>
    <phoneticPr fontId="21"/>
  </si>
  <si>
    <t>（第１構成員）</t>
    <rPh sb="1" eb="2">
      <t>ダイ</t>
    </rPh>
    <rPh sb="3" eb="6">
      <t>コウセイイン</t>
    </rPh>
    <phoneticPr fontId="16"/>
  </si>
  <si>
    <t>（　　　　　　　　）</t>
  </si>
  <si>
    <t>工 事 請 負 契 約 書</t>
    <rPh sb="0" eb="1">
      <t>コウ</t>
    </rPh>
    <rPh sb="2" eb="3">
      <t>コト</t>
    </rPh>
    <rPh sb="4" eb="5">
      <t>ショウ</t>
    </rPh>
    <rPh sb="6" eb="7">
      <t>フ</t>
    </rPh>
    <rPh sb="8" eb="9">
      <t>チギリ</t>
    </rPh>
    <rPh sb="10" eb="11">
      <t>ヤク</t>
    </rPh>
    <rPh sb="12" eb="13">
      <t>ショ</t>
    </rPh>
    <phoneticPr fontId="21"/>
  </si>
  <si>
    <t>工事内容</t>
    <rPh sb="0" eb="2">
      <t>コウジ</t>
    </rPh>
    <rPh sb="2" eb="4">
      <t>ナイヨウ</t>
    </rPh>
    <phoneticPr fontId="21"/>
  </si>
  <si>
    <t>消費税の課税・非課税の届出</t>
    <rPh sb="0" eb="3">
      <t>しょうひぜい</t>
    </rPh>
    <rPh sb="4" eb="6">
      <t>かぜい</t>
    </rPh>
    <rPh sb="7" eb="10">
      <t>ひかぜい</t>
    </rPh>
    <rPh sb="11" eb="13">
      <t>とどけで</t>
    </rPh>
    <phoneticPr fontId="16" type="Hiragana"/>
  </si>
  <si>
    <t>部分払回数</t>
    <rPh sb="0" eb="2">
      <t>ブブン</t>
    </rPh>
    <rPh sb="2" eb="3">
      <t>バラ</t>
    </rPh>
    <rPh sb="3" eb="5">
      <t>カイスウ</t>
    </rPh>
    <phoneticPr fontId="21"/>
  </si>
  <si>
    <t>着工</t>
    <rPh sb="0" eb="2">
      <t>チャッコウ</t>
    </rPh>
    <phoneticPr fontId="21"/>
  </si>
  <si>
    <t>金額の頭に「止</t>
  </si>
  <si>
    <t>印」をすること。</t>
  </si>
  <si>
    <t>うち取引に係る消費税及び地方消費税の額</t>
    <rPh sb="10" eb="11">
      <t>オヨ</t>
    </rPh>
    <rPh sb="12" eb="14">
      <t>チホウ</t>
    </rPh>
    <rPh sb="14" eb="17">
      <t>ショウヒゼイ</t>
    </rPh>
    <phoneticPr fontId="21"/>
  </si>
  <si>
    <t>第1構成員</t>
    <rPh sb="0" eb="1">
      <t>ダイ</t>
    </rPh>
    <rPh sb="2" eb="5">
      <t>コウセイイン</t>
    </rPh>
    <phoneticPr fontId="21"/>
  </si>
  <si>
    <t>施設の名称</t>
  </si>
  <si>
    <t>受注者　　　</t>
    <rPh sb="0" eb="3">
      <t>ジュチュウシャ</t>
    </rPh>
    <phoneticPr fontId="21"/>
  </si>
  <si>
    <t>請負者</t>
    <rPh sb="0" eb="2">
      <t>ウケオイ</t>
    </rPh>
    <rPh sb="2" eb="3">
      <t>シャ</t>
    </rPh>
    <phoneticPr fontId="21"/>
  </si>
  <si>
    <t>７</t>
  </si>
  <si>
    <t>契約保証金額</t>
    <rPh sb="0" eb="2">
      <t>ケイヤク</t>
    </rPh>
    <rPh sb="2" eb="4">
      <t>ホショウ</t>
    </rPh>
    <rPh sb="4" eb="6">
      <t>キンガク</t>
    </rPh>
    <phoneticPr fontId="21"/>
  </si>
  <si>
    <t>８</t>
  </si>
  <si>
    <t>９</t>
  </si>
  <si>
    <t>発注者  　　津山市山北５２０</t>
    <rPh sb="0" eb="3">
      <t>ハッチュウシャ</t>
    </rPh>
    <rPh sb="7" eb="10">
      <t>ツヤマシ</t>
    </rPh>
    <rPh sb="10" eb="12">
      <t>ヤマキタ</t>
    </rPh>
    <phoneticPr fontId="21"/>
  </si>
  <si>
    <t>　　　　　　津 山 市 長</t>
    <rPh sb="6" eb="7">
      <t>ツ</t>
    </rPh>
    <rPh sb="8" eb="9">
      <t>ヤマ</t>
    </rPh>
    <rPh sb="10" eb="11">
      <t>シ</t>
    </rPh>
    <rPh sb="12" eb="13">
      <t>チョウ</t>
    </rPh>
    <phoneticPr fontId="21"/>
  </si>
  <si>
    <t>受注者　　　住　所</t>
    <rPh sb="0" eb="3">
      <t>ジュチュウシャ</t>
    </rPh>
    <rPh sb="6" eb="7">
      <t>ジュウ</t>
    </rPh>
    <rPh sb="8" eb="9">
      <t>ショ</t>
    </rPh>
    <phoneticPr fontId="21"/>
  </si>
  <si>
    <t>　　　　　　氏　名</t>
    <rPh sb="6" eb="7">
      <t>シ</t>
    </rPh>
    <rPh sb="8" eb="9">
      <t>メイ</t>
    </rPh>
    <phoneticPr fontId="21"/>
  </si>
  <si>
    <t>議会の同意議決を得た日</t>
    <rPh sb="0" eb="2">
      <t>ギカイ</t>
    </rPh>
    <rPh sb="3" eb="5">
      <t>ドウイ</t>
    </rPh>
    <rPh sb="5" eb="7">
      <t>ギケツ</t>
    </rPh>
    <rPh sb="8" eb="9">
      <t>エ</t>
    </rPh>
    <rPh sb="10" eb="11">
      <t>ヒ</t>
    </rPh>
    <phoneticPr fontId="21"/>
  </si>
  <si>
    <t>十億</t>
    <rPh sb="0" eb="1">
      <t>ジュウ</t>
    </rPh>
    <rPh sb="1" eb="2">
      <t>オク</t>
    </rPh>
    <phoneticPr fontId="21"/>
  </si>
  <si>
    <t>代表者</t>
    <rPh sb="0" eb="3">
      <t>ダイヒョウシャ</t>
    </rPh>
    <phoneticPr fontId="21"/>
  </si>
  <si>
    <t>会社名</t>
    <rPh sb="0" eb="2">
      <t>カイシャ</t>
    </rPh>
    <rPh sb="2" eb="3">
      <t>メイ</t>
    </rPh>
    <phoneticPr fontId="21"/>
  </si>
  <si>
    <t>　　　  　　津山市山北５２０</t>
    <rPh sb="7" eb="10">
      <t>ツヤマシ</t>
    </rPh>
    <rPh sb="10" eb="12">
      <t>ヤマキタ</t>
    </rPh>
    <phoneticPr fontId="21"/>
  </si>
  <si>
    <t>代表者（第１構成員）住　所</t>
    <rPh sb="0" eb="3">
      <t>ダイヒョウシャ</t>
    </rPh>
    <rPh sb="4" eb="5">
      <t>ダイ</t>
    </rPh>
    <rPh sb="6" eb="9">
      <t>コウセイイン</t>
    </rPh>
    <rPh sb="10" eb="11">
      <t>ジュウ</t>
    </rPh>
    <rPh sb="12" eb="13">
      <t>ショ</t>
    </rPh>
    <phoneticPr fontId="21"/>
  </si>
  <si>
    <t>変更契約金額</t>
    <rPh sb="0" eb="2">
      <t>ヘンコウ</t>
    </rPh>
    <rPh sb="2" eb="4">
      <t>ケイヤク</t>
    </rPh>
    <rPh sb="4" eb="6">
      <t>キンガク</t>
    </rPh>
    <phoneticPr fontId="21"/>
  </si>
  <si>
    <t>④本体構造</t>
  </si>
  <si>
    <t>原請負契約日</t>
    <rPh sb="0" eb="1">
      <t>ハラ</t>
    </rPh>
    <rPh sb="1" eb="3">
      <t>ウケオイ</t>
    </rPh>
    <rPh sb="3" eb="6">
      <t>ケイヤクビ</t>
    </rPh>
    <phoneticPr fontId="21"/>
  </si>
  <si>
    <t>工期</t>
    <rPh sb="0" eb="1">
      <t>コウ</t>
    </rPh>
    <rPh sb="1" eb="2">
      <t>キ</t>
    </rPh>
    <phoneticPr fontId="21"/>
  </si>
  <si>
    <t xml:space="preserve">（書ききれない場合は別紙に記載）  </t>
  </si>
  <si>
    <t>部分払回数</t>
    <rPh sb="0" eb="2">
      <t>ブブン</t>
    </rPh>
    <rPh sb="2" eb="3">
      <t>バライ</t>
    </rPh>
    <rPh sb="3" eb="5">
      <t>カイスウ</t>
    </rPh>
    <phoneticPr fontId="21"/>
  </si>
  <si>
    <t>変更内容その他</t>
    <rPh sb="0" eb="2">
      <t>ヘンコウ</t>
    </rPh>
    <rPh sb="2" eb="4">
      <t>ナイヨウ</t>
    </rPh>
    <rPh sb="6" eb="7">
      <t>タ</t>
    </rPh>
    <phoneticPr fontId="21"/>
  </si>
  <si>
    <t>請負額500万円以上の土木工事等受注時。契約書本紙と一緒に綴込用紙で綴じて割印。</t>
  </si>
  <si>
    <t>工事請負変更契約書</t>
    <rPh sb="0" eb="2">
      <t>コウジ</t>
    </rPh>
    <rPh sb="2" eb="4">
      <t>ウケオイ</t>
    </rPh>
    <rPh sb="4" eb="6">
      <t>ヘンコウ</t>
    </rPh>
    <rPh sb="6" eb="8">
      <t>ケイヤク</t>
    </rPh>
    <rPh sb="8" eb="9">
      <t>ショ</t>
    </rPh>
    <phoneticPr fontId="21"/>
  </si>
  <si>
    <t>請負変更金額</t>
    <rPh sb="0" eb="2">
      <t>ウケオイ</t>
    </rPh>
    <rPh sb="2" eb="4">
      <t>ヘンコウ</t>
    </rPh>
    <rPh sb="4" eb="6">
      <t>キンガク</t>
    </rPh>
    <phoneticPr fontId="21"/>
  </si>
  <si>
    <t>（5）</t>
  </si>
  <si>
    <t>05.13(1)</t>
  </si>
  <si>
    <t>　上記変更の契約の証として本書２通を作成し、当事者双方記名押印し、各自その１通を原工事</t>
    <rPh sb="3" eb="5">
      <t>ヘンコウ</t>
    </rPh>
    <rPh sb="6" eb="8">
      <t>ケイヤク</t>
    </rPh>
    <rPh sb="9" eb="10">
      <t>アカシ</t>
    </rPh>
    <rPh sb="13" eb="15">
      <t>ホンショ</t>
    </rPh>
    <rPh sb="16" eb="17">
      <t>ツウ</t>
    </rPh>
    <rPh sb="18" eb="20">
      <t>サクセイ</t>
    </rPh>
    <rPh sb="22" eb="25">
      <t>トウジシャ</t>
    </rPh>
    <rPh sb="25" eb="27">
      <t>ソウホウ</t>
    </rPh>
    <rPh sb="27" eb="29">
      <t>キメイ</t>
    </rPh>
    <rPh sb="29" eb="31">
      <t>オウイン</t>
    </rPh>
    <rPh sb="33" eb="35">
      <t>カクジ</t>
    </rPh>
    <rPh sb="38" eb="39">
      <t>ツウ</t>
    </rPh>
    <rPh sb="40" eb="41">
      <t>ゲン</t>
    </rPh>
    <rPh sb="41" eb="43">
      <t>コウジ</t>
    </rPh>
    <phoneticPr fontId="21"/>
  </si>
  <si>
    <t>請負契約書とともに保有するものとする。</t>
    <rPh sb="0" eb="2">
      <t>ウケオイ</t>
    </rPh>
    <rPh sb="2" eb="4">
      <t>ケイヤク</t>
    </rPh>
    <rPh sb="4" eb="5">
      <t>ショ</t>
    </rPh>
    <rPh sb="9" eb="11">
      <t>ホユウ</t>
    </rPh>
    <phoneticPr fontId="21"/>
  </si>
  <si>
    <t>　　　</t>
  </si>
  <si>
    <t>建設工事に係る資材の再資源化等に関する法律第１３条及び　　　　　　　　　　　　　　　　　　　　　　　　　　　　　　　　　　　　特定建設資材に係る分別解体等に関する省令第４条の規定による書面</t>
  </si>
  <si>
    <t>第２構成員</t>
  </si>
  <si>
    <t xml:space="preserve">                                                                                      </t>
  </si>
  <si>
    <t>作　業　内　容</t>
  </si>
  <si>
    <t>分別解体等の方法</t>
  </si>
  <si>
    <t>建築設備・内装材等の取り外し</t>
  </si>
  <si>
    <t>□有　□無</t>
  </si>
  <si>
    <t>□手作業・機械作業の併用</t>
  </si>
  <si>
    <t>と</t>
  </si>
  <si>
    <t>併用の場合の理由(      　　   )</t>
  </si>
  <si>
    <t>③外装材・上部構造部分</t>
  </si>
  <si>
    <t xml:space="preserve">05.13(4) </t>
  </si>
  <si>
    <t>容</t>
  </si>
  <si>
    <t>及</t>
  </si>
  <si>
    <t>工事名</t>
  </si>
  <si>
    <t>解</t>
  </si>
  <si>
    <t>体</t>
  </si>
  <si>
    <t>その他の取り壊し</t>
  </si>
  <si>
    <t>③上部構造部分・外装</t>
  </si>
  <si>
    <t>　　（受注者の見積金額：直接工事費）</t>
  </si>
  <si>
    <t>所　在　地</t>
  </si>
  <si>
    <t>※受注者が選択した施設を記載（品目ごとに複数記入可）</t>
  </si>
  <si>
    <t xml:space="preserve">    （受注者の見積金額：直接工事費）</t>
  </si>
  <si>
    <t>（建築物に係る新築工事等の場合）</t>
  </si>
  <si>
    <t>工          程</t>
  </si>
  <si>
    <t>②基礎・基礎ぐい</t>
  </si>
  <si>
    <t>上部構造部分・外装の工事</t>
  </si>
  <si>
    <t>屋根の工事</t>
  </si>
  <si>
    <t>基礎工事</t>
  </si>
  <si>
    <t>⑤建築設備・内装等</t>
  </si>
  <si>
    <t>⑥その他(            )</t>
  </si>
  <si>
    <t>その他の工事</t>
  </si>
  <si>
    <t>２．解体工事に要する費用　　　　　　　　　　　　　　　　　　　　　　　　　なし</t>
  </si>
  <si>
    <t>（建築物以外のものに係る解体工事又は新築工事等（土木工事等）の場合）</t>
  </si>
  <si>
    <t>①仮設</t>
  </si>
  <si>
    <t>土工事</t>
  </si>
  <si>
    <t xml:space="preserve">   　　　　　　　　　円(税抜)</t>
  </si>
  <si>
    <t>工事請負契約書</t>
  </si>
  <si>
    <t>本体構造の工事</t>
  </si>
  <si>
    <t>本体付属品の工事</t>
  </si>
  <si>
    <t>（第２構成員）</t>
    <rPh sb="1" eb="2">
      <t>ダイ</t>
    </rPh>
    <rPh sb="3" eb="6">
      <t>コウセイイン</t>
    </rPh>
    <phoneticPr fontId="16"/>
  </si>
  <si>
    <t>別　紙</t>
  </si>
  <si>
    <t>様式第２４号の２（第１０８条の２関係）</t>
  </si>
  <si>
    <t>（請負人）住　所</t>
  </si>
  <si>
    <t>氏　名</t>
  </si>
  <si>
    <t>施工場所</t>
  </si>
  <si>
    <t>契約金額</t>
  </si>
  <si>
    <t>工期</t>
  </si>
  <si>
    <r>
      <t>注２）</t>
    </r>
    <r>
      <rPr>
        <sz val="7"/>
        <color theme="1"/>
        <rFont val="Times New Roman"/>
      </rPr>
      <t xml:space="preserve">     </t>
    </r>
    <r>
      <rPr>
        <sz val="11"/>
        <color theme="1"/>
        <rFont val="ＭＳ 明朝"/>
        <family val="1"/>
        <charset val="128"/>
      </rPr>
      <t>契約締結後は，選択の変更は認められません。</t>
    </r>
  </si>
  <si>
    <r>
      <t>　受注者　</t>
    </r>
    <r>
      <rPr>
        <u/>
        <sz val="11"/>
        <color theme="1"/>
        <rFont val="ＭＳ 明朝"/>
        <family val="1"/>
        <charset val="128"/>
      </rPr>
      <t>　　　　　　　　　　　　　　　　　　</t>
    </r>
  </si>
  <si>
    <t>議会議決用(単体)</t>
    <rPh sb="6" eb="8">
      <t>たんたい</t>
    </rPh>
    <phoneticPr fontId="16" type="Hiragana"/>
  </si>
  <si>
    <t xml:space="preserve">・ 請負額300万円以上の工事請負に使用 
・ 「支払予定表あり」は、当初契約時において複数年度にまたがる工期の契約において使用 
・ 議会議決用はexcel様式で「支払予定表」選択可能 </t>
  </si>
  <si>
    <t>解体工事（床面積80m2以上）受注時。契約書本紙と一緒に綴込用紙で綴じて割印。</t>
  </si>
  <si>
    <t xml:space="preserve">ﾘｻｲｸﾙ法契約書面 
（新築工事用） </t>
  </si>
  <si>
    <t>ﾘｻｲｸﾙ法契約書面 
（その他土木工事用）</t>
  </si>
  <si>
    <t xml:space="preserve">ﾘｻｲｸﾙ法契約書面 
（別紙） </t>
  </si>
  <si>
    <t>ﾘｻｲｸﾙ法契約書面の別紙</t>
  </si>
  <si>
    <t>課税・免税届</t>
  </si>
  <si>
    <t>JV用</t>
    <rPh sb="2" eb="3">
      <t>よう</t>
    </rPh>
    <phoneticPr fontId="16" type="Hiragana"/>
  </si>
  <si>
    <t>　津　山　市　長　殿</t>
  </si>
  <si>
    <t xml:space="preserve">４．特定建設資材廃棄物の再資源化等に要する費用 </t>
  </si>
  <si>
    <t>４．特定建設資材廃棄物の再資源化等に要する費用</t>
  </si>
  <si>
    <t xml:space="preserve">    　　　　　　　　　　円(税抜)</t>
  </si>
  <si>
    <t>２．解体工事に要する費用</t>
  </si>
  <si>
    <t>　　　　　　　　　　　円(税抜)</t>
  </si>
  <si>
    <t>工事請負変更契約書（ＪＶ）</t>
  </si>
  <si>
    <t>-</t>
  </si>
  <si>
    <t>第１構成員</t>
  </si>
  <si>
    <t>減額</t>
  </si>
  <si>
    <t>代表者</t>
    <rPh sb="0" eb="3">
      <t>ダイヒョウシャ</t>
    </rPh>
    <phoneticPr fontId="16"/>
  </si>
  <si>
    <t>構成員が３社以上ある場合は黄色のセルを各構成員に選択してから入力する。</t>
    <rPh sb="0" eb="3">
      <t>コウセイイン</t>
    </rPh>
    <rPh sb="5" eb="8">
      <t>シャイジョウ</t>
    </rPh>
    <rPh sb="10" eb="12">
      <t>バアイ</t>
    </rPh>
    <rPh sb="13" eb="15">
      <t>キイロ</t>
    </rPh>
    <rPh sb="19" eb="20">
      <t>カク</t>
    </rPh>
    <rPh sb="20" eb="22">
      <t>コウセイ</t>
    </rPh>
    <rPh sb="22" eb="23">
      <t>イン</t>
    </rPh>
    <rPh sb="24" eb="26">
      <t>センタク</t>
    </rPh>
    <rPh sb="30" eb="32">
      <t>ニュウリョク</t>
    </rPh>
    <phoneticPr fontId="16"/>
  </si>
  <si>
    <t>課税事業者</t>
  </si>
  <si>
    <t>まで</t>
  </si>
  <si>
    <t>中間前金・部分払の選択</t>
    <rPh sb="0" eb="2">
      <t>チュウカン</t>
    </rPh>
    <rPh sb="2" eb="4">
      <t>マエキン</t>
    </rPh>
    <rPh sb="5" eb="7">
      <t>ブブン</t>
    </rPh>
    <rPh sb="7" eb="8">
      <t>バラ</t>
    </rPh>
    <rPh sb="9" eb="11">
      <t>センタク</t>
    </rPh>
    <phoneticPr fontId="21"/>
  </si>
  <si>
    <r>
      <rPr>
        <sz val="11"/>
        <color theme="1"/>
        <rFont val="ＭＳ Ｐ明朝"/>
        <family val="1"/>
        <charset val="128"/>
      </rPr>
      <t>注１）</t>
    </r>
    <r>
      <rPr>
        <sz val="7"/>
        <color theme="1"/>
        <rFont val="Times New Roman"/>
      </rPr>
      <t xml:space="preserve">     </t>
    </r>
    <r>
      <rPr>
        <sz val="11"/>
        <color theme="1"/>
        <rFont val="ＭＳ 明朝"/>
        <family val="1"/>
        <charset val="128"/>
      </rPr>
      <t>中間前金払又は部分払のどちらかを取り消し線で抹消してください。</t>
    </r>
    <rPh sb="24" eb="25">
      <t>ト</t>
    </rPh>
    <rPh sb="26" eb="27">
      <t>ケ</t>
    </rPh>
    <phoneticPr fontId="21"/>
  </si>
  <si>
    <t>　　　　　　　　　　を選択します。</t>
  </si>
  <si>
    <t>　次の工事について，</t>
  </si>
  <si>
    <t>J V 名</t>
    <rPh sb="4" eb="5">
      <t>ナ</t>
    </rPh>
    <phoneticPr fontId="16"/>
  </si>
  <si>
    <t>(商号又は名称）</t>
  </si>
  <si>
    <r>
      <rPr>
        <sz val="11"/>
        <color theme="1"/>
        <rFont val="ＭＳ Ｐ明朝"/>
        <family val="1"/>
        <charset val="128"/>
      </rPr>
      <t>注２）</t>
    </r>
    <r>
      <rPr>
        <sz val="7"/>
        <color theme="1"/>
        <rFont val="Times New Roman"/>
      </rPr>
      <t xml:space="preserve">     </t>
    </r>
    <r>
      <rPr>
        <sz val="11"/>
        <color theme="1"/>
        <rFont val="ＭＳ 明朝"/>
        <family val="1"/>
        <charset val="128"/>
      </rPr>
      <t>契約締結後は，選択の変更は認められません。</t>
    </r>
  </si>
  <si>
    <t>（注）〔　〕の部分は、請負者が課税業者である場合に使用する｡</t>
  </si>
  <si>
    <t>令和</t>
    <rPh sb="0" eb="1">
      <t>レイ</t>
    </rPh>
    <rPh sb="1" eb="2">
      <t>ワ</t>
    </rPh>
    <phoneticPr fontId="21"/>
  </si>
  <si>
    <t>を命じなかったとき。</t>
    <phoneticPr fontId="21"/>
  </si>
  <si>
    <t>法第７条の２第１０項若しくは同項を準用する第８条の３の規定の適用によって課徴金の納付</t>
    <phoneticPr fontId="21"/>
  </si>
  <si>
    <t>０</t>
    <phoneticPr fontId="21"/>
  </si>
  <si>
    <t>変更なし</t>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</si>
</sst>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quot;¥&quot;\-#,##0"/>
    <numFmt numFmtId="6" formatCode="&quot;¥&quot;#,##0;[Red]&quot;¥&quot;\-#,##0"/>
    <numFmt numFmtId="176" formatCode="&quot;¥&quot;#,##0_);[Red]\(&quot;¥&quot;#,##0\)"/>
  </numFmts>
  <fonts count="69">
    <font>
      <sz val="11"/>
      <name val="ＭＳ 明朝"/>
    </font>
    <font>
      <sz val="11"/>
      <color indexed="8"/>
      <name val="ＭＳ Ｐゴシック"/>
      <family val="3"/>
      <charset val="128"/>
    </font>
    <font>
      <sz val="11"/>
      <color indexed="9"/>
      <name val="ＭＳ Ｐゴシック"/>
      <family val="3"/>
      <charset val="128"/>
    </font>
    <font>
      <sz val="11"/>
      <name val="ＭＳ Ｐゴシック"/>
      <family val="3"/>
      <charset val="128"/>
    </font>
    <font>
      <b/>
      <sz val="18"/>
      <name val="ＭＳ Ｐゴシック"/>
      <family val="3"/>
      <charset val="128"/>
    </font>
    <font>
      <b/>
      <sz val="11"/>
      <color indexed="9"/>
      <name val="ＭＳ Ｐゴシック"/>
      <family val="3"/>
      <charset val="128"/>
    </font>
    <font>
      <u/>
      <sz val="12"/>
      <color indexed="12"/>
      <name val="HG創英角ﾎﾟｯﾌﾟ体"/>
      <family val="3"/>
      <charset val="128"/>
    </font>
    <font>
      <sz val="11"/>
      <name val="ＭＳ 明朝"/>
      <family val="1"/>
      <charset val="128"/>
    </font>
    <font>
      <b/>
      <sz val="11"/>
      <name val="ＭＳ Ｐゴシック"/>
      <family val="3"/>
      <charset val="128"/>
    </font>
    <font>
      <sz val="10"/>
      <color rgb="FF000000"/>
      <name val="Times New Roman"/>
    </font>
    <font>
      <sz val="11"/>
      <color theme="1"/>
      <name val="游ゴシック"/>
      <family val="3"/>
      <charset val="128"/>
    </font>
    <font>
      <b/>
      <sz val="15"/>
      <name val="ＭＳ Ｐゴシック"/>
      <family val="3"/>
      <charset val="128"/>
    </font>
    <font>
      <b/>
      <sz val="13"/>
      <name val="ＭＳ Ｐゴシック"/>
      <family val="3"/>
      <charset val="128"/>
    </font>
    <font>
      <i/>
      <sz val="11"/>
      <name val="ＭＳ Ｐゴシック"/>
      <family val="3"/>
      <charset val="128"/>
    </font>
    <font>
      <sz val="11"/>
      <color indexed="10"/>
      <name val="ＭＳ Ｐゴシック"/>
      <family val="3"/>
      <charset val="128"/>
    </font>
    <font>
      <b/>
      <sz val="11"/>
      <color indexed="8"/>
      <name val="ＭＳ Ｐゴシック"/>
      <family val="3"/>
      <charset val="128"/>
    </font>
    <font>
      <sz val="6"/>
      <name val="ＭＳ Ｐゴシック"/>
      <family val="3"/>
      <charset val="128"/>
    </font>
    <font>
      <b/>
      <sz val="14"/>
      <name val="ＭＳ 明朝"/>
      <family val="1"/>
      <charset val="128"/>
    </font>
    <font>
      <sz val="10"/>
      <name val="ＭＳ 明朝"/>
      <family val="1"/>
      <charset val="128"/>
    </font>
    <font>
      <sz val="8"/>
      <name val="ＭＳ 明朝"/>
      <family val="1"/>
      <charset val="128"/>
    </font>
    <font>
      <u/>
      <sz val="11"/>
      <color indexed="12"/>
      <name val="ＭＳ 明朝"/>
      <family val="1"/>
      <charset val="128"/>
    </font>
    <font>
      <sz val="6"/>
      <name val="ＭＳ 明朝"/>
      <family val="1"/>
      <charset val="128"/>
    </font>
    <font>
      <sz val="12"/>
      <name val="ＭＳ 明朝"/>
      <family val="1"/>
      <charset val="128"/>
    </font>
    <font>
      <sz val="16"/>
      <name val="ＭＳ 明朝"/>
      <family val="1"/>
      <charset val="128"/>
    </font>
    <font>
      <sz val="14"/>
      <name val="ＭＳ 明朝"/>
      <family val="1"/>
      <charset val="128"/>
    </font>
    <font>
      <sz val="10"/>
      <color indexed="10"/>
      <name val="ＭＳ 明朝"/>
      <family val="1"/>
      <charset val="128"/>
    </font>
    <font>
      <sz val="12"/>
      <color indexed="9"/>
      <name val="ＭＳ 明朝"/>
      <family val="1"/>
      <charset val="128"/>
    </font>
    <font>
      <sz val="9"/>
      <name val="ＭＳ 明朝"/>
      <family val="1"/>
      <charset val="128"/>
    </font>
    <font>
      <sz val="10.5"/>
      <name val="ＭＳ 明朝"/>
      <family val="1"/>
      <charset val="128"/>
    </font>
    <font>
      <sz val="11"/>
      <name val="ＭＳ Ｐ明朝"/>
      <family val="1"/>
      <charset val="128"/>
    </font>
    <font>
      <sz val="12"/>
      <name val="ＭＳ Ｐ明朝"/>
      <family val="1"/>
      <charset val="128"/>
    </font>
    <font>
      <sz val="18"/>
      <name val="ＭＳ Ｐ明朝"/>
      <family val="1"/>
      <charset val="128"/>
    </font>
    <font>
      <sz val="9"/>
      <name val="ＭＳ Ｐ明朝"/>
      <family val="1"/>
      <charset val="128"/>
    </font>
    <font>
      <sz val="11"/>
      <color indexed="9"/>
      <name val="ＭＳ 明朝"/>
      <family val="1"/>
      <charset val="128"/>
    </font>
    <font>
      <sz val="11"/>
      <color indexed="8"/>
      <name val="ＭＳ 明朝"/>
      <family val="1"/>
      <charset val="128"/>
    </font>
    <font>
      <sz val="20"/>
      <name val="ＭＳ 明朝"/>
      <family val="1"/>
      <charset val="128"/>
    </font>
    <font>
      <sz val="16"/>
      <color indexed="10"/>
      <name val="ＭＳ 明朝"/>
      <family val="1"/>
      <charset val="128"/>
    </font>
    <font>
      <sz val="10"/>
      <color theme="1"/>
      <name val="ＭＳ 明朝"/>
      <family val="1"/>
      <charset val="128"/>
    </font>
    <font>
      <sz val="18"/>
      <name val="ＭＳ 明朝"/>
      <family val="1"/>
      <charset val="128"/>
    </font>
    <font>
      <b/>
      <sz val="11"/>
      <name val="ＭＳ 明朝"/>
      <family val="1"/>
      <charset val="128"/>
    </font>
    <font>
      <sz val="7"/>
      <name val="ＭＳ 明朝"/>
      <family val="1"/>
      <charset val="128"/>
    </font>
    <font>
      <sz val="9"/>
      <color indexed="10"/>
      <name val="ＭＳ 明朝"/>
      <family val="1"/>
      <charset val="128"/>
    </font>
    <font>
      <sz val="11"/>
      <color rgb="FFFF0000"/>
      <name val="ＭＳ 明朝"/>
      <family val="1"/>
      <charset val="128"/>
    </font>
    <font>
      <sz val="12"/>
      <color indexed="10"/>
      <name val="ＭＳ 明朝"/>
      <family val="1"/>
      <charset val="128"/>
    </font>
    <font>
      <sz val="9.5"/>
      <name val="ＭＳ 明朝"/>
      <family val="1"/>
      <charset val="128"/>
    </font>
    <font>
      <sz val="8.5"/>
      <name val="ＭＳ Ｐゴシック"/>
      <family val="3"/>
      <charset val="128"/>
    </font>
    <font>
      <sz val="10"/>
      <name val="ＭＳ Ｐゴシック"/>
      <family val="3"/>
      <charset val="128"/>
    </font>
    <font>
      <sz val="9"/>
      <name val="ＭＳ Ｐゴシック"/>
      <family val="3"/>
      <charset val="128"/>
    </font>
    <font>
      <sz val="8"/>
      <name val="ＭＳ Ｐ明朝"/>
      <family val="1"/>
      <charset val="128"/>
    </font>
    <font>
      <sz val="10"/>
      <name val="ＭＳ Ｐ明朝"/>
      <family val="1"/>
      <charset val="128"/>
    </font>
    <font>
      <b/>
      <sz val="16"/>
      <color indexed="10"/>
      <name val="ＭＳ 明朝"/>
      <family val="1"/>
      <charset val="128"/>
    </font>
    <font>
      <sz val="11"/>
      <color indexed="10"/>
      <name val="ＭＳ 明朝"/>
      <family val="1"/>
      <charset val="128"/>
    </font>
    <font>
      <sz val="10.5"/>
      <name val="Century"/>
    </font>
    <font>
      <sz val="12"/>
      <color theme="1"/>
      <name val="ＭＳ 明朝"/>
      <family val="1"/>
      <charset val="128"/>
    </font>
    <font>
      <sz val="11"/>
      <color theme="1"/>
      <name val="ＭＳ 明朝"/>
      <family val="1"/>
      <charset val="128"/>
    </font>
    <font>
      <sz val="10"/>
      <color theme="1"/>
      <name val="ＭＳ 明朝"/>
      <family val="1"/>
      <charset val="128"/>
    </font>
    <font>
      <b/>
      <sz val="18"/>
      <name val="ＭＳ 明朝"/>
      <family val="1"/>
      <charset val="128"/>
    </font>
    <font>
      <sz val="9"/>
      <color indexed="12"/>
      <name val="ＭＳ 明朝"/>
      <family val="1"/>
      <charset val="128"/>
    </font>
    <font>
      <sz val="10.5"/>
      <color theme="1"/>
      <name val="ＭＳ 明朝"/>
      <family val="1"/>
      <charset val="128"/>
    </font>
    <font>
      <sz val="10.5"/>
      <color theme="1"/>
      <name val="Century"/>
    </font>
    <font>
      <sz val="11"/>
      <color theme="1"/>
      <name val="Century"/>
    </font>
    <font>
      <sz val="16"/>
      <color theme="1"/>
      <name val="ＭＳ 明朝"/>
      <family val="1"/>
      <charset val="128"/>
    </font>
    <font>
      <sz val="11"/>
      <color theme="0"/>
      <name val="ＭＳ Ｐゴシック"/>
      <family val="3"/>
      <charset val="128"/>
    </font>
    <font>
      <sz val="11"/>
      <color theme="0"/>
      <name val="ＭＳ 明朝"/>
      <family val="1"/>
      <charset val="128"/>
    </font>
    <font>
      <sz val="12"/>
      <color theme="0"/>
      <name val="ＭＳ 明朝"/>
      <family val="1"/>
      <charset val="128"/>
    </font>
    <font>
      <sz val="7"/>
      <color theme="1"/>
      <name val="Times New Roman"/>
    </font>
    <font>
      <u/>
      <sz val="11"/>
      <color theme="1"/>
      <name val="ＭＳ 明朝"/>
      <family val="1"/>
      <charset val="128"/>
    </font>
    <font>
      <sz val="11"/>
      <color theme="1"/>
      <name val="ＭＳ Ｐ明朝"/>
      <family val="1"/>
      <charset val="128"/>
    </font>
    <font>
      <sz val="12"/>
      <color rgb="FFFF0000"/>
      <name val="ＭＳ 明朝"/>
      <family val="1"/>
      <charset val="128"/>
    </font>
  </fonts>
  <fills count="19">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rgb="FFFFFF99"/>
        <bgColor indexed="64"/>
      </patternFill>
    </fill>
    <fill>
      <patternFill patternType="solid">
        <fgColor rgb="FFCCFFCC"/>
        <bgColor indexed="64"/>
      </patternFill>
    </fill>
  </fills>
  <borders count="5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indexed="64"/>
      </bottom>
      <diagonal/>
    </border>
    <border>
      <left/>
      <right/>
      <top style="dotted">
        <color indexed="64"/>
      </top>
      <bottom/>
      <diagonal/>
    </border>
    <border>
      <left/>
      <right/>
      <top style="dotted">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right/>
      <top/>
      <bottom style="hair">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top/>
      <bottom style="dashed">
        <color indexed="64"/>
      </bottom>
      <diagonal/>
    </border>
    <border>
      <left/>
      <right/>
      <top style="dashed">
        <color indexed="64"/>
      </top>
      <bottom/>
      <diagonal/>
    </border>
  </borders>
  <cellStyleXfs count="51">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0" fontId="6" fillId="0" borderId="0" applyNumberFormat="0" applyFill="0" applyBorder="0" applyAlignment="0">
      <alignment vertical="top"/>
      <protection locked="0"/>
    </xf>
    <xf numFmtId="0" fontId="7" fillId="3" borderId="2" applyNumberForma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8" fillId="15" borderId="5" applyNumberFormat="0" applyAlignment="0" applyProtection="0">
      <alignment vertical="center"/>
    </xf>
    <xf numFmtId="0" fontId="3" fillId="16" borderId="0" applyNumberFormat="0" applyBorder="0" applyAlignment="0" applyProtection="0">
      <alignment vertical="center"/>
    </xf>
    <xf numFmtId="38" fontId="3" fillId="0" borderId="0" applyFill="0" applyBorder="0" applyAlignment="0" applyProtection="0">
      <alignment vertical="center"/>
    </xf>
    <xf numFmtId="0" fontId="7" fillId="0" borderId="0">
      <alignment vertical="center"/>
    </xf>
    <xf numFmtId="0" fontId="3" fillId="0" borderId="0">
      <alignment vertical="center"/>
    </xf>
    <xf numFmtId="0" fontId="9" fillId="0" borderId="0"/>
    <xf numFmtId="0" fontId="10" fillId="0" borderId="0">
      <alignment vertical="center"/>
    </xf>
    <xf numFmtId="0" fontId="7" fillId="0" borderId="0">
      <alignment vertical="center"/>
    </xf>
    <xf numFmtId="0" fontId="3" fillId="6"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8" fillId="0" borderId="8" applyNumberFormat="0" applyFill="0" applyAlignment="0" applyProtection="0">
      <alignment vertical="center"/>
    </xf>
    <xf numFmtId="0" fontId="8" fillId="0" borderId="0" applyNumberFormat="0" applyFill="0" applyBorder="0" applyAlignment="0" applyProtection="0">
      <alignment vertical="center"/>
    </xf>
    <xf numFmtId="0" fontId="8" fillId="15" borderId="4" applyNumberForma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20" fillId="0" borderId="0" applyNumberFormat="0" applyFill="0" applyBorder="0" applyAlignment="0" applyProtection="0">
      <alignment vertical="center"/>
    </xf>
    <xf numFmtId="38" fontId="7" fillId="0" borderId="0" applyFill="0" applyBorder="0" applyAlignment="0" applyProtection="0">
      <alignment vertical="center"/>
    </xf>
  </cellStyleXfs>
  <cellXfs count="873">
    <xf numFmtId="0" fontId="0" fillId="0" borderId="0" xfId="0">
      <alignment vertical="center"/>
    </xf>
    <xf numFmtId="0" fontId="0" fillId="0" borderId="0" xfId="0" applyFont="1" applyAlignment="1">
      <alignment vertical="center"/>
    </xf>
    <xf numFmtId="0" fontId="0" fillId="0" borderId="0" xfId="0" applyFont="1" applyAlignment="1">
      <alignment vertical="center" wrapText="1"/>
    </xf>
    <xf numFmtId="0" fontId="19" fillId="0" borderId="10" xfId="0" applyFont="1" applyBorder="1" applyAlignment="1">
      <alignment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0" xfId="0" applyAlignment="1">
      <alignment horizontal="center" vertical="center"/>
    </xf>
    <xf numFmtId="0" fontId="19" fillId="0" borderId="10" xfId="0" applyFont="1" applyBorder="1" applyAlignment="1">
      <alignment horizontal="left" vertical="center" wrapText="1"/>
    </xf>
    <xf numFmtId="0" fontId="0" fillId="0" borderId="11" xfId="0" applyFont="1" applyBorder="1" applyAlignment="1">
      <alignment horizontal="center" vertical="center" wrapText="1"/>
    </xf>
    <xf numFmtId="0" fontId="20" fillId="0" borderId="11" xfId="49" applyBorder="1" applyAlignment="1">
      <alignment vertical="center" wrapText="1"/>
    </xf>
    <xf numFmtId="0" fontId="20" fillId="0" borderId="11" xfId="49" applyBorder="1" applyAlignment="1">
      <alignment horizontal="left" vertical="center" wrapText="1"/>
    </xf>
    <xf numFmtId="0" fontId="20" fillId="0" borderId="12" xfId="49" applyBorder="1" applyAlignment="1">
      <alignment horizontal="left" vertical="center" wrapText="1"/>
    </xf>
    <xf numFmtId="0" fontId="20" fillId="0" borderId="13" xfId="49" applyBorder="1" applyAlignment="1">
      <alignment vertical="center" wrapText="1"/>
    </xf>
    <xf numFmtId="0" fontId="0" fillId="0" borderId="11" xfId="0" applyBorder="1" applyAlignment="1">
      <alignment vertical="center" wrapText="1"/>
    </xf>
    <xf numFmtId="0" fontId="19" fillId="0" borderId="10" xfId="0" applyFont="1" applyBorder="1" applyAlignment="1">
      <alignment horizontal="left" vertical="center"/>
    </xf>
    <xf numFmtId="0" fontId="0" fillId="0" borderId="11" xfId="0" applyFont="1" applyBorder="1" applyAlignment="1">
      <alignment horizontal="center" vertical="center"/>
    </xf>
    <xf numFmtId="0" fontId="0" fillId="0" borderId="11" xfId="0" applyBorder="1" applyAlignment="1">
      <alignment horizontal="left" vertical="center"/>
    </xf>
    <xf numFmtId="0" fontId="0" fillId="0" borderId="11" xfId="0" applyBorder="1">
      <alignment vertical="center"/>
    </xf>
    <xf numFmtId="0" fontId="22" fillId="0" borderId="0" xfId="0" applyFont="1" applyProtection="1">
      <alignment vertical="center"/>
    </xf>
    <xf numFmtId="0" fontId="0" fillId="0" borderId="0" xfId="0" applyProtection="1">
      <alignment vertical="center"/>
    </xf>
    <xf numFmtId="0" fontId="0" fillId="0" borderId="16" xfId="0" applyBorder="1" applyAlignment="1" applyProtection="1">
      <alignment horizontal="left" vertical="center"/>
    </xf>
    <xf numFmtId="0" fontId="0" fillId="0" borderId="17" xfId="0" applyBorder="1" applyAlignment="1" applyProtection="1">
      <alignment horizontal="left" vertical="center"/>
    </xf>
    <xf numFmtId="0" fontId="0" fillId="0" borderId="18" xfId="0" applyBorder="1" applyAlignment="1" applyProtection="1">
      <alignment horizontal="left" vertical="center"/>
    </xf>
    <xf numFmtId="0" fontId="0" fillId="0" borderId="19" xfId="0" applyBorder="1" applyAlignment="1" applyProtection="1">
      <alignment horizontal="distributed" vertical="center"/>
    </xf>
    <xf numFmtId="0" fontId="0" fillId="0" borderId="20" xfId="0" applyBorder="1" applyAlignment="1" applyProtection="1">
      <alignment horizontal="left" vertical="center"/>
    </xf>
    <xf numFmtId="0" fontId="0" fillId="0" borderId="0" xfId="0" applyBorder="1" applyAlignment="1" applyProtection="1">
      <alignment horizontal="left" vertical="center"/>
    </xf>
    <xf numFmtId="0" fontId="0" fillId="0" borderId="10" xfId="0" applyBorder="1" applyAlignment="1" applyProtection="1">
      <alignment horizontal="left" vertical="center"/>
    </xf>
    <xf numFmtId="49" fontId="22" fillId="0" borderId="0" xfId="0" applyNumberFormat="1" applyFont="1" applyProtection="1">
      <alignment vertical="center"/>
    </xf>
    <xf numFmtId="0" fontId="22" fillId="0" borderId="0" xfId="0" applyFont="1" applyAlignment="1" applyProtection="1">
      <alignment horizontal="distributed" vertical="center"/>
    </xf>
    <xf numFmtId="0" fontId="23" fillId="0" borderId="0" xfId="0" applyFont="1" applyAlignment="1" applyProtection="1">
      <alignment horizontal="center" vertical="center"/>
    </xf>
    <xf numFmtId="0" fontId="0" fillId="0" borderId="10" xfId="0" applyBorder="1" applyProtection="1">
      <alignment vertical="center"/>
    </xf>
    <xf numFmtId="0" fontId="22" fillId="0" borderId="34" xfId="0" applyFont="1" applyBorder="1" applyProtection="1">
      <alignment vertical="center"/>
    </xf>
    <xf numFmtId="0" fontId="22" fillId="0" borderId="0" xfId="0" applyFont="1" applyAlignment="1" applyProtection="1">
      <alignment horizontal="center" vertical="center"/>
    </xf>
    <xf numFmtId="0" fontId="22" fillId="0" borderId="19" xfId="0" applyFont="1" applyBorder="1" applyProtection="1">
      <alignment vertical="center"/>
    </xf>
    <xf numFmtId="0" fontId="0" fillId="0" borderId="19" xfId="0" applyBorder="1" applyProtection="1">
      <alignment vertical="center"/>
    </xf>
    <xf numFmtId="0" fontId="0" fillId="0" borderId="0" xfId="0" applyFont="1" applyAlignment="1" applyProtection="1">
      <alignment horizontal="right" vertical="center"/>
    </xf>
    <xf numFmtId="38" fontId="0" fillId="0" borderId="19" xfId="50" applyFont="1" applyFill="1" applyBorder="1" applyProtection="1">
      <alignment vertical="center"/>
    </xf>
    <xf numFmtId="0" fontId="22" fillId="0" borderId="0" xfId="0" applyFont="1" applyBorder="1" applyProtection="1">
      <alignment vertical="center"/>
    </xf>
    <xf numFmtId="0" fontId="25" fillId="0" borderId="30" xfId="0" applyFont="1" applyBorder="1" applyProtection="1">
      <alignment vertical="center"/>
    </xf>
    <xf numFmtId="0" fontId="0" fillId="0" borderId="30" xfId="0" applyFill="1" applyBorder="1" applyProtection="1">
      <alignment vertical="center"/>
    </xf>
    <xf numFmtId="0" fontId="22" fillId="0" borderId="30" xfId="0" applyFont="1" applyBorder="1" applyProtection="1">
      <alignment vertical="center"/>
    </xf>
    <xf numFmtId="0" fontId="24" fillId="0" borderId="34" xfId="0" applyFont="1" applyBorder="1" applyAlignment="1" applyProtection="1">
      <alignment horizontal="distributed" vertical="center"/>
    </xf>
    <xf numFmtId="0" fontId="26" fillId="0" borderId="0" xfId="0" applyFont="1" applyProtection="1">
      <alignment vertical="center"/>
    </xf>
    <xf numFmtId="0" fontId="22" fillId="0" borderId="0" xfId="0" applyFont="1" applyAlignment="1" applyProtection="1">
      <alignment horizontal="right" vertical="center"/>
    </xf>
    <xf numFmtId="0" fontId="0" fillId="0" borderId="17" xfId="0" applyBorder="1" applyAlignment="1" applyProtection="1">
      <alignment horizontal="center" vertical="center"/>
    </xf>
    <xf numFmtId="0" fontId="0" fillId="0" borderId="0" xfId="0" applyBorder="1" applyAlignment="1" applyProtection="1">
      <alignment horizontal="center" vertical="center"/>
    </xf>
    <xf numFmtId="0" fontId="0" fillId="0" borderId="22" xfId="0" applyBorder="1" applyAlignment="1" applyProtection="1">
      <alignment horizontal="center" vertical="center"/>
    </xf>
    <xf numFmtId="0" fontId="0" fillId="0" borderId="0" xfId="0" applyFont="1" applyAlignment="1" applyProtection="1">
      <alignment horizontal="left" vertical="center"/>
    </xf>
    <xf numFmtId="0" fontId="18" fillId="0" borderId="0" xfId="0" applyFont="1" applyAlignment="1" applyProtection="1">
      <alignment horizontal="left" vertical="center"/>
    </xf>
    <xf numFmtId="0" fontId="18" fillId="0" borderId="0" xfId="0" applyFont="1" applyAlignment="1" applyProtection="1">
      <alignment vertical="center"/>
    </xf>
    <xf numFmtId="0" fontId="22" fillId="0" borderId="35" xfId="0" applyFont="1" applyBorder="1" applyAlignment="1" applyProtection="1">
      <alignment vertical="center" shrinkToFit="1"/>
    </xf>
    <xf numFmtId="0" fontId="22" fillId="0" borderId="36" xfId="0" applyFont="1" applyBorder="1" applyAlignment="1" applyProtection="1">
      <alignment vertical="center" shrinkToFit="1"/>
    </xf>
    <xf numFmtId="0" fontId="18" fillId="0" borderId="34" xfId="0" applyFont="1" applyBorder="1" applyAlignment="1" applyProtection="1">
      <alignment vertical="center"/>
    </xf>
    <xf numFmtId="0" fontId="29" fillId="0" borderId="0" xfId="36" applyFont="1">
      <alignment vertical="center"/>
    </xf>
    <xf numFmtId="0" fontId="29" fillId="0" borderId="0" xfId="36" applyFont="1" applyAlignment="1">
      <alignment horizontal="center" vertical="center"/>
    </xf>
    <xf numFmtId="0" fontId="3" fillId="0" borderId="16" xfId="36" applyBorder="1" applyAlignment="1" applyProtection="1">
      <alignment horizontal="left" vertical="center"/>
    </xf>
    <xf numFmtId="0" fontId="3" fillId="0" borderId="17" xfId="36" applyBorder="1" applyAlignment="1" applyProtection="1">
      <alignment horizontal="left" vertical="center"/>
    </xf>
    <xf numFmtId="0" fontId="3" fillId="0" borderId="18" xfId="36" applyBorder="1" applyAlignment="1" applyProtection="1">
      <alignment horizontal="left" vertical="center"/>
    </xf>
    <xf numFmtId="0" fontId="3" fillId="0" borderId="0" xfId="36" applyFill="1" applyBorder="1" applyAlignment="1" applyProtection="1">
      <alignment horizontal="left" vertical="center"/>
    </xf>
    <xf numFmtId="0" fontId="3" fillId="0" borderId="20" xfId="36" applyBorder="1" applyAlignment="1" applyProtection="1">
      <alignment horizontal="left" vertical="center"/>
    </xf>
    <xf numFmtId="0" fontId="3" fillId="0" borderId="22" xfId="36" applyBorder="1" applyAlignment="1" applyProtection="1">
      <alignment horizontal="left" vertical="center"/>
    </xf>
    <xf numFmtId="0" fontId="3" fillId="0" borderId="23" xfId="36" applyBorder="1" applyAlignment="1" applyProtection="1">
      <alignment horizontal="left" vertical="center"/>
    </xf>
    <xf numFmtId="0" fontId="3" fillId="0" borderId="0" xfId="36" applyFill="1" applyBorder="1" applyAlignment="1" applyProtection="1">
      <alignment horizontal="distributed" vertical="center"/>
    </xf>
    <xf numFmtId="0" fontId="29" fillId="0" borderId="0" xfId="36" applyFont="1" applyBorder="1">
      <alignment vertical="center"/>
    </xf>
    <xf numFmtId="0" fontId="29" fillId="0" borderId="0" xfId="36" applyFont="1" applyBorder="1" applyAlignment="1">
      <alignment horizontal="right" vertical="center"/>
    </xf>
    <xf numFmtId="0" fontId="29" fillId="0" borderId="0" xfId="36" applyFont="1" applyAlignment="1">
      <alignment horizontal="center"/>
    </xf>
    <xf numFmtId="0" fontId="29" fillId="0" borderId="11" xfId="36" applyFont="1" applyBorder="1" applyAlignment="1">
      <alignment horizontal="center" vertical="center"/>
    </xf>
    <xf numFmtId="0" fontId="3" fillId="0" borderId="15" xfId="36" applyBorder="1" applyProtection="1">
      <alignment vertical="center"/>
    </xf>
    <xf numFmtId="0" fontId="22" fillId="0" borderId="0" xfId="36" applyFont="1" applyFill="1" applyBorder="1" applyAlignment="1" applyProtection="1">
      <alignment vertical="center" shrinkToFit="1"/>
      <protection locked="0"/>
    </xf>
    <xf numFmtId="0" fontId="0" fillId="0" borderId="0" xfId="36" applyFont="1">
      <alignment vertical="center"/>
    </xf>
    <xf numFmtId="0" fontId="0" fillId="0" borderId="0" xfId="36" applyFont="1" applyAlignment="1"/>
    <xf numFmtId="0" fontId="29" fillId="0" borderId="37" xfId="36" applyFont="1" applyBorder="1">
      <alignment vertical="center"/>
    </xf>
    <xf numFmtId="0" fontId="29" fillId="6" borderId="38" xfId="36" applyFont="1" applyFill="1" applyBorder="1" applyProtection="1">
      <alignment vertical="center"/>
      <protection locked="0"/>
    </xf>
    <xf numFmtId="0" fontId="29" fillId="0" borderId="39" xfId="36" applyFont="1" applyBorder="1">
      <alignment vertical="center"/>
    </xf>
    <xf numFmtId="0" fontId="3" fillId="0" borderId="19" xfId="36" applyBorder="1" applyProtection="1">
      <alignment vertical="center"/>
    </xf>
    <xf numFmtId="0" fontId="29" fillId="0" borderId="0" xfId="36" applyFont="1" applyAlignment="1"/>
    <xf numFmtId="0" fontId="29" fillId="0" borderId="40" xfId="36" applyFont="1" applyBorder="1">
      <alignment vertical="center"/>
    </xf>
    <xf numFmtId="0" fontId="29" fillId="6" borderId="41" xfId="36" applyFont="1" applyFill="1" applyBorder="1" applyProtection="1">
      <alignment vertical="center"/>
      <protection locked="0"/>
    </xf>
    <xf numFmtId="0" fontId="29" fillId="0" borderId="42" xfId="36" applyFont="1" applyBorder="1">
      <alignment vertical="center"/>
    </xf>
    <xf numFmtId="0" fontId="29" fillId="0" borderId="43" xfId="36" applyFont="1" applyBorder="1">
      <alignment vertical="center"/>
    </xf>
    <xf numFmtId="0" fontId="29" fillId="6" borderId="44" xfId="36" applyFont="1" applyFill="1" applyBorder="1" applyProtection="1">
      <alignment vertical="center"/>
      <protection locked="0"/>
    </xf>
    <xf numFmtId="0" fontId="29" fillId="0" borderId="45" xfId="36" applyFont="1" applyBorder="1">
      <alignment vertical="center"/>
    </xf>
    <xf numFmtId="0" fontId="29" fillId="0" borderId="34" xfId="36" applyFont="1" applyBorder="1" applyAlignment="1">
      <alignment horizontal="right" vertical="center"/>
    </xf>
    <xf numFmtId="0" fontId="3" fillId="0" borderId="30" xfId="36" applyFill="1" applyBorder="1" applyProtection="1">
      <alignment vertical="center"/>
    </xf>
    <xf numFmtId="0" fontId="1" fillId="0" borderId="0" xfId="36" applyFont="1" applyProtection="1">
      <alignment vertical="center"/>
    </xf>
    <xf numFmtId="0" fontId="0" fillId="0" borderId="0" xfId="36" applyFont="1" applyAlignment="1">
      <alignment horizontal="right" vertical="center"/>
    </xf>
    <xf numFmtId="0" fontId="29" fillId="0" borderId="0" xfId="36" applyFont="1" applyAlignment="1">
      <alignment horizontal="right" vertical="center"/>
    </xf>
    <xf numFmtId="0" fontId="33" fillId="0" borderId="0" xfId="36" applyFont="1" applyProtection="1">
      <alignment vertical="center"/>
    </xf>
    <xf numFmtId="0" fontId="34" fillId="0" borderId="0" xfId="36" applyFont="1" applyProtection="1">
      <alignment vertical="center"/>
    </xf>
    <xf numFmtId="0" fontId="3" fillId="0" borderId="0" xfId="36" applyFill="1" applyProtection="1">
      <alignment vertical="center"/>
    </xf>
    <xf numFmtId="0" fontId="28" fillId="0" borderId="0" xfId="0" applyFont="1" applyProtection="1">
      <alignment vertical="center"/>
    </xf>
    <xf numFmtId="0" fontId="0" fillId="0" borderId="18" xfId="0" applyBorder="1" applyAlignment="1" applyProtection="1">
      <alignment horizontal="distributed" vertical="center"/>
    </xf>
    <xf numFmtId="0" fontId="0" fillId="0" borderId="20" xfId="0" applyBorder="1" applyAlignment="1" applyProtection="1">
      <alignment horizontal="distributed" vertical="center"/>
    </xf>
    <xf numFmtId="0" fontId="0" fillId="0" borderId="10" xfId="0" applyBorder="1" applyAlignment="1" applyProtection="1">
      <alignment horizontal="distributed" vertical="center"/>
    </xf>
    <xf numFmtId="0" fontId="28" fillId="0" borderId="0" xfId="0" applyFont="1" applyAlignment="1" applyProtection="1"/>
    <xf numFmtId="0" fontId="18" fillId="0" borderId="0" xfId="0" applyFont="1" applyProtection="1">
      <alignment vertical="center"/>
    </xf>
    <xf numFmtId="0" fontId="18" fillId="0" borderId="0" xfId="39" applyFont="1" applyFill="1" applyBorder="1" applyAlignment="1">
      <alignment vertical="top" wrapText="1"/>
    </xf>
    <xf numFmtId="49" fontId="28" fillId="0" borderId="0" xfId="0" applyNumberFormat="1" applyFont="1" applyBorder="1" applyAlignment="1" applyProtection="1">
      <alignment horizontal="right" vertical="center"/>
    </xf>
    <xf numFmtId="0" fontId="36" fillId="0" borderId="0" xfId="0" applyFont="1" applyAlignment="1" applyProtection="1">
      <alignment horizontal="center" vertical="center"/>
    </xf>
    <xf numFmtId="0" fontId="37" fillId="0" borderId="0" xfId="0" applyFont="1" applyProtection="1">
      <alignment vertical="center"/>
    </xf>
    <xf numFmtId="0" fontId="28" fillId="0" borderId="0" xfId="0" applyFont="1" applyBorder="1" applyAlignment="1" applyProtection="1">
      <alignment horizontal="distributed" vertical="center"/>
    </xf>
    <xf numFmtId="0" fontId="0" fillId="0" borderId="0" xfId="0" applyBorder="1" applyAlignment="1" applyProtection="1">
      <alignment horizontal="distributed" vertical="center"/>
    </xf>
    <xf numFmtId="0" fontId="27" fillId="0" borderId="0" xfId="0" applyFont="1" applyProtection="1">
      <alignment vertical="center"/>
    </xf>
    <xf numFmtId="0" fontId="18" fillId="0" borderId="20" xfId="0" applyFont="1" applyBorder="1" applyAlignment="1" applyProtection="1">
      <alignment vertical="center"/>
    </xf>
    <xf numFmtId="0" fontId="0" fillId="0" borderId="21" xfId="0" applyBorder="1" applyAlignment="1" applyProtection="1">
      <alignment horizontal="distributed" vertical="center"/>
    </xf>
    <xf numFmtId="0" fontId="0" fillId="0" borderId="23" xfId="0" applyBorder="1" applyAlignment="1" applyProtection="1">
      <alignment horizontal="distributed" vertical="center"/>
    </xf>
    <xf numFmtId="0" fontId="27" fillId="0" borderId="0" xfId="0" applyFont="1" applyAlignment="1" applyProtection="1">
      <alignment vertical="center" wrapText="1"/>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0" fillId="0" borderId="0" xfId="0" applyFont="1" applyBorder="1" applyProtection="1">
      <alignment vertical="center"/>
    </xf>
    <xf numFmtId="0" fontId="18" fillId="0" borderId="18" xfId="0" applyFont="1" applyBorder="1" applyAlignment="1" applyProtection="1">
      <alignment vertical="center" wrapText="1"/>
    </xf>
    <xf numFmtId="0" fontId="0" fillId="0" borderId="16"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0" fillId="0" borderId="20" xfId="0" applyBorder="1" applyProtection="1">
      <alignment vertical="center"/>
    </xf>
    <xf numFmtId="0" fontId="0" fillId="0" borderId="17" xfId="0" applyFill="1" applyBorder="1">
      <alignment vertical="center"/>
    </xf>
    <xf numFmtId="0" fontId="0" fillId="0" borderId="18" xfId="0" applyFill="1" applyBorder="1">
      <alignment vertical="center"/>
    </xf>
    <xf numFmtId="0" fontId="18" fillId="0" borderId="10" xfId="0" applyFont="1" applyBorder="1" applyAlignment="1" applyProtection="1">
      <alignment vertical="center" shrinkToFit="1"/>
    </xf>
    <xf numFmtId="0" fontId="22" fillId="0" borderId="20" xfId="0" applyFont="1" applyFill="1" applyBorder="1" applyProtection="1">
      <alignment vertical="center"/>
    </xf>
    <xf numFmtId="0" fontId="0" fillId="0" borderId="20" xfId="0" applyBorder="1" applyAlignment="1" applyProtection="1">
      <alignment horizontal="right" vertical="center"/>
    </xf>
    <xf numFmtId="0" fontId="0" fillId="0" borderId="10" xfId="0" applyBorder="1" applyAlignment="1" applyProtection="1">
      <alignment horizontal="right" vertical="center"/>
    </xf>
    <xf numFmtId="0" fontId="39" fillId="0" borderId="0" xfId="0" applyFont="1" applyBorder="1" applyAlignment="1" applyProtection="1">
      <alignment horizontal="left" vertical="center"/>
    </xf>
    <xf numFmtId="0" fontId="18" fillId="0" borderId="0" xfId="0" applyFont="1" applyBorder="1" applyProtection="1">
      <alignment vertical="center"/>
    </xf>
    <xf numFmtId="0" fontId="28" fillId="0" borderId="0" xfId="0" applyFont="1" applyFill="1" applyBorder="1">
      <alignment vertical="center"/>
    </xf>
    <xf numFmtId="0" fontId="18" fillId="0" borderId="0" xfId="0" applyFont="1" applyBorder="1" applyAlignment="1" applyProtection="1">
      <alignment horizontal="distributed" vertical="center"/>
    </xf>
    <xf numFmtId="0" fontId="18" fillId="0" borderId="10" xfId="0" applyFont="1" applyBorder="1" applyAlignment="1" applyProtection="1">
      <alignment horizontal="distributed" vertical="center"/>
    </xf>
    <xf numFmtId="6" fontId="0" fillId="0" borderId="0" xfId="50" applyNumberFormat="1" applyFont="1" applyBorder="1" applyAlignment="1" applyProtection="1">
      <alignment horizontal="right" vertical="center"/>
    </xf>
    <xf numFmtId="0" fontId="41" fillId="0" borderId="20" xfId="0" applyFont="1" applyFill="1" applyBorder="1" applyProtection="1">
      <alignment vertical="center"/>
    </xf>
    <xf numFmtId="0" fontId="0" fillId="0" borderId="20"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Font="1" applyBorder="1" applyAlignment="1" applyProtection="1">
      <alignment vertical="center" shrinkToFit="1"/>
    </xf>
    <xf numFmtId="0" fontId="18" fillId="0" borderId="0" xfId="0" applyFont="1" applyBorder="1" applyAlignment="1" applyProtection="1">
      <alignment vertical="center" shrinkToFit="1"/>
    </xf>
    <xf numFmtId="0" fontId="22" fillId="0" borderId="0" xfId="0" applyFont="1" applyBorder="1" applyAlignment="1" applyProtection="1">
      <alignment horizontal="center" vertical="center"/>
    </xf>
    <xf numFmtId="0" fontId="18" fillId="0" borderId="0" xfId="0" applyFont="1" applyBorder="1" applyAlignment="1" applyProtection="1">
      <alignment vertical="center"/>
    </xf>
    <xf numFmtId="0" fontId="24" fillId="0" borderId="0" xfId="0" applyFont="1" applyBorder="1" applyAlignment="1" applyProtection="1">
      <alignment horizontal="center" vertical="center"/>
    </xf>
    <xf numFmtId="0" fontId="27" fillId="0" borderId="0" xfId="0" applyFont="1" applyAlignment="1" applyProtection="1">
      <alignment horizontal="center"/>
    </xf>
    <xf numFmtId="0" fontId="27" fillId="0" borderId="0" xfId="0" applyFont="1" applyAlignment="1" applyProtection="1">
      <alignment horizontal="center" shrinkToFit="1"/>
    </xf>
    <xf numFmtId="0" fontId="0" fillId="0" borderId="0" xfId="0" applyAlignment="1" applyProtection="1">
      <alignment vertical="center" shrinkToFit="1"/>
    </xf>
    <xf numFmtId="0" fontId="0" fillId="0" borderId="0" xfId="0" applyAlignment="1" applyProtection="1">
      <alignment horizontal="distributed" vertical="center" shrinkToFit="1"/>
    </xf>
    <xf numFmtId="0" fontId="22" fillId="0" borderId="10" xfId="0" applyFont="1" applyBorder="1" applyProtection="1">
      <alignment vertical="center"/>
    </xf>
    <xf numFmtId="0" fontId="24" fillId="0" borderId="0" xfId="0" applyFont="1" applyAlignment="1" applyProtection="1">
      <alignment horizontal="distributed" vertical="center"/>
    </xf>
    <xf numFmtId="0" fontId="22" fillId="0" borderId="21" xfId="0" applyFont="1" applyBorder="1" applyProtection="1">
      <alignment vertical="center"/>
    </xf>
    <xf numFmtId="0" fontId="43" fillId="0" borderId="0" xfId="0" applyFont="1" applyProtection="1">
      <alignment vertical="center"/>
    </xf>
    <xf numFmtId="0" fontId="33" fillId="0" borderId="0" xfId="0" applyFont="1" applyBorder="1" applyProtection="1">
      <alignment vertical="center"/>
    </xf>
    <xf numFmtId="0" fontId="0" fillId="0" borderId="22" xfId="0" applyFill="1" applyBorder="1">
      <alignment vertical="center"/>
    </xf>
    <xf numFmtId="0" fontId="19" fillId="0" borderId="0" xfId="0" applyFont="1" applyBorder="1" applyAlignment="1" applyProtection="1">
      <alignment horizontal="right" vertical="top"/>
    </xf>
    <xf numFmtId="0" fontId="44" fillId="0" borderId="0" xfId="0" applyFont="1" applyBorder="1" applyProtection="1">
      <alignment vertical="center"/>
    </xf>
    <xf numFmtId="0" fontId="28" fillId="0" borderId="0" xfId="0" applyFont="1" applyAlignment="1" applyProtection="1">
      <alignment vertical="center"/>
    </xf>
    <xf numFmtId="0" fontId="28" fillId="0" borderId="0" xfId="0" applyFont="1" applyBorder="1" applyProtection="1">
      <alignment vertical="center"/>
    </xf>
    <xf numFmtId="0" fontId="0" fillId="0" borderId="0" xfId="0" applyAlignment="1" applyProtection="1">
      <alignment horizontal="distributed" vertical="center"/>
    </xf>
    <xf numFmtId="0" fontId="32" fillId="0" borderId="0" xfId="36" applyFont="1">
      <alignment vertical="center"/>
    </xf>
    <xf numFmtId="0" fontId="48" fillId="0" borderId="0" xfId="36" applyFont="1">
      <alignment vertical="center"/>
    </xf>
    <xf numFmtId="0" fontId="49" fillId="0" borderId="28" xfId="36" applyFont="1" applyBorder="1" applyAlignment="1">
      <alignment horizontal="right" vertical="center"/>
    </xf>
    <xf numFmtId="0" fontId="22" fillId="0" borderId="0" xfId="0" applyFont="1">
      <alignment vertical="center"/>
    </xf>
    <xf numFmtId="0" fontId="0" fillId="0" borderId="16" xfId="0" applyBorder="1">
      <alignment vertical="center"/>
    </xf>
    <xf numFmtId="0" fontId="22" fillId="0" borderId="15" xfId="0" applyFont="1" applyBorder="1">
      <alignment vertical="center"/>
    </xf>
    <xf numFmtId="0" fontId="22" fillId="0" borderId="18" xfId="0" applyFont="1" applyBorder="1">
      <alignment vertical="center"/>
    </xf>
    <xf numFmtId="49" fontId="0" fillId="0" borderId="0" xfId="0" applyNumberFormat="1" applyFont="1">
      <alignment vertical="center"/>
    </xf>
    <xf numFmtId="49" fontId="22" fillId="0" borderId="0" xfId="0" applyNumberFormat="1" applyFont="1">
      <alignment vertical="center"/>
    </xf>
    <xf numFmtId="0" fontId="0" fillId="0" borderId="20" xfId="0" applyBorder="1">
      <alignment vertical="center"/>
    </xf>
    <xf numFmtId="0" fontId="0" fillId="0" borderId="10" xfId="0" applyBorder="1">
      <alignment vertical="center"/>
    </xf>
    <xf numFmtId="0" fontId="22" fillId="0" borderId="19" xfId="0" applyFont="1" applyBorder="1" applyAlignment="1">
      <alignment horizontal="distributed" vertical="center"/>
    </xf>
    <xf numFmtId="0" fontId="22" fillId="0" borderId="10" xfId="0" applyFont="1" applyBorder="1" applyAlignment="1">
      <alignment horizontal="distributed" vertical="center"/>
    </xf>
    <xf numFmtId="0" fontId="24" fillId="0" borderId="0" xfId="0" applyFont="1" applyAlignment="1">
      <alignment horizontal="distributed" vertical="center"/>
    </xf>
    <xf numFmtId="0" fontId="23" fillId="0" borderId="0" xfId="0" applyFont="1" applyAlignment="1">
      <alignment horizontal="center" vertical="center"/>
    </xf>
    <xf numFmtId="0" fontId="22" fillId="0" borderId="30" xfId="0" applyFont="1" applyBorder="1">
      <alignment vertical="center"/>
    </xf>
    <xf numFmtId="0" fontId="22" fillId="0" borderId="21" xfId="0" applyFont="1" applyBorder="1">
      <alignment vertical="center"/>
    </xf>
    <xf numFmtId="0" fontId="22" fillId="0" borderId="23" xfId="0" applyFont="1" applyBorder="1">
      <alignment vertical="center"/>
    </xf>
    <xf numFmtId="0" fontId="22" fillId="0" borderId="18" xfId="0" applyFont="1" applyBorder="1" applyAlignment="1">
      <alignment horizontal="center" vertical="center"/>
    </xf>
    <xf numFmtId="0" fontId="23" fillId="0" borderId="0" xfId="0" applyFont="1" applyAlignment="1">
      <alignment horizontal="distributed" vertical="center"/>
    </xf>
    <xf numFmtId="0" fontId="22" fillId="0" borderId="19" xfId="0" applyFont="1" applyBorder="1">
      <alignment vertical="center"/>
    </xf>
    <xf numFmtId="0" fontId="24" fillId="0" borderId="20" xfId="0" applyFont="1" applyBorder="1" applyAlignment="1">
      <alignment horizontal="center" vertical="center"/>
    </xf>
    <xf numFmtId="0" fontId="22" fillId="0" borderId="10" xfId="0" applyFont="1" applyBorder="1" applyAlignment="1">
      <alignment horizontal="center" vertical="center"/>
    </xf>
    <xf numFmtId="0" fontId="22" fillId="0" borderId="23" xfId="0" applyFont="1" applyBorder="1" applyAlignment="1">
      <alignment horizontal="center" vertical="center"/>
    </xf>
    <xf numFmtId="0" fontId="0" fillId="0" borderId="34" xfId="0" applyFont="1" applyBorder="1">
      <alignmen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2" fillId="0" borderId="34" xfId="0" applyFont="1" applyBorder="1">
      <alignment vertical="center"/>
    </xf>
    <xf numFmtId="0" fontId="26" fillId="0" borderId="0" xfId="0" applyFont="1">
      <alignment vertical="center"/>
    </xf>
    <xf numFmtId="0" fontId="43" fillId="0" borderId="0" xfId="0" applyFont="1">
      <alignment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30" xfId="0" applyFont="1" applyBorder="1" applyAlignment="1">
      <alignment vertical="center" shrinkToFit="1"/>
    </xf>
    <xf numFmtId="0" fontId="18" fillId="0" borderId="18" xfId="0" applyFont="1" applyBorder="1">
      <alignment vertical="center"/>
    </xf>
    <xf numFmtId="0" fontId="0" fillId="0" borderId="0" xfId="0" applyFont="1" applyAlignment="1">
      <alignment horizontal="left" vertical="center"/>
    </xf>
    <xf numFmtId="0" fontId="27" fillId="0" borderId="0" xfId="0" applyFo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0" fillId="0" borderId="0" xfId="0" applyFont="1" applyBorder="1" applyAlignment="1">
      <alignment vertical="center" shrinkToFit="1"/>
    </xf>
    <xf numFmtId="0" fontId="0" fillId="0" borderId="0" xfId="0" applyFont="1" applyBorder="1" applyAlignment="1">
      <alignment horizontal="center" vertical="center" shrinkToFit="1"/>
    </xf>
    <xf numFmtId="0" fontId="18" fillId="0" borderId="28" xfId="0" applyFont="1" applyBorder="1" applyAlignment="1">
      <alignment vertical="center"/>
    </xf>
    <xf numFmtId="0" fontId="18" fillId="0" borderId="0" xfId="0" applyFont="1">
      <alignment vertical="center"/>
    </xf>
    <xf numFmtId="0" fontId="0" fillId="0" borderId="17" xfId="0" applyBorder="1" applyAlignment="1" applyProtection="1">
      <alignment horizontal="distributed" vertical="center"/>
    </xf>
    <xf numFmtId="49" fontId="0" fillId="0" borderId="16" xfId="0" applyNumberFormat="1" applyFont="1" applyBorder="1">
      <alignment vertical="center"/>
    </xf>
    <xf numFmtId="49" fontId="0" fillId="0" borderId="17" xfId="0" applyNumberFormat="1" applyFont="1" applyBorder="1">
      <alignment vertical="center"/>
    </xf>
    <xf numFmtId="49" fontId="22" fillId="0" borderId="17" xfId="0" applyNumberFormat="1" applyFont="1" applyBorder="1">
      <alignment vertical="center"/>
    </xf>
    <xf numFmtId="0" fontId="0" fillId="0" borderId="17" xfId="0" applyFont="1" applyBorder="1" applyAlignment="1">
      <alignment horizontal="center" vertical="center"/>
    </xf>
    <xf numFmtId="0" fontId="22" fillId="0" borderId="17" xfId="0" applyFont="1" applyBorder="1">
      <alignment vertical="center"/>
    </xf>
    <xf numFmtId="0" fontId="22" fillId="0" borderId="10" xfId="0" applyFont="1" applyBorder="1">
      <alignment vertical="center"/>
    </xf>
    <xf numFmtId="49" fontId="0" fillId="0" borderId="20" xfId="0" applyNumberFormat="1" applyFont="1" applyBorder="1">
      <alignment vertical="center"/>
    </xf>
    <xf numFmtId="49" fontId="0" fillId="0" borderId="0" xfId="0" applyNumberFormat="1" applyFont="1" applyBorder="1">
      <alignment vertical="center"/>
    </xf>
    <xf numFmtId="0" fontId="0" fillId="0" borderId="0" xfId="0" applyFont="1" applyBorder="1" applyAlignment="1">
      <alignment horizontal="left" vertical="center"/>
    </xf>
    <xf numFmtId="0" fontId="22" fillId="0" borderId="0" xfId="0" applyFont="1" applyBorder="1">
      <alignment vertical="center"/>
    </xf>
    <xf numFmtId="0" fontId="0" fillId="0" borderId="20" xfId="0" applyFont="1" applyBorder="1" applyAlignment="1">
      <alignment horizontal="distributed" vertical="center"/>
    </xf>
    <xf numFmtId="0" fontId="0" fillId="0" borderId="10" xfId="0" applyFont="1" applyBorder="1" applyAlignment="1">
      <alignment horizontal="distributed" vertical="center"/>
    </xf>
    <xf numFmtId="0" fontId="22" fillId="0" borderId="20" xfId="0" applyFont="1" applyBorder="1">
      <alignment vertical="center"/>
    </xf>
    <xf numFmtId="0" fontId="0" fillId="0" borderId="0" xfId="0" applyFont="1" applyBorder="1" applyAlignment="1">
      <alignment horizontal="center" vertical="center"/>
    </xf>
    <xf numFmtId="0" fontId="50" fillId="0" borderId="0" xfId="0" applyFont="1">
      <alignment vertical="center"/>
    </xf>
    <xf numFmtId="0" fontId="22" fillId="0" borderId="20" xfId="0" applyFont="1" applyBorder="1" applyAlignment="1">
      <alignment horizontal="center" vertical="center"/>
    </xf>
    <xf numFmtId="0" fontId="0" fillId="0" borderId="22" xfId="0" applyBorder="1" applyAlignment="1" applyProtection="1">
      <alignment horizontal="distributed" vertical="center"/>
    </xf>
    <xf numFmtId="0" fontId="18" fillId="0" borderId="23" xfId="0" applyFont="1" applyBorder="1" applyAlignment="1" applyProtection="1">
      <alignment horizontal="right" vertical="center"/>
    </xf>
    <xf numFmtId="0" fontId="18" fillId="0" borderId="10" xfId="0" applyFont="1" applyBorder="1">
      <alignment vertical="center"/>
    </xf>
    <xf numFmtId="0" fontId="0" fillId="0" borderId="19" xfId="0" applyFont="1" applyBorder="1">
      <alignment vertical="center"/>
    </xf>
    <xf numFmtId="0" fontId="0" fillId="0" borderId="0" xfId="0" applyFont="1" applyBorder="1" applyAlignment="1">
      <alignment horizontal="distributed" vertical="center"/>
    </xf>
    <xf numFmtId="0" fontId="22" fillId="0" borderId="29" xfId="0" applyFont="1" applyBorder="1" applyProtection="1">
      <alignment vertical="center"/>
    </xf>
    <xf numFmtId="0" fontId="18" fillId="0" borderId="0" xfId="0" applyFont="1" applyBorder="1" applyAlignment="1">
      <alignment horizontal="distributed" vertical="center"/>
    </xf>
    <xf numFmtId="0" fontId="22" fillId="0" borderId="33" xfId="0" applyFont="1" applyBorder="1" applyProtection="1">
      <alignment vertical="center"/>
    </xf>
    <xf numFmtId="0" fontId="24" fillId="0" borderId="0" xfId="0" applyFont="1" applyBorder="1" applyAlignment="1">
      <alignment horizontal="distributed" vertical="center"/>
    </xf>
    <xf numFmtId="0" fontId="22" fillId="0" borderId="22" xfId="0" applyFont="1" applyBorder="1">
      <alignment vertical="center"/>
    </xf>
    <xf numFmtId="0" fontId="0" fillId="0" borderId="22" xfId="0" applyFont="1" applyBorder="1" applyAlignment="1">
      <alignment vertical="center" shrinkToFit="1"/>
    </xf>
    <xf numFmtId="0" fontId="25" fillId="0" borderId="0" xfId="0" applyFont="1">
      <alignment vertical="center"/>
    </xf>
    <xf numFmtId="0" fontId="43" fillId="0" borderId="0" xfId="0" applyFont="1" applyBorder="1">
      <alignment vertical="center"/>
    </xf>
    <xf numFmtId="0" fontId="51" fillId="0" borderId="0" xfId="0" applyFont="1" applyBorder="1" applyAlignment="1">
      <alignment vertical="center" shrinkToFit="1"/>
    </xf>
    <xf numFmtId="0" fontId="51" fillId="0" borderId="0" xfId="0" applyFont="1" applyBorder="1">
      <alignment vertical="center"/>
    </xf>
    <xf numFmtId="0" fontId="51" fillId="0" borderId="0" xfId="0" applyFont="1">
      <alignment vertical="center"/>
    </xf>
    <xf numFmtId="0" fontId="52" fillId="0" borderId="0" xfId="0" applyFont="1">
      <alignment vertical="center"/>
    </xf>
    <xf numFmtId="0" fontId="22" fillId="0" borderId="10" xfId="0" applyFont="1" applyBorder="1" applyAlignment="1" applyProtection="1">
      <alignment vertical="center"/>
    </xf>
    <xf numFmtId="0" fontId="22" fillId="0" borderId="18" xfId="0" applyFont="1" applyBorder="1" applyProtection="1">
      <alignment vertical="center"/>
    </xf>
    <xf numFmtId="0" fontId="22" fillId="0" borderId="22" xfId="0" applyFont="1" applyBorder="1" applyProtection="1">
      <alignment vertical="center"/>
    </xf>
    <xf numFmtId="0" fontId="22" fillId="0" borderId="23" xfId="0" applyFont="1" applyBorder="1" applyProtection="1">
      <alignment vertical="center"/>
    </xf>
    <xf numFmtId="0" fontId="33" fillId="0" borderId="0" xfId="0" applyFont="1">
      <alignment vertical="center"/>
    </xf>
    <xf numFmtId="49" fontId="0" fillId="0" borderId="15" xfId="0" applyNumberFormat="1" applyFont="1" applyBorder="1" applyAlignment="1" applyProtection="1">
      <alignment horizontal="left" vertical="center"/>
    </xf>
    <xf numFmtId="49" fontId="0" fillId="0" borderId="16" xfId="0" applyNumberFormat="1" applyFont="1" applyBorder="1" applyAlignment="1" applyProtection="1">
      <alignment horizontal="left" vertical="center"/>
    </xf>
    <xf numFmtId="0" fontId="22" fillId="0" borderId="17" xfId="0" applyFont="1" applyBorder="1" applyProtection="1">
      <alignment vertical="center"/>
    </xf>
    <xf numFmtId="49" fontId="0" fillId="0" borderId="17" xfId="0" applyNumberFormat="1" applyFont="1" applyBorder="1" applyAlignment="1" applyProtection="1">
      <alignment horizontal="right" vertical="center"/>
    </xf>
    <xf numFmtId="49" fontId="0" fillId="0" borderId="18" xfId="0" applyNumberFormat="1" applyFont="1" applyBorder="1" applyAlignment="1" applyProtection="1">
      <alignment horizontal="right" vertical="center"/>
    </xf>
    <xf numFmtId="49" fontId="0" fillId="0" borderId="17" xfId="0" applyNumberFormat="1" applyFont="1" applyBorder="1" applyProtection="1">
      <alignment vertical="center"/>
    </xf>
    <xf numFmtId="49" fontId="22" fillId="0" borderId="17" xfId="0" applyNumberFormat="1" applyFont="1" applyBorder="1" applyProtection="1">
      <alignment vertical="center"/>
    </xf>
    <xf numFmtId="49" fontId="0" fillId="0" borderId="19" xfId="0" applyNumberFormat="1" applyFont="1" applyBorder="1" applyAlignment="1" applyProtection="1">
      <alignment horizontal="right" vertical="center"/>
    </xf>
    <xf numFmtId="49" fontId="0" fillId="0" borderId="19" xfId="0" applyNumberFormat="1" applyFont="1" applyBorder="1" applyAlignment="1" applyProtection="1">
      <alignment horizontal="left" vertical="center"/>
    </xf>
    <xf numFmtId="49" fontId="0" fillId="0" borderId="20" xfId="0" applyNumberFormat="1" applyFont="1" applyBorder="1" applyAlignment="1" applyProtection="1">
      <alignment horizontal="right" vertical="center"/>
    </xf>
    <xf numFmtId="49" fontId="0" fillId="0" borderId="0" xfId="0" applyNumberFormat="1" applyFont="1" applyBorder="1" applyAlignment="1" applyProtection="1">
      <alignment horizontal="right" vertical="center"/>
    </xf>
    <xf numFmtId="49" fontId="0" fillId="0" borderId="10" xfId="0" applyNumberFormat="1" applyFont="1" applyBorder="1" applyAlignment="1" applyProtection="1">
      <alignment horizontal="right" vertical="center"/>
    </xf>
    <xf numFmtId="49" fontId="0" fillId="0" borderId="0" xfId="0" applyNumberFormat="1" applyFont="1" applyBorder="1" applyProtection="1">
      <alignment vertical="center"/>
    </xf>
    <xf numFmtId="0" fontId="0" fillId="0" borderId="19" xfId="0" applyFont="1" applyBorder="1" applyAlignment="1" applyProtection="1">
      <alignment horizontal="left" vertical="center"/>
    </xf>
    <xf numFmtId="0" fontId="22" fillId="0" borderId="0" xfId="0" applyFont="1" applyBorder="1" applyAlignment="1" applyProtection="1">
      <alignment horizontal="distributed" vertical="center"/>
    </xf>
    <xf numFmtId="0" fontId="50" fillId="0" borderId="0" xfId="0" applyFont="1" applyProtection="1">
      <alignment vertical="center"/>
    </xf>
    <xf numFmtId="49" fontId="22" fillId="0" borderId="0" xfId="0" applyNumberFormat="1" applyFont="1" applyBorder="1" applyAlignment="1" applyProtection="1">
      <alignment horizontal="right" vertical="center"/>
    </xf>
    <xf numFmtId="0" fontId="24" fillId="0" borderId="20" xfId="0" applyFont="1" applyBorder="1" applyAlignment="1" applyProtection="1">
      <alignment horizontal="center" vertical="center"/>
    </xf>
    <xf numFmtId="0" fontId="22" fillId="0" borderId="19" xfId="0" applyFont="1" applyBorder="1" applyAlignment="1" applyProtection="1">
      <alignment horizontal="distributed" vertical="center"/>
    </xf>
    <xf numFmtId="0" fontId="22" fillId="0" borderId="20" xfId="0" applyFont="1" applyBorder="1" applyAlignment="1" applyProtection="1">
      <alignment horizontal="left" vertical="center"/>
    </xf>
    <xf numFmtId="0" fontId="22" fillId="0" borderId="0" xfId="0" applyFont="1" applyBorder="1" applyAlignment="1" applyProtection="1">
      <alignment horizontal="left" vertical="center"/>
    </xf>
    <xf numFmtId="0" fontId="22" fillId="0" borderId="10" xfId="0" applyFont="1" applyBorder="1" applyAlignment="1" applyProtection="1">
      <alignment horizontal="left" vertical="center" shrinkToFit="1"/>
    </xf>
    <xf numFmtId="0" fontId="22" fillId="0" borderId="19" xfId="0" applyFont="1" applyBorder="1" applyAlignment="1" applyProtection="1">
      <alignment horizontal="left" vertical="center"/>
    </xf>
    <xf numFmtId="6" fontId="22" fillId="0" borderId="0" xfId="50" applyNumberFormat="1" applyFont="1" applyBorder="1" applyAlignment="1" applyProtection="1">
      <alignment horizontal="right" vertical="center"/>
    </xf>
    <xf numFmtId="6" fontId="0" fillId="0" borderId="0" xfId="50" applyNumberFormat="1" applyFont="1" applyBorder="1" applyAlignment="1" applyProtection="1">
      <alignment horizontal="left" vertical="center"/>
    </xf>
    <xf numFmtId="0" fontId="22" fillId="0" borderId="19" xfId="0" applyFont="1" applyBorder="1" applyAlignment="1" applyProtection="1">
      <alignment horizontal="center" vertical="center"/>
    </xf>
    <xf numFmtId="0" fontId="27" fillId="0" borderId="20" xfId="0" applyFont="1" applyBorder="1" applyAlignment="1" applyProtection="1">
      <alignment horizontal="right" vertical="center"/>
    </xf>
    <xf numFmtId="38" fontId="18" fillId="0" borderId="0" xfId="0" applyNumberFormat="1" applyFont="1" applyBorder="1" applyAlignment="1" applyProtection="1">
      <alignment horizontal="right" vertical="center"/>
    </xf>
    <xf numFmtId="0" fontId="18" fillId="0" borderId="0" xfId="0" applyFont="1" applyBorder="1" applyAlignment="1" applyProtection="1">
      <alignment horizontal="right" vertical="center"/>
    </xf>
    <xf numFmtId="38" fontId="0" fillId="0" borderId="20" xfId="50" applyFont="1" applyFill="1" applyBorder="1" applyProtection="1">
      <alignment vertical="center"/>
    </xf>
    <xf numFmtId="38" fontId="0" fillId="0" borderId="29" xfId="50" applyFont="1" applyFill="1" applyBorder="1" applyProtection="1">
      <alignment vertical="center"/>
    </xf>
    <xf numFmtId="0" fontId="0" fillId="0" borderId="29" xfId="0" applyBorder="1" applyProtection="1">
      <alignment vertical="center"/>
    </xf>
    <xf numFmtId="49" fontId="22" fillId="0" borderId="19" xfId="0" applyNumberFormat="1" applyFont="1" applyBorder="1" applyAlignment="1" applyProtection="1">
      <alignment horizontal="right" vertical="center"/>
    </xf>
    <xf numFmtId="0" fontId="0" fillId="0" borderId="33" xfId="0" applyFill="1" applyBorder="1" applyProtection="1">
      <alignment vertical="center"/>
    </xf>
    <xf numFmtId="0" fontId="27" fillId="0" borderId="21" xfId="0" applyFont="1" applyBorder="1" applyAlignment="1" applyProtection="1">
      <alignment horizontal="right" vertical="center"/>
    </xf>
    <xf numFmtId="0" fontId="22" fillId="0" borderId="22" xfId="0" applyFont="1" applyBorder="1" applyAlignment="1" applyProtection="1">
      <alignment horizontal="center" vertical="center"/>
    </xf>
    <xf numFmtId="0" fontId="0" fillId="0" borderId="22" xfId="0" applyFont="1" applyBorder="1" applyAlignment="1" applyProtection="1">
      <alignment vertical="center" shrinkToFit="1"/>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53" fillId="0" borderId="0" xfId="0" applyFont="1" applyAlignment="1">
      <alignment horizontal="justify" vertical="center" wrapText="1"/>
    </xf>
    <xf numFmtId="0" fontId="54" fillId="0" borderId="0" xfId="0" applyFont="1" applyAlignment="1">
      <alignment horizontal="justify" vertical="center"/>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8" xfId="0" applyFont="1" applyBorder="1" applyAlignment="1">
      <alignment horizontal="center" vertical="center" wrapText="1"/>
    </xf>
    <xf numFmtId="0" fontId="54" fillId="0" borderId="12" xfId="0" applyFont="1" applyBorder="1" applyAlignment="1">
      <alignment horizontal="center" vertical="top" wrapText="1"/>
    </xf>
    <xf numFmtId="0" fontId="54" fillId="0" borderId="12" xfId="0" applyFont="1" applyBorder="1" applyAlignment="1">
      <alignment horizontal="justify" vertical="top" wrapText="1"/>
    </xf>
    <xf numFmtId="0" fontId="54" fillId="0" borderId="14" xfId="0" applyFont="1" applyBorder="1" applyAlignment="1">
      <alignment horizontal="justify" vertical="top" wrapText="1"/>
    </xf>
    <xf numFmtId="0" fontId="54" fillId="0" borderId="13" xfId="0" applyFont="1" applyBorder="1" applyAlignment="1">
      <alignment horizontal="justify" vertical="top" wrapText="1"/>
    </xf>
    <xf numFmtId="0" fontId="0" fillId="0" borderId="10" xfId="0" applyBorder="1" applyAlignment="1">
      <alignment vertical="center"/>
    </xf>
    <xf numFmtId="0" fontId="53" fillId="0" borderId="0" xfId="38" applyFont="1">
      <alignment vertical="center"/>
    </xf>
    <xf numFmtId="0" fontId="53" fillId="0" borderId="0" xfId="38" applyFont="1" applyAlignment="1">
      <alignment horizontal="justify" vertical="center"/>
    </xf>
    <xf numFmtId="0" fontId="53" fillId="0" borderId="16" xfId="38" applyFont="1" applyBorder="1" applyAlignment="1">
      <alignment horizontal="center" vertical="center" wrapText="1"/>
    </xf>
    <xf numFmtId="0" fontId="53" fillId="0" borderId="17" xfId="38" applyFont="1" applyBorder="1" applyAlignment="1">
      <alignment horizontal="center" vertical="center" wrapText="1"/>
    </xf>
    <xf numFmtId="0" fontId="53" fillId="0" borderId="18" xfId="38" applyFont="1" applyBorder="1" applyAlignment="1">
      <alignment horizontal="center" vertical="center" wrapText="1"/>
    </xf>
    <xf numFmtId="0" fontId="53" fillId="0" borderId="12" xfId="38" applyFont="1" applyBorder="1" applyAlignment="1">
      <alignment horizontal="center" vertical="center" wrapText="1"/>
    </xf>
    <xf numFmtId="0" fontId="53" fillId="0" borderId="12" xfId="38" applyFont="1" applyBorder="1" applyAlignment="1">
      <alignment horizontal="justify" vertical="center" wrapText="1"/>
    </xf>
    <xf numFmtId="0" fontId="53" fillId="0" borderId="13" xfId="38" applyFont="1" applyBorder="1" applyAlignment="1">
      <alignment horizontal="justify" vertical="center" wrapText="1"/>
    </xf>
    <xf numFmtId="0" fontId="53" fillId="0" borderId="14" xfId="38" applyFont="1" applyBorder="1" applyAlignment="1">
      <alignment horizontal="justify" vertical="center" wrapText="1"/>
    </xf>
    <xf numFmtId="0" fontId="53" fillId="0" borderId="21" xfId="38" applyFont="1" applyBorder="1" applyAlignment="1">
      <alignment horizontal="center" vertical="center" wrapText="1"/>
    </xf>
    <xf numFmtId="0" fontId="53" fillId="0" borderId="21" xfId="38" applyFont="1" applyBorder="1" applyAlignment="1">
      <alignment horizontal="justify" vertical="center" wrapText="1"/>
    </xf>
    <xf numFmtId="0" fontId="53" fillId="0" borderId="23" xfId="38" applyFont="1" applyBorder="1" applyAlignment="1">
      <alignment horizontal="justify" vertical="center" wrapText="1"/>
    </xf>
    <xf numFmtId="0" fontId="53" fillId="0" borderId="22" xfId="38" applyFont="1" applyBorder="1" applyAlignment="1">
      <alignment horizontal="justify" vertical="center" wrapText="1"/>
    </xf>
    <xf numFmtId="0" fontId="53" fillId="0" borderId="10" xfId="38" applyFont="1" applyBorder="1" applyAlignment="1">
      <alignment vertical="center"/>
    </xf>
    <xf numFmtId="0" fontId="53" fillId="0" borderId="0" xfId="38" applyFont="1" applyAlignment="1">
      <alignment vertical="center" wrapText="1"/>
    </xf>
    <xf numFmtId="0" fontId="53" fillId="0" borderId="0" xfId="38" applyFont="1" applyAlignment="1">
      <alignment horizontal="left" vertical="top" wrapText="1"/>
    </xf>
    <xf numFmtId="0" fontId="53" fillId="0" borderId="0" xfId="38" applyFont="1" applyBorder="1" applyAlignment="1">
      <alignment horizontal="center" vertical="top" wrapText="1"/>
    </xf>
    <xf numFmtId="0" fontId="53" fillId="0" borderId="0" xfId="38" applyFont="1" applyAlignment="1">
      <alignment horizontal="left" vertical="top"/>
    </xf>
    <xf numFmtId="0" fontId="24" fillId="0" borderId="0" xfId="0" applyFont="1" applyAlignment="1">
      <alignment vertical="center"/>
    </xf>
    <xf numFmtId="0" fontId="23" fillId="0" borderId="0" xfId="0" applyFont="1" applyAlignment="1">
      <alignment vertical="center"/>
    </xf>
    <xf numFmtId="0" fontId="0" fillId="0" borderId="34" xfId="0" applyBorder="1">
      <alignment vertical="center"/>
    </xf>
    <xf numFmtId="0" fontId="10" fillId="0" borderId="0" xfId="38">
      <alignment vertical="center"/>
    </xf>
    <xf numFmtId="0" fontId="59" fillId="0" borderId="0" xfId="38" applyFont="1" applyAlignment="1">
      <alignment horizontal="justify" vertical="center"/>
    </xf>
    <xf numFmtId="0" fontId="60" fillId="0" borderId="0" xfId="38" applyFont="1" applyAlignment="1">
      <alignment horizontal="justify" vertical="center"/>
    </xf>
    <xf numFmtId="0" fontId="54" fillId="0" borderId="0" xfId="38" applyFont="1" applyAlignment="1">
      <alignment vertical="center" wrapText="1"/>
    </xf>
    <xf numFmtId="0" fontId="10" fillId="0" borderId="0" xfId="38" applyAlignment="1">
      <alignment horizontal="right" vertical="center"/>
    </xf>
    <xf numFmtId="0" fontId="0" fillId="0" borderId="15" xfId="36" applyFont="1" applyFill="1" applyBorder="1" applyAlignment="1" applyProtection="1">
      <alignment vertical="center"/>
    </xf>
    <xf numFmtId="0" fontId="54" fillId="0" borderId="0" xfId="38" applyFont="1" applyAlignment="1">
      <alignment horizontal="right" vertical="center" wrapText="1"/>
    </xf>
    <xf numFmtId="0" fontId="54" fillId="0" borderId="0" xfId="38" applyFont="1">
      <alignment vertical="center"/>
    </xf>
    <xf numFmtId="5" fontId="54" fillId="0" borderId="19" xfId="38" applyNumberFormat="1" applyFont="1" applyBorder="1" applyAlignment="1">
      <alignment vertical="center" wrapText="1"/>
    </xf>
    <xf numFmtId="0" fontId="54" fillId="0" borderId="19" xfId="38" applyFont="1" applyBorder="1" applyAlignment="1">
      <alignment vertical="center" wrapText="1"/>
    </xf>
    <xf numFmtId="0" fontId="54" fillId="0" borderId="51" xfId="38" applyFont="1" applyBorder="1" applyAlignment="1">
      <alignment horizontal="right" vertical="center"/>
    </xf>
    <xf numFmtId="0" fontId="54" fillId="0" borderId="30" xfId="38" applyFont="1" applyBorder="1" applyAlignment="1">
      <alignment vertical="center" wrapText="1"/>
    </xf>
    <xf numFmtId="0" fontId="62" fillId="0" borderId="0" xfId="36" applyFont="1" applyProtection="1">
      <alignment vertical="center"/>
    </xf>
    <xf numFmtId="0" fontId="63" fillId="0" borderId="0" xfId="36" applyFont="1" applyProtection="1">
      <alignment vertical="center"/>
    </xf>
    <xf numFmtId="0" fontId="64" fillId="0" borderId="0" xfId="0" applyFont="1" applyProtection="1">
      <alignment vertical="center"/>
    </xf>
    <xf numFmtId="0" fontId="54" fillId="0" borderId="0" xfId="38" applyFont="1" applyAlignment="1">
      <alignment horizontal="right" vertical="center"/>
    </xf>
    <xf numFmtId="0" fontId="10" fillId="0" borderId="0" xfId="38" applyBorder="1" applyAlignment="1">
      <alignment horizontal="center" vertical="center"/>
    </xf>
    <xf numFmtId="0" fontId="10" fillId="0" borderId="52" xfId="38" applyBorder="1" applyAlignment="1">
      <alignment horizontal="center" vertical="center"/>
    </xf>
    <xf numFmtId="0" fontId="10" fillId="0" borderId="0" xfId="38" applyBorder="1" applyAlignment="1">
      <alignment horizontal="left" vertical="center" shrinkToFit="1"/>
    </xf>
    <xf numFmtId="0" fontId="68" fillId="0" borderId="0" xfId="0" applyFont="1" applyProtection="1">
      <alignment vertical="center"/>
    </xf>
    <xf numFmtId="0" fontId="42" fillId="0" borderId="0" xfId="36" applyFont="1" applyProtection="1">
      <alignment vertical="center"/>
    </xf>
    <xf numFmtId="0" fontId="68" fillId="0" borderId="0" xfId="0" applyFont="1">
      <alignment vertical="center"/>
    </xf>
    <xf numFmtId="6" fontId="42" fillId="0" borderId="0" xfId="0" applyNumberFormat="1" applyFont="1" applyBorder="1" applyAlignment="1">
      <alignment horizontal="right" vertical="center" shrinkToFit="1"/>
    </xf>
    <xf numFmtId="0" fontId="63" fillId="0" borderId="0" xfId="36" applyFont="1" applyProtection="1">
      <alignment vertical="center"/>
    </xf>
    <xf numFmtId="0" fontId="63" fillId="0" borderId="0" xfId="0" applyFont="1" applyProtection="1">
      <alignment vertical="center"/>
    </xf>
    <xf numFmtId="0" fontId="7" fillId="6" borderId="15" xfId="0" applyFont="1" applyFill="1" applyBorder="1" applyAlignment="1" applyProtection="1">
      <alignment vertical="center"/>
      <protection locked="0"/>
    </xf>
    <xf numFmtId="0" fontId="7" fillId="0" borderId="0" xfId="0" applyFont="1" applyAlignment="1">
      <alignment horizontal="left" vertical="center" indent="3"/>
    </xf>
    <xf numFmtId="0" fontId="22" fillId="0" borderId="0" xfId="0" applyFont="1" applyBorder="1" applyAlignment="1">
      <alignment vertical="center" shrinkToFit="1"/>
    </xf>
    <xf numFmtId="0" fontId="22" fillId="0" borderId="0" xfId="0" applyFont="1" applyBorder="1" applyAlignment="1">
      <alignment horizontal="left" vertical="center"/>
    </xf>
    <xf numFmtId="0" fontId="27" fillId="0" borderId="0" xfId="0" applyFont="1" applyBorder="1" applyAlignment="1">
      <alignment horizontal="right" vertical="center"/>
    </xf>
    <xf numFmtId="0" fontId="22" fillId="0" borderId="0" xfId="0" applyFont="1" applyBorder="1" applyAlignment="1">
      <alignment horizontal="center" vertical="center"/>
    </xf>
    <xf numFmtId="0" fontId="0" fillId="0" borderId="0" xfId="0" applyFill="1" applyBorder="1">
      <alignment vertical="center"/>
    </xf>
    <xf numFmtId="0" fontId="0" fillId="0" borderId="0" xfId="0" applyAlignment="1">
      <alignment vertical="center"/>
    </xf>
    <xf numFmtId="0" fontId="63" fillId="0" borderId="0" xfId="0" applyFont="1" applyAlignment="1">
      <alignment vertical="center"/>
    </xf>
    <xf numFmtId="0" fontId="64" fillId="0" borderId="0" xfId="0" applyFont="1">
      <alignment vertical="center"/>
    </xf>
    <xf numFmtId="0" fontId="7" fillId="0" borderId="0" xfId="36" applyFont="1" applyProtection="1">
      <alignment vertical="center"/>
    </xf>
    <xf numFmtId="0" fontId="42" fillId="0" borderId="0" xfId="0" applyFont="1" applyProtection="1">
      <alignment vertical="center"/>
    </xf>
    <xf numFmtId="0" fontId="18" fillId="0" borderId="0" xfId="0" applyFont="1" applyBorder="1" applyAlignment="1">
      <alignment horizontal="left" vertical="center" wrapText="1"/>
    </xf>
    <xf numFmtId="0" fontId="18" fillId="0" borderId="0" xfId="0" applyFont="1" applyBorder="1" applyAlignment="1">
      <alignment horizontal="left" vertical="center"/>
    </xf>
    <xf numFmtId="0" fontId="0" fillId="0" borderId="0" xfId="0" applyAlignment="1">
      <alignment horizontal="center" vertical="center"/>
    </xf>
    <xf numFmtId="0" fontId="17" fillId="0" borderId="0" xfId="0" applyFont="1" applyBorder="1" applyAlignment="1">
      <alignment horizontal="center"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Font="1" applyBorder="1" applyAlignment="1">
      <alignment vertical="center"/>
    </xf>
    <xf numFmtId="0" fontId="0" fillId="0" borderId="12"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4" xfId="0" applyBorder="1" applyAlignment="1">
      <alignment horizontal="left"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1" xfId="0" applyFont="1" applyBorder="1" applyAlignment="1">
      <alignment vertical="center"/>
    </xf>
    <xf numFmtId="0" fontId="0" fillId="0" borderId="11" xfId="0" applyFont="1" applyBorder="1" applyAlignment="1">
      <alignment horizontal="left" vertical="center" wrapText="1"/>
    </xf>
    <xf numFmtId="0" fontId="0" fillId="0" borderId="11" xfId="0" applyBorder="1" applyAlignment="1">
      <alignment horizontal="left" vertical="center"/>
    </xf>
    <xf numFmtId="0" fontId="0" fillId="0" borderId="15" xfId="0" applyBorder="1" applyAlignment="1" applyProtection="1">
      <alignment horizontal="distributed" vertical="center"/>
    </xf>
    <xf numFmtId="0" fontId="0" fillId="0" borderId="19" xfId="0" applyBorder="1" applyAlignment="1" applyProtection="1">
      <alignment horizontal="distributed" vertical="center"/>
    </xf>
    <xf numFmtId="0" fontId="0" fillId="0" borderId="30" xfId="0" applyBorder="1" applyAlignment="1" applyProtection="1">
      <alignment horizontal="distributed" vertical="center"/>
    </xf>
    <xf numFmtId="0" fontId="0" fillId="6" borderId="15" xfId="0" applyFont="1" applyFill="1" applyBorder="1" applyProtection="1">
      <alignment vertical="center"/>
      <protection locked="0"/>
    </xf>
    <xf numFmtId="0" fontId="0" fillId="6" borderId="19" xfId="0" applyFill="1" applyBorder="1" applyProtection="1">
      <alignment vertical="center"/>
      <protection locked="0"/>
    </xf>
    <xf numFmtId="0" fontId="0" fillId="6" borderId="30" xfId="0" applyFill="1" applyBorder="1" applyProtection="1">
      <alignment vertical="center"/>
      <protection locked="0"/>
    </xf>
    <xf numFmtId="0" fontId="0" fillId="0" borderId="10" xfId="0" applyBorder="1" applyProtection="1">
      <alignment vertical="center"/>
    </xf>
    <xf numFmtId="0" fontId="0" fillId="6" borderId="10" xfId="0" applyFill="1" applyBorder="1" applyProtection="1">
      <alignment vertical="center"/>
      <protection locked="0"/>
    </xf>
    <xf numFmtId="0" fontId="0" fillId="0" borderId="19" xfId="0" applyBorder="1" applyProtection="1">
      <alignment vertical="center"/>
    </xf>
    <xf numFmtId="38" fontId="0" fillId="6" borderId="15" xfId="50" applyFont="1" applyFill="1" applyBorder="1" applyProtection="1">
      <alignment vertical="center"/>
      <protection locked="0"/>
    </xf>
    <xf numFmtId="38" fontId="0" fillId="6" borderId="19" xfId="50" applyFont="1" applyFill="1" applyBorder="1" applyProtection="1">
      <alignment vertical="center"/>
      <protection locked="0"/>
    </xf>
    <xf numFmtId="0" fontId="22" fillId="6" borderId="15" xfId="0" applyFont="1" applyFill="1" applyBorder="1" applyProtection="1">
      <alignment vertical="center"/>
      <protection locked="0"/>
    </xf>
    <xf numFmtId="0" fontId="22" fillId="6" borderId="19" xfId="0" applyFont="1" applyFill="1" applyBorder="1" applyProtection="1">
      <alignment vertical="center"/>
      <protection locked="0"/>
    </xf>
    <xf numFmtId="0" fontId="22" fillId="0" borderId="19" xfId="0" applyFont="1" applyBorder="1" applyProtection="1">
      <alignment vertical="center"/>
    </xf>
    <xf numFmtId="0" fontId="0" fillId="0" borderId="16" xfId="0" applyBorder="1" applyAlignment="1" applyProtection="1">
      <alignment horizontal="left" vertical="center"/>
    </xf>
    <xf numFmtId="0" fontId="0" fillId="0" borderId="20" xfId="0" applyBorder="1" applyAlignment="1" applyProtection="1">
      <alignment horizontal="left" vertical="center"/>
    </xf>
    <xf numFmtId="0" fontId="0" fillId="0" borderId="21" xfId="0" applyBorder="1" applyAlignment="1" applyProtection="1">
      <alignment horizontal="left" vertical="center"/>
    </xf>
    <xf numFmtId="0" fontId="0" fillId="0" borderId="24" xfId="0" applyBorder="1" applyAlignment="1" applyProtection="1">
      <alignment horizontal="distributed" vertical="center"/>
    </xf>
    <xf numFmtId="0" fontId="0" fillId="0" borderId="27" xfId="0" applyBorder="1" applyAlignment="1" applyProtection="1">
      <alignment horizontal="distributed" vertical="center"/>
    </xf>
    <xf numFmtId="0" fontId="0" fillId="0" borderId="31" xfId="0" applyBorder="1" applyAlignment="1" applyProtection="1">
      <alignment horizontal="distributed" vertical="center"/>
    </xf>
    <xf numFmtId="0" fontId="22" fillId="6" borderId="24" xfId="0" applyFont="1" applyFill="1" applyBorder="1" applyProtection="1">
      <alignment vertical="center"/>
      <protection locked="0"/>
    </xf>
    <xf numFmtId="0" fontId="22" fillId="6" borderId="27" xfId="0" applyFont="1" applyFill="1" applyBorder="1" applyProtection="1">
      <alignment vertical="center"/>
      <protection locked="0"/>
    </xf>
    <xf numFmtId="0" fontId="22" fillId="6" borderId="31" xfId="0" applyFont="1" applyFill="1" applyBorder="1" applyProtection="1">
      <alignment vertical="center"/>
      <protection locked="0"/>
    </xf>
    <xf numFmtId="0" fontId="0" fillId="0" borderId="17" xfId="0" applyBorder="1" applyAlignment="1" applyProtection="1">
      <alignment horizontal="left" vertical="center"/>
    </xf>
    <xf numFmtId="0" fontId="0" fillId="0" borderId="0" xfId="0" applyBorder="1" applyAlignment="1" applyProtection="1">
      <alignment horizontal="left" vertical="center"/>
    </xf>
    <xf numFmtId="0" fontId="0" fillId="0" borderId="22" xfId="0" applyBorder="1" applyAlignment="1" applyProtection="1">
      <alignment horizontal="left" vertical="center"/>
    </xf>
    <xf numFmtId="0" fontId="0" fillId="0" borderId="25" xfId="0" applyBorder="1" applyAlignment="1" applyProtection="1">
      <alignment horizontal="distributed" vertical="center"/>
    </xf>
    <xf numFmtId="0" fontId="0" fillId="0" borderId="28" xfId="0" applyBorder="1" applyAlignment="1" applyProtection="1">
      <alignment horizontal="distributed" vertical="center"/>
    </xf>
    <xf numFmtId="0" fontId="0" fillId="0" borderId="32" xfId="0" applyBorder="1" applyAlignment="1" applyProtection="1">
      <alignment horizontal="distributed" vertical="center"/>
    </xf>
    <xf numFmtId="0" fontId="22" fillId="6" borderId="25" xfId="0" applyFont="1" applyFill="1" applyBorder="1" applyProtection="1">
      <alignment vertical="center"/>
      <protection locked="0"/>
    </xf>
    <xf numFmtId="0" fontId="22" fillId="6" borderId="28" xfId="0" applyFont="1" applyFill="1" applyBorder="1" applyProtection="1">
      <alignment vertical="center"/>
      <protection locked="0"/>
    </xf>
    <xf numFmtId="0" fontId="22" fillId="6" borderId="32" xfId="0" applyFont="1" applyFill="1" applyBorder="1" applyProtection="1">
      <alignment vertical="center"/>
      <protection locked="0"/>
    </xf>
    <xf numFmtId="0" fontId="0" fillId="0" borderId="18" xfId="0" applyBorder="1" applyAlignment="1" applyProtection="1">
      <alignment horizontal="left" vertical="center"/>
    </xf>
    <xf numFmtId="0" fontId="0" fillId="0" borderId="10" xfId="0" applyBorder="1" applyAlignment="1" applyProtection="1">
      <alignment horizontal="left" vertical="center"/>
    </xf>
    <xf numFmtId="0" fontId="0" fillId="0" borderId="23" xfId="0" applyBorder="1" applyAlignment="1" applyProtection="1">
      <alignment horizontal="left" vertical="center"/>
    </xf>
    <xf numFmtId="0" fontId="0" fillId="0" borderId="26" xfId="0" applyBorder="1" applyAlignment="1" applyProtection="1">
      <alignment horizontal="distributed" vertical="center"/>
    </xf>
    <xf numFmtId="0" fontId="0" fillId="0" borderId="29" xfId="0" applyBorder="1" applyAlignment="1" applyProtection="1">
      <alignment horizontal="distributed" vertical="center"/>
    </xf>
    <xf numFmtId="0" fontId="0" fillId="0" borderId="33" xfId="0" applyBorder="1" applyAlignment="1" applyProtection="1">
      <alignment horizontal="distributed" vertical="center"/>
    </xf>
    <xf numFmtId="0" fontId="22" fillId="6" borderId="26" xfId="0" applyFont="1" applyFill="1" applyBorder="1" applyProtection="1">
      <alignment vertical="center"/>
      <protection locked="0"/>
    </xf>
    <xf numFmtId="0" fontId="22" fillId="6" borderId="29" xfId="0" applyFont="1" applyFill="1" applyBorder="1" applyProtection="1">
      <alignment vertical="center"/>
      <protection locked="0"/>
    </xf>
    <xf numFmtId="0" fontId="22" fillId="6" borderId="33" xfId="0" applyFont="1" applyFill="1" applyBorder="1" applyProtection="1">
      <alignment vertical="center"/>
      <protection locked="0"/>
    </xf>
    <xf numFmtId="0" fontId="23" fillId="0" borderId="0" xfId="0" applyFont="1" applyAlignment="1" applyProtection="1">
      <alignment horizontal="center" vertical="center"/>
    </xf>
    <xf numFmtId="0" fontId="22" fillId="0" borderId="0" xfId="0" applyFont="1" applyAlignment="1" applyProtection="1">
      <alignment horizontal="left" vertical="center"/>
    </xf>
    <xf numFmtId="0" fontId="22" fillId="0" borderId="34" xfId="0" applyFont="1" applyBorder="1" applyAlignment="1" applyProtection="1">
      <alignment vertical="center" shrinkToFit="1"/>
    </xf>
    <xf numFmtId="0" fontId="22" fillId="0" borderId="35" xfId="0" applyFont="1" applyBorder="1" applyAlignment="1" applyProtection="1">
      <alignment vertical="center" shrinkToFit="1"/>
      <protection locked="0"/>
    </xf>
    <xf numFmtId="0" fontId="22" fillId="0" borderId="0" xfId="0" applyFont="1" applyAlignment="1" applyProtection="1">
      <alignment vertical="center" shrinkToFit="1"/>
    </xf>
    <xf numFmtId="0" fontId="18" fillId="0" borderId="34" xfId="0" applyFont="1" applyBorder="1" applyAlignment="1" applyProtection="1">
      <alignment horizontal="distributed" vertical="center"/>
    </xf>
    <xf numFmtId="0" fontId="24" fillId="0" borderId="34" xfId="0" applyFont="1" applyBorder="1" applyAlignment="1" applyProtection="1">
      <alignment horizontal="distributed" vertical="center"/>
    </xf>
    <xf numFmtId="0" fontId="22" fillId="0" borderId="34" xfId="0" applyFont="1" applyBorder="1" applyAlignment="1" applyProtection="1">
      <alignment horizontal="center" vertical="center"/>
    </xf>
    <xf numFmtId="0" fontId="22" fillId="0" borderId="0" xfId="0" applyFont="1" applyAlignment="1" applyProtection="1">
      <alignment horizontal="distributed" vertical="center"/>
    </xf>
    <xf numFmtId="0" fontId="22" fillId="0" borderId="34" xfId="0" applyFont="1" applyBorder="1" applyProtection="1">
      <alignment vertical="center"/>
    </xf>
    <xf numFmtId="6" fontId="24" fillId="0" borderId="34" xfId="50" applyNumberFormat="1" applyFont="1" applyBorder="1" applyProtection="1">
      <alignment vertical="center"/>
    </xf>
    <xf numFmtId="0" fontId="27" fillId="0" borderId="24" xfId="0" applyFont="1" applyBorder="1" applyAlignment="1" applyProtection="1">
      <alignment horizontal="distributed" vertical="center"/>
    </xf>
    <xf numFmtId="0" fontId="27" fillId="0" borderId="27" xfId="0" applyFont="1" applyBorder="1" applyAlignment="1" applyProtection="1">
      <alignment horizontal="distributed" vertical="center"/>
    </xf>
    <xf numFmtId="0" fontId="27" fillId="0" borderId="31" xfId="0" applyFont="1" applyBorder="1" applyAlignment="1" applyProtection="1">
      <alignment horizontal="distributed" vertical="center"/>
    </xf>
    <xf numFmtId="0" fontId="0" fillId="6" borderId="24" xfId="0" applyFont="1" applyFill="1" applyBorder="1" applyProtection="1">
      <alignment vertical="center"/>
      <protection locked="0"/>
    </xf>
    <xf numFmtId="0" fontId="0" fillId="6" borderId="27" xfId="0" applyFont="1" applyFill="1" applyBorder="1" applyProtection="1">
      <alignment vertical="center"/>
      <protection locked="0"/>
    </xf>
    <xf numFmtId="0" fontId="0" fillId="6" borderId="31" xfId="0" applyFont="1" applyFill="1" applyBorder="1" applyProtection="1">
      <alignment vertical="center"/>
      <protection locked="0"/>
    </xf>
    <xf numFmtId="0" fontId="18" fillId="0" borderId="17"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22" xfId="0" applyFont="1" applyBorder="1" applyAlignment="1" applyProtection="1">
      <alignment horizontal="center" vertical="center"/>
    </xf>
    <xf numFmtId="0" fontId="0" fillId="6" borderId="25" xfId="0" applyFont="1" applyFill="1" applyBorder="1" applyProtection="1">
      <alignment vertical="center"/>
      <protection locked="0"/>
    </xf>
    <xf numFmtId="0" fontId="0" fillId="6" borderId="28" xfId="0" applyFont="1" applyFill="1" applyBorder="1" applyProtection="1">
      <alignment vertical="center"/>
      <protection locked="0"/>
    </xf>
    <xf numFmtId="0" fontId="0" fillId="6" borderId="32" xfId="0" applyFont="1" applyFill="1" applyBorder="1" applyProtection="1">
      <alignment vertical="center"/>
      <protection locked="0"/>
    </xf>
    <xf numFmtId="0" fontId="27" fillId="0" borderId="25" xfId="0" applyFont="1" applyBorder="1" applyAlignment="1" applyProtection="1">
      <alignment horizontal="distributed" vertical="center"/>
    </xf>
    <xf numFmtId="0" fontId="27" fillId="0" borderId="28" xfId="0" applyFont="1" applyBorder="1" applyAlignment="1" applyProtection="1">
      <alignment horizontal="distributed" vertical="center"/>
    </xf>
    <xf numFmtId="0" fontId="27" fillId="0" borderId="32" xfId="0" applyFont="1" applyBorder="1" applyAlignment="1" applyProtection="1">
      <alignment horizontal="distributed" vertical="center"/>
    </xf>
    <xf numFmtId="0" fontId="0" fillId="6" borderId="25" xfId="0" applyFont="1" applyFill="1" applyBorder="1" applyAlignment="1" applyProtection="1">
      <alignment horizontal="left" vertical="center"/>
      <protection locked="0"/>
    </xf>
    <xf numFmtId="0" fontId="0" fillId="6" borderId="28" xfId="0" applyFont="1" applyFill="1" applyBorder="1" applyAlignment="1" applyProtection="1">
      <alignment horizontal="left" vertical="center"/>
      <protection locked="0"/>
    </xf>
    <xf numFmtId="0" fontId="0" fillId="6" borderId="32" xfId="0" applyFont="1" applyFill="1" applyBorder="1" applyAlignment="1" applyProtection="1">
      <alignment horizontal="left" vertical="center"/>
      <protection locked="0"/>
    </xf>
    <xf numFmtId="0" fontId="27" fillId="0" borderId="26" xfId="0" applyFont="1" applyBorder="1" applyAlignment="1" applyProtection="1">
      <alignment horizontal="distributed" vertical="center" wrapText="1"/>
    </xf>
    <xf numFmtId="0" fontId="27" fillId="0" borderId="29" xfId="0" applyFont="1" applyBorder="1" applyAlignment="1" applyProtection="1">
      <alignment horizontal="distributed" vertical="center" wrapText="1"/>
    </xf>
    <xf numFmtId="0" fontId="27" fillId="0" borderId="33" xfId="0" applyFont="1" applyBorder="1" applyAlignment="1" applyProtection="1">
      <alignment horizontal="distributed" vertical="center" wrapText="1"/>
    </xf>
    <xf numFmtId="0" fontId="0" fillId="6" borderId="26" xfId="0" applyFont="1" applyFill="1" applyBorder="1" applyAlignment="1" applyProtection="1">
      <alignment horizontal="left" vertical="center"/>
      <protection locked="0"/>
    </xf>
    <xf numFmtId="0" fontId="0" fillId="6" borderId="29" xfId="0" applyFont="1" applyFill="1" applyBorder="1" applyAlignment="1" applyProtection="1">
      <alignment horizontal="left" vertical="center"/>
      <protection locked="0"/>
    </xf>
    <xf numFmtId="0" fontId="0" fillId="6" borderId="33" xfId="0" applyFont="1" applyFill="1" applyBorder="1" applyAlignment="1" applyProtection="1">
      <alignment horizontal="left" vertical="center"/>
      <protection locked="0"/>
    </xf>
    <xf numFmtId="0" fontId="28" fillId="0" borderId="34" xfId="0" applyFont="1" applyBorder="1" applyAlignment="1" applyProtection="1">
      <alignment horizontal="left" vertical="center" wrapText="1" shrinkToFit="1"/>
    </xf>
    <xf numFmtId="0" fontId="0" fillId="0" borderId="36" xfId="0" applyFont="1" applyBorder="1" applyAlignment="1" applyProtection="1">
      <alignment horizontal="left" vertical="center" shrinkToFit="1"/>
    </xf>
    <xf numFmtId="0" fontId="18" fillId="0" borderId="34" xfId="0" applyFont="1" applyBorder="1" applyAlignment="1" applyProtection="1">
      <alignment horizontal="center" vertical="center"/>
    </xf>
    <xf numFmtId="0" fontId="0" fillId="0" borderId="34" xfId="0" applyFont="1" applyBorder="1" applyAlignment="1" applyProtection="1">
      <alignment horizontal="center" vertical="center" shrinkToFit="1"/>
    </xf>
    <xf numFmtId="0" fontId="3" fillId="0" borderId="15" xfId="36" applyBorder="1" applyAlignment="1" applyProtection="1">
      <alignment horizontal="distributed" vertical="center"/>
    </xf>
    <xf numFmtId="0" fontId="3" fillId="0" borderId="19" xfId="36" applyBorder="1" applyAlignment="1" applyProtection="1">
      <alignment horizontal="distributed" vertical="center"/>
    </xf>
    <xf numFmtId="0" fontId="3" fillId="6" borderId="15" xfId="36" applyFill="1" applyBorder="1" applyAlignment="1" applyProtection="1">
      <alignment vertical="center" shrinkToFit="1"/>
      <protection locked="0"/>
    </xf>
    <xf numFmtId="0" fontId="3" fillId="6" borderId="19" xfId="36" applyFill="1" applyBorder="1" applyAlignment="1" applyProtection="1">
      <alignment vertical="center" shrinkToFit="1"/>
      <protection locked="0"/>
    </xf>
    <xf numFmtId="0" fontId="3" fillId="6" borderId="30" xfId="36" applyFill="1" applyBorder="1" applyAlignment="1" applyProtection="1">
      <alignment vertical="center" shrinkToFit="1"/>
      <protection locked="0"/>
    </xf>
    <xf numFmtId="0" fontId="33" fillId="0" borderId="0" xfId="36" applyFont="1" applyProtection="1">
      <alignment vertical="center"/>
    </xf>
    <xf numFmtId="0" fontId="3" fillId="6" borderId="19" xfId="36" applyFill="1" applyBorder="1" applyProtection="1">
      <alignment vertical="center"/>
      <protection locked="0"/>
    </xf>
    <xf numFmtId="0" fontId="7" fillId="6" borderId="15" xfId="0" applyFont="1" applyFill="1" applyBorder="1" applyProtection="1">
      <alignment vertical="center"/>
      <protection locked="0"/>
    </xf>
    <xf numFmtId="0" fontId="0" fillId="0" borderId="15" xfId="36" applyFont="1" applyFill="1" applyBorder="1" applyProtection="1">
      <alignment vertical="center"/>
    </xf>
    <xf numFmtId="0" fontId="3" fillId="0" borderId="30" xfId="36" applyBorder="1" applyAlignment="1" applyProtection="1">
      <alignment horizontal="distributed" vertical="center"/>
    </xf>
    <xf numFmtId="0" fontId="22" fillId="6" borderId="15" xfId="36" applyFont="1" applyFill="1" applyBorder="1" applyAlignment="1" applyProtection="1">
      <alignment vertical="center" shrinkToFit="1"/>
      <protection locked="0"/>
    </xf>
    <xf numFmtId="0" fontId="22" fillId="6" borderId="19" xfId="36" applyFont="1" applyFill="1" applyBorder="1" applyAlignment="1" applyProtection="1">
      <alignment vertical="center" shrinkToFit="1"/>
      <protection locked="0"/>
    </xf>
    <xf numFmtId="0" fontId="22" fillId="6" borderId="30" xfId="36" applyFont="1" applyFill="1" applyBorder="1" applyAlignment="1" applyProtection="1">
      <alignment vertical="center" shrinkToFit="1"/>
      <protection locked="0"/>
    </xf>
    <xf numFmtId="0" fontId="31" fillId="0" borderId="0" xfId="36" applyFont="1" applyAlignment="1">
      <alignment horizontal="center" vertical="center"/>
    </xf>
    <xf numFmtId="0" fontId="30" fillId="0" borderId="0" xfId="36" applyFont="1" applyAlignment="1">
      <alignment horizontal="left" vertical="center"/>
    </xf>
    <xf numFmtId="0" fontId="29" fillId="0" borderId="0" xfId="36" applyFont="1" applyAlignment="1">
      <alignment vertical="center" shrinkToFit="1"/>
    </xf>
    <xf numFmtId="0" fontId="32" fillId="0" borderId="0" xfId="36" applyFont="1" applyAlignment="1">
      <alignment vertical="center" shrinkToFit="1"/>
    </xf>
    <xf numFmtId="0" fontId="29" fillId="0" borderId="0" xfId="36" applyFont="1">
      <alignment vertical="center"/>
    </xf>
    <xf numFmtId="0" fontId="29" fillId="0" borderId="0" xfId="36" applyFont="1" applyAlignment="1">
      <alignment horizontal="distributed" vertical="center" indent="1"/>
    </xf>
    <xf numFmtId="0" fontId="0" fillId="0" borderId="34" xfId="36" applyFont="1" applyBorder="1" applyAlignment="1">
      <alignment vertical="center" shrinkToFit="1"/>
    </xf>
    <xf numFmtId="176" fontId="29" fillId="0" borderId="34" xfId="36" applyNumberFormat="1" applyFont="1" applyBorder="1">
      <alignment vertical="center"/>
    </xf>
    <xf numFmtId="0" fontId="29" fillId="0" borderId="15" xfId="36" applyFont="1" applyBorder="1" applyAlignment="1">
      <alignment horizontal="center" vertical="center"/>
    </xf>
    <xf numFmtId="0" fontId="29" fillId="0" borderId="19" xfId="36" applyFont="1" applyBorder="1" applyAlignment="1">
      <alignment horizontal="center" vertical="center"/>
    </xf>
    <xf numFmtId="0" fontId="29" fillId="0" borderId="30" xfId="36" applyFont="1" applyBorder="1" applyAlignment="1">
      <alignment horizontal="center" vertical="center"/>
    </xf>
    <xf numFmtId="0" fontId="29" fillId="6" borderId="15" xfId="36" applyFont="1" applyFill="1" applyBorder="1" applyAlignment="1" applyProtection="1">
      <alignment horizontal="right" vertical="center" indent="1"/>
      <protection locked="0"/>
    </xf>
    <xf numFmtId="0" fontId="29" fillId="6" borderId="19" xfId="36" applyFont="1" applyFill="1" applyBorder="1" applyAlignment="1" applyProtection="1">
      <alignment horizontal="right" vertical="center" indent="1"/>
      <protection locked="0"/>
    </xf>
    <xf numFmtId="0" fontId="29" fillId="6" borderId="30" xfId="36" applyFont="1" applyFill="1" applyBorder="1" applyAlignment="1" applyProtection="1">
      <alignment horizontal="right" vertical="center" indent="1"/>
      <protection locked="0"/>
    </xf>
    <xf numFmtId="0" fontId="29" fillId="0" borderId="0" xfId="36" applyFont="1" applyAlignment="1">
      <alignment horizontal="center" vertical="center"/>
    </xf>
    <xf numFmtId="0" fontId="29" fillId="6" borderId="16" xfId="36" applyFont="1" applyFill="1" applyBorder="1" applyProtection="1">
      <alignment vertical="center"/>
      <protection locked="0"/>
    </xf>
    <xf numFmtId="0" fontId="29" fillId="6" borderId="20" xfId="36" applyFont="1" applyFill="1" applyBorder="1" applyProtection="1">
      <alignment vertical="center"/>
      <protection locked="0"/>
    </xf>
    <xf numFmtId="0" fontId="29" fillId="6" borderId="21" xfId="36" applyFont="1" applyFill="1" applyBorder="1" applyProtection="1">
      <alignment vertical="center"/>
      <protection locked="0"/>
    </xf>
    <xf numFmtId="0" fontId="29" fillId="6" borderId="17" xfId="36" applyFont="1" applyFill="1" applyBorder="1" applyProtection="1">
      <alignment vertical="center"/>
      <protection locked="0"/>
    </xf>
    <xf numFmtId="0" fontId="29" fillId="6" borderId="0" xfId="36" applyFont="1" applyFill="1" applyBorder="1" applyProtection="1">
      <alignment vertical="center"/>
      <protection locked="0"/>
    </xf>
    <xf numFmtId="0" fontId="29" fillId="6" borderId="22" xfId="36" applyFont="1" applyFill="1" applyBorder="1" applyProtection="1">
      <alignment vertical="center"/>
      <protection locked="0"/>
    </xf>
    <xf numFmtId="0" fontId="29" fillId="6" borderId="18" xfId="36" applyFont="1" applyFill="1" applyBorder="1" applyProtection="1">
      <alignment vertical="center"/>
      <protection locked="0"/>
    </xf>
    <xf numFmtId="0" fontId="29" fillId="6" borderId="10" xfId="36" applyFont="1" applyFill="1" applyBorder="1" applyProtection="1">
      <alignment vertical="center"/>
      <protection locked="0"/>
    </xf>
    <xf numFmtId="0" fontId="29" fillId="6" borderId="23" xfId="36" applyFont="1" applyFill="1" applyBorder="1" applyProtection="1">
      <alignment vertical="center"/>
      <protection locked="0"/>
    </xf>
    <xf numFmtId="0" fontId="29" fillId="6" borderId="11" xfId="36" applyFont="1" applyFill="1" applyBorder="1" applyProtection="1">
      <alignment vertical="center"/>
      <protection locked="0"/>
    </xf>
    <xf numFmtId="0" fontId="63" fillId="0" borderId="0" xfId="36" applyFont="1" applyProtection="1">
      <alignment vertical="center"/>
    </xf>
    <xf numFmtId="0" fontId="42" fillId="0" borderId="0" xfId="36" applyFont="1" applyProtection="1">
      <alignment vertical="center"/>
    </xf>
    <xf numFmtId="0" fontId="0" fillId="0" borderId="16" xfId="0" applyBorder="1" applyAlignment="1" applyProtection="1">
      <alignment horizontal="distributed" vertical="center"/>
    </xf>
    <xf numFmtId="0" fontId="0" fillId="0" borderId="20" xfId="0" applyBorder="1" applyAlignment="1" applyProtection="1">
      <alignment horizontal="distributed" vertical="center"/>
    </xf>
    <xf numFmtId="0" fontId="0" fillId="0" borderId="21" xfId="0" applyBorder="1" applyAlignment="1" applyProtection="1">
      <alignment horizontal="distributed" vertical="center"/>
    </xf>
    <xf numFmtId="0" fontId="27" fillId="0" borderId="19" xfId="0" applyFont="1" applyBorder="1" applyAlignment="1" applyProtection="1">
      <alignment horizontal="distributed" vertical="center"/>
    </xf>
    <xf numFmtId="0" fontId="27" fillId="0" borderId="30" xfId="0" applyFont="1" applyBorder="1" applyAlignment="1" applyProtection="1">
      <alignment horizontal="distributed" vertical="center"/>
    </xf>
    <xf numFmtId="38" fontId="0" fillId="0" borderId="15" xfId="50" applyFont="1" applyFill="1" applyBorder="1" applyProtection="1">
      <alignment vertical="center"/>
    </xf>
    <xf numFmtId="38" fontId="0" fillId="0" borderId="19" xfId="50" applyFont="1" applyFill="1" applyBorder="1" applyProtection="1">
      <alignment vertical="center"/>
    </xf>
    <xf numFmtId="0" fontId="22" fillId="0" borderId="15" xfId="0" applyFont="1" applyFill="1" applyBorder="1" applyProtection="1">
      <alignment vertical="center"/>
    </xf>
    <xf numFmtId="0" fontId="22" fillId="6" borderId="15" xfId="0" applyFont="1" applyFill="1" applyBorder="1" applyAlignment="1" applyProtection="1">
      <alignment horizontal="center" vertical="center"/>
      <protection locked="0"/>
    </xf>
    <xf numFmtId="0" fontId="22" fillId="6" borderId="19" xfId="0" applyFont="1" applyFill="1" applyBorder="1" applyAlignment="1" applyProtection="1">
      <alignment horizontal="center" vertical="center"/>
      <protection locked="0"/>
    </xf>
    <xf numFmtId="0" fontId="22" fillId="6" borderId="30" xfId="0" applyFont="1" applyFill="1" applyBorder="1" applyAlignment="1" applyProtection="1">
      <alignment horizontal="center" vertical="center"/>
      <protection locked="0"/>
    </xf>
    <xf numFmtId="0" fontId="0" fillId="6" borderId="26" xfId="0" applyFont="1" applyFill="1" applyBorder="1" applyProtection="1">
      <alignment vertical="center"/>
      <protection locked="0"/>
    </xf>
    <xf numFmtId="0" fontId="0" fillId="6" borderId="29" xfId="0" applyFont="1" applyFill="1" applyBorder="1" applyProtection="1">
      <alignment vertical="center"/>
      <protection locked="0"/>
    </xf>
    <xf numFmtId="0" fontId="0" fillId="6" borderId="33" xfId="0" applyFont="1" applyFill="1" applyBorder="1" applyProtection="1">
      <alignment vertical="center"/>
      <protection locked="0"/>
    </xf>
    <xf numFmtId="38" fontId="33" fillId="0" borderId="0" xfId="0" applyNumberFormat="1" applyFont="1" applyProtection="1">
      <alignment vertical="center"/>
    </xf>
    <xf numFmtId="38" fontId="33" fillId="0" borderId="0" xfId="0" applyNumberFormat="1" applyFont="1" applyBorder="1" applyProtection="1">
      <alignment vertical="center"/>
    </xf>
    <xf numFmtId="0" fontId="24" fillId="0" borderId="0" xfId="0" applyFont="1" applyAlignment="1" applyProtection="1">
      <alignment horizontal="distributed" vertical="center"/>
    </xf>
    <xf numFmtId="0" fontId="0" fillId="0" borderId="0" xfId="0" applyAlignment="1" applyProtection="1">
      <alignment vertical="center" shrinkToFit="1"/>
    </xf>
    <xf numFmtId="0" fontId="0" fillId="0" borderId="0" xfId="0" applyBorder="1" applyAlignment="1" applyProtection="1">
      <alignment horizontal="distributed" vertical="center"/>
    </xf>
    <xf numFmtId="0" fontId="0" fillId="0" borderId="20" xfId="0" applyBorder="1" applyProtection="1">
      <alignment vertical="center"/>
    </xf>
    <xf numFmtId="0" fontId="0" fillId="0" borderId="0" xfId="0" applyFont="1" applyBorder="1" applyProtection="1">
      <alignment vertical="center"/>
    </xf>
    <xf numFmtId="0" fontId="0" fillId="0" borderId="21" xfId="0" applyBorder="1" applyProtection="1">
      <alignment vertical="center"/>
    </xf>
    <xf numFmtId="0" fontId="0" fillId="0" borderId="22"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0" fillId="0" borderId="10" xfId="0" applyBorder="1" applyAlignment="1" applyProtection="1">
      <alignment horizontal="distributed" vertical="center"/>
    </xf>
    <xf numFmtId="0" fontId="0" fillId="0" borderId="23" xfId="0" applyBorder="1" applyProtection="1">
      <alignment vertical="center"/>
    </xf>
    <xf numFmtId="0" fontId="18" fillId="0" borderId="20" xfId="0" applyFont="1" applyBorder="1" applyProtection="1">
      <alignment vertical="center"/>
    </xf>
    <xf numFmtId="0" fontId="18" fillId="0" borderId="0" xfId="0" applyFont="1" applyBorder="1" applyProtection="1">
      <alignment vertical="center"/>
    </xf>
    <xf numFmtId="0" fontId="19" fillId="0" borderId="16" xfId="0" applyFont="1" applyBorder="1" applyAlignment="1" applyProtection="1">
      <alignment horizontal="right" vertical="top"/>
    </xf>
    <xf numFmtId="0" fontId="19" fillId="0" borderId="21" xfId="0" applyFont="1" applyBorder="1" applyAlignment="1" applyProtection="1">
      <alignment horizontal="right" vertical="top"/>
    </xf>
    <xf numFmtId="0" fontId="19" fillId="0" borderId="17" xfId="0" applyFont="1" applyBorder="1" applyAlignment="1" applyProtection="1">
      <alignment horizontal="right" vertical="top"/>
    </xf>
    <xf numFmtId="0" fontId="19" fillId="0" borderId="22" xfId="0" applyFont="1" applyBorder="1" applyAlignment="1" applyProtection="1">
      <alignment horizontal="right" vertical="top"/>
    </xf>
    <xf numFmtId="0" fontId="18" fillId="0" borderId="10" xfId="0" applyFont="1" applyBorder="1" applyAlignment="1" applyProtection="1">
      <alignment vertical="center" shrinkToFit="1"/>
    </xf>
    <xf numFmtId="0" fontId="18" fillId="0" borderId="10" xfId="0" applyFont="1" applyBorder="1" applyAlignment="1" applyProtection="1">
      <alignment vertical="center" wrapText="1"/>
      <protection locked="0"/>
    </xf>
    <xf numFmtId="0" fontId="18" fillId="0" borderId="10" xfId="0" applyFont="1" applyBorder="1" applyProtection="1">
      <alignment vertical="center"/>
    </xf>
    <xf numFmtId="0" fontId="18" fillId="0" borderId="23" xfId="0" applyFont="1" applyBorder="1" applyProtection="1">
      <alignment vertical="center"/>
    </xf>
    <xf numFmtId="0" fontId="18" fillId="0" borderId="0" xfId="39" applyFont="1" applyFill="1" applyBorder="1" applyAlignment="1">
      <alignment horizontal="left" vertical="top" wrapText="1"/>
    </xf>
    <xf numFmtId="0" fontId="28" fillId="0" borderId="0" xfId="0" applyFont="1" applyProtection="1">
      <alignment vertical="center"/>
    </xf>
    <xf numFmtId="0" fontId="35" fillId="0" borderId="0" xfId="0" applyFont="1" applyAlignment="1" applyProtection="1">
      <alignment horizontal="center" vertical="center"/>
    </xf>
    <xf numFmtId="49" fontId="28" fillId="0" borderId="16" xfId="0" applyNumberFormat="1" applyFont="1" applyBorder="1" applyAlignment="1" applyProtection="1">
      <alignment horizontal="right" vertical="center"/>
    </xf>
    <xf numFmtId="49" fontId="28" fillId="0" borderId="20" xfId="0" applyNumberFormat="1" applyFont="1" applyBorder="1" applyAlignment="1" applyProtection="1">
      <alignment horizontal="right" vertical="center"/>
    </xf>
    <xf numFmtId="49" fontId="28" fillId="0" borderId="17" xfId="0" applyNumberFormat="1" applyFont="1" applyBorder="1" applyAlignment="1" applyProtection="1">
      <alignment horizontal="right" vertical="center"/>
    </xf>
    <xf numFmtId="49" fontId="28" fillId="0" borderId="0" xfId="0" applyNumberFormat="1" applyFont="1" applyBorder="1" applyAlignment="1" applyProtection="1">
      <alignment horizontal="right" vertical="center"/>
    </xf>
    <xf numFmtId="49" fontId="28" fillId="0" borderId="18" xfId="0" applyNumberFormat="1" applyFont="1" applyBorder="1" applyAlignment="1" applyProtection="1">
      <alignment horizontal="right" vertical="center"/>
    </xf>
    <xf numFmtId="49" fontId="28" fillId="0" borderId="10" xfId="0" applyNumberFormat="1" applyFont="1" applyBorder="1" applyAlignment="1" applyProtection="1">
      <alignment horizontal="right" vertical="center"/>
    </xf>
    <xf numFmtId="0" fontId="28" fillId="0" borderId="20" xfId="0" applyFont="1" applyBorder="1" applyAlignment="1" applyProtection="1">
      <alignment horizontal="distributed" vertical="center"/>
    </xf>
    <xf numFmtId="0" fontId="28" fillId="0" borderId="0" xfId="0" applyFont="1" applyBorder="1" applyAlignment="1" applyProtection="1">
      <alignment horizontal="distributed" vertical="center"/>
    </xf>
    <xf numFmtId="0" fontId="28" fillId="0" borderId="10" xfId="0" applyFont="1" applyBorder="1" applyAlignment="1" applyProtection="1">
      <alignment horizontal="distributed" vertical="center"/>
    </xf>
    <xf numFmtId="0" fontId="0" fillId="0" borderId="16" xfId="0" applyBorder="1" applyProtection="1">
      <alignment vertical="center"/>
    </xf>
    <xf numFmtId="0" fontId="39" fillId="0" borderId="20" xfId="0" applyFont="1" applyBorder="1" applyAlignment="1" applyProtection="1">
      <alignment horizontal="left" vertical="center"/>
    </xf>
    <xf numFmtId="0" fontId="39" fillId="0" borderId="21" xfId="0" applyFont="1" applyBorder="1" applyAlignment="1" applyProtection="1">
      <alignment horizontal="left" vertical="center"/>
    </xf>
    <xf numFmtId="0" fontId="39" fillId="0" borderId="0" xfId="0" applyFont="1" applyBorder="1" applyAlignment="1" applyProtection="1">
      <alignment horizontal="left" vertical="center"/>
    </xf>
    <xf numFmtId="0" fontId="39" fillId="0" borderId="22" xfId="0" applyFont="1" applyBorder="1" applyAlignment="1" applyProtection="1">
      <alignment horizontal="left" vertical="center"/>
    </xf>
    <xf numFmtId="0" fontId="39" fillId="0" borderId="10" xfId="0" applyFont="1" applyBorder="1" applyAlignment="1" applyProtection="1">
      <alignment horizontal="left" vertical="center"/>
    </xf>
    <xf numFmtId="0" fontId="39" fillId="0" borderId="23" xfId="0" applyFont="1" applyBorder="1" applyAlignment="1" applyProtection="1">
      <alignment horizontal="left" vertical="center"/>
    </xf>
    <xf numFmtId="0" fontId="24" fillId="0" borderId="0" xfId="0" applyFont="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3" xfId="0" applyFont="1" applyBorder="1" applyAlignment="1" applyProtection="1">
      <alignment horizontal="center" vertical="center"/>
    </xf>
    <xf numFmtId="0" fontId="27" fillId="0" borderId="0" xfId="0" applyFont="1" applyFill="1" applyBorder="1" applyAlignment="1">
      <alignment vertical="center" shrinkToFit="1"/>
    </xf>
    <xf numFmtId="0" fontId="0" fillId="0" borderId="0" xfId="0" applyFill="1" applyBorder="1" applyAlignment="1">
      <alignment horizontal="right" vertical="center" shrinkToFit="1"/>
    </xf>
    <xf numFmtId="0" fontId="0" fillId="0" borderId="0" xfId="0">
      <alignment vertical="center"/>
    </xf>
    <xf numFmtId="0" fontId="18" fillId="0" borderId="0" xfId="0" applyFont="1" applyFill="1" applyBorder="1">
      <alignment vertical="center"/>
    </xf>
    <xf numFmtId="0" fontId="18" fillId="0" borderId="22" xfId="0" applyFont="1" applyFill="1" applyBorder="1">
      <alignment vertical="center"/>
    </xf>
    <xf numFmtId="0" fontId="40" fillId="0" borderId="0" xfId="0" applyFont="1" applyFill="1" applyBorder="1">
      <alignment vertical="center"/>
    </xf>
    <xf numFmtId="0" fontId="40" fillId="0" borderId="22" xfId="0" applyFont="1" applyFill="1" applyBorder="1">
      <alignment vertical="center"/>
    </xf>
    <xf numFmtId="0" fontId="40" fillId="0" borderId="10" xfId="0" applyFont="1" applyFill="1" applyBorder="1">
      <alignment vertical="center"/>
    </xf>
    <xf numFmtId="0" fontId="40" fillId="0" borderId="23" xfId="0" applyFont="1" applyFill="1" applyBorder="1">
      <alignment vertical="center"/>
    </xf>
    <xf numFmtId="0" fontId="0" fillId="0" borderId="20" xfId="0" applyFont="1" applyBorder="1" applyAlignment="1" applyProtection="1">
      <alignment vertical="center" shrinkToFit="1"/>
    </xf>
    <xf numFmtId="0" fontId="0" fillId="0" borderId="0" xfId="0" applyFont="1" applyBorder="1" applyAlignment="1" applyProtection="1">
      <alignment vertical="center" shrinkToFit="1"/>
    </xf>
    <xf numFmtId="0" fontId="18" fillId="0" borderId="0" xfId="0" applyFont="1" applyBorder="1" applyAlignment="1" applyProtection="1">
      <alignment vertical="center" shrinkToFit="1"/>
    </xf>
    <xf numFmtId="0" fontId="22" fillId="0" borderId="0" xfId="0" applyFont="1" applyBorder="1" applyProtection="1">
      <alignment vertical="center"/>
    </xf>
    <xf numFmtId="0" fontId="22" fillId="0" borderId="10" xfId="0" applyFont="1" applyBorder="1" applyProtection="1">
      <alignment vertical="center"/>
    </xf>
    <xf numFmtId="6" fontId="0" fillId="0" borderId="20" xfId="50" applyNumberFormat="1" applyFont="1" applyBorder="1" applyAlignment="1" applyProtection="1">
      <alignment horizontal="right" vertical="center"/>
    </xf>
    <xf numFmtId="6" fontId="0" fillId="0" borderId="0" xfId="50" applyNumberFormat="1" applyFont="1" applyBorder="1" applyAlignment="1" applyProtection="1">
      <alignment horizontal="right" vertical="center"/>
    </xf>
    <xf numFmtId="6" fontId="0" fillId="0" borderId="10" xfId="50" applyNumberFormat="1" applyFont="1" applyBorder="1" applyAlignment="1" applyProtection="1">
      <alignment horizontal="right" vertical="center"/>
    </xf>
    <xf numFmtId="0" fontId="22" fillId="0" borderId="20"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0" xfId="0" applyFont="1" applyBorder="1" applyAlignment="1" applyProtection="1">
      <alignment horizontal="center" vertical="center"/>
    </xf>
    <xf numFmtId="0" fontId="0" fillId="0" borderId="15" xfId="0" applyBorder="1" applyProtection="1">
      <alignment vertical="center"/>
      <protection locked="0"/>
    </xf>
    <xf numFmtId="0" fontId="0" fillId="0" borderId="19" xfId="0" applyBorder="1" applyProtection="1">
      <alignment vertical="center"/>
      <protection locked="0"/>
    </xf>
    <xf numFmtId="0" fontId="18" fillId="0" borderId="20" xfId="0" applyFont="1" applyBorder="1" applyAlignment="1" applyProtection="1">
      <alignment vertical="center"/>
    </xf>
    <xf numFmtId="0" fontId="18" fillId="0" borderId="21" xfId="0" applyFont="1" applyBorder="1" applyAlignment="1" applyProtection="1">
      <alignment vertical="center"/>
    </xf>
    <xf numFmtId="0" fontId="18" fillId="0" borderId="10" xfId="0" applyFont="1" applyBorder="1" applyAlignment="1" applyProtection="1">
      <alignment vertical="center"/>
    </xf>
    <xf numFmtId="0" fontId="18" fillId="0" borderId="23" xfId="0" applyFont="1" applyBorder="1" applyAlignment="1" applyProtection="1">
      <alignment vertical="center"/>
    </xf>
    <xf numFmtId="0" fontId="18" fillId="0" borderId="16" xfId="0" applyFont="1" applyBorder="1" applyProtection="1">
      <alignment vertical="center"/>
      <protection locked="0"/>
    </xf>
    <xf numFmtId="0" fontId="18" fillId="0" borderId="20" xfId="0" applyFont="1" applyBorder="1" applyProtection="1">
      <alignment vertical="center"/>
      <protection locked="0"/>
    </xf>
    <xf numFmtId="0" fontId="18" fillId="0" borderId="18" xfId="0" applyFont="1" applyBorder="1" applyProtection="1">
      <alignment vertical="center"/>
      <protection locked="0"/>
    </xf>
    <xf numFmtId="0" fontId="18" fillId="0" borderId="10" xfId="0" applyFont="1" applyBorder="1" applyProtection="1">
      <alignment vertical="center"/>
      <protection locked="0"/>
    </xf>
    <xf numFmtId="0" fontId="18" fillId="0" borderId="21" xfId="0" applyFont="1" applyBorder="1" applyProtection="1">
      <alignment vertical="center"/>
    </xf>
    <xf numFmtId="0" fontId="18" fillId="0" borderId="11" xfId="0" applyFont="1" applyBorder="1" applyProtection="1">
      <alignment vertical="center"/>
      <protection locked="0"/>
    </xf>
    <xf numFmtId="0" fontId="27" fillId="0" borderId="0" xfId="0" applyFont="1" applyAlignment="1" applyProtection="1">
      <alignment vertical="center" wrapText="1"/>
    </xf>
    <xf numFmtId="0" fontId="38" fillId="0" borderId="0" xfId="0" applyFont="1" applyAlignment="1" applyProtection="1">
      <alignment horizontal="distributed" vertical="center"/>
    </xf>
    <xf numFmtId="0" fontId="18" fillId="0" borderId="16"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0" borderId="21"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23" xfId="0" applyFont="1" applyBorder="1" applyAlignment="1" applyProtection="1">
      <alignment horizontal="center" vertical="center"/>
    </xf>
    <xf numFmtId="0" fontId="18" fillId="0" borderId="16" xfId="0" applyFont="1" applyBorder="1" applyAlignment="1" applyProtection="1">
      <alignment horizontal="center" vertical="center" wrapText="1"/>
    </xf>
    <xf numFmtId="0" fontId="18" fillId="0" borderId="20" xfId="0" applyFont="1" applyBorder="1" applyAlignment="1" applyProtection="1">
      <alignment horizontal="center" vertical="center" wrapText="1"/>
    </xf>
    <xf numFmtId="0" fontId="18" fillId="0" borderId="21" xfId="0" applyFont="1" applyBorder="1" applyAlignment="1" applyProtection="1">
      <alignment horizontal="center" vertical="center" wrapText="1"/>
    </xf>
    <xf numFmtId="0" fontId="27" fillId="0" borderId="16"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27" fillId="0" borderId="17" xfId="0" applyFont="1" applyBorder="1" applyAlignment="1" applyProtection="1">
      <alignment vertical="center" wrapText="1"/>
      <protection locked="0"/>
    </xf>
    <xf numFmtId="0" fontId="27" fillId="0" borderId="0" xfId="0" applyFont="1" applyBorder="1" applyAlignment="1" applyProtection="1">
      <alignment vertical="center" wrapText="1"/>
      <protection locked="0"/>
    </xf>
    <xf numFmtId="0" fontId="18" fillId="0" borderId="20" xfId="0" applyFont="1" applyBorder="1" applyAlignment="1" applyProtection="1">
      <alignment vertical="center" wrapText="1"/>
    </xf>
    <xf numFmtId="0" fontId="18" fillId="0" borderId="21" xfId="0" applyFont="1" applyBorder="1" applyAlignment="1" applyProtection="1">
      <alignment vertical="center" wrapText="1"/>
    </xf>
    <xf numFmtId="0" fontId="18" fillId="0" borderId="0" xfId="0" applyFont="1" applyBorder="1" applyAlignment="1" applyProtection="1">
      <alignment vertical="center" wrapText="1"/>
    </xf>
    <xf numFmtId="0" fontId="18" fillId="0" borderId="22" xfId="0" applyFont="1" applyBorder="1" applyAlignment="1" applyProtection="1">
      <alignment vertical="center" wrapText="1"/>
    </xf>
    <xf numFmtId="0" fontId="45" fillId="0" borderId="15" xfId="36" applyFont="1" applyBorder="1" applyAlignment="1" applyProtection="1">
      <alignment horizontal="distributed" vertical="center"/>
    </xf>
    <xf numFmtId="0" fontId="45" fillId="0" borderId="30" xfId="36" applyFont="1" applyBorder="1" applyAlignment="1" applyProtection="1">
      <alignment horizontal="distributed" vertical="center"/>
    </xf>
    <xf numFmtId="0" fontId="0" fillId="6" borderId="15" xfId="36" applyFont="1" applyFill="1" applyBorder="1" applyAlignment="1" applyProtection="1">
      <alignment horizontal="left" vertical="center" shrinkToFit="1"/>
      <protection locked="0"/>
    </xf>
    <xf numFmtId="0" fontId="0" fillId="6" borderId="19" xfId="36" applyFont="1" applyFill="1" applyBorder="1" applyAlignment="1" applyProtection="1">
      <alignment horizontal="left" vertical="center" shrinkToFit="1"/>
      <protection locked="0"/>
    </xf>
    <xf numFmtId="0" fontId="0" fillId="6" borderId="30" xfId="36" applyFont="1" applyFill="1" applyBorder="1" applyAlignment="1" applyProtection="1">
      <alignment horizontal="left" vertical="center" shrinkToFit="1"/>
      <protection locked="0"/>
    </xf>
    <xf numFmtId="0" fontId="46" fillId="0" borderId="15" xfId="36" applyFont="1" applyBorder="1" applyAlignment="1" applyProtection="1">
      <alignment horizontal="distributed" vertical="center"/>
    </xf>
    <xf numFmtId="0" fontId="46" fillId="0" borderId="30" xfId="36" applyFont="1" applyBorder="1" applyAlignment="1" applyProtection="1">
      <alignment horizontal="distributed" vertical="center"/>
    </xf>
    <xf numFmtId="0" fontId="0" fillId="6" borderId="15" xfId="36" applyFont="1" applyFill="1" applyBorder="1" applyAlignment="1" applyProtection="1">
      <alignment vertical="center" shrinkToFit="1"/>
      <protection locked="0"/>
    </xf>
    <xf numFmtId="0" fontId="0" fillId="6" borderId="19" xfId="36" applyFont="1" applyFill="1" applyBorder="1" applyAlignment="1" applyProtection="1">
      <alignment vertical="center" shrinkToFit="1"/>
      <protection locked="0"/>
    </xf>
    <xf numFmtId="0" fontId="0" fillId="6" borderId="30" xfId="36" applyFont="1" applyFill="1" applyBorder="1" applyAlignment="1" applyProtection="1">
      <alignment vertical="center" shrinkToFit="1"/>
      <protection locked="0"/>
    </xf>
    <xf numFmtId="0" fontId="47" fillId="0" borderId="15" xfId="36" applyFont="1" applyBorder="1" applyAlignment="1" applyProtection="1">
      <alignment horizontal="distributed" vertical="center"/>
    </xf>
    <xf numFmtId="0" fontId="47" fillId="0" borderId="30" xfId="36" applyFont="1" applyBorder="1" applyAlignment="1" applyProtection="1">
      <alignment horizontal="distributed" vertical="center"/>
    </xf>
    <xf numFmtId="0" fontId="49" fillId="0" borderId="46" xfId="36" applyFont="1" applyBorder="1" applyAlignment="1">
      <alignment horizontal="left" vertical="center" shrinkToFit="1"/>
    </xf>
    <xf numFmtId="0" fontId="49" fillId="0" borderId="28" xfId="36" applyFont="1" applyBorder="1" applyAlignment="1">
      <alignment horizontal="left" vertical="center" shrinkToFit="1"/>
    </xf>
    <xf numFmtId="0" fontId="49" fillId="0" borderId="28" xfId="36" applyFont="1" applyBorder="1" applyAlignment="1">
      <alignment horizontal="center" vertical="center" shrinkToFit="1"/>
    </xf>
    <xf numFmtId="0" fontId="0" fillId="0" borderId="16" xfId="0" applyBorder="1">
      <alignment vertical="center"/>
    </xf>
    <xf numFmtId="0" fontId="0" fillId="0" borderId="20" xfId="0" applyBorder="1">
      <alignment vertical="center"/>
    </xf>
    <xf numFmtId="0" fontId="0" fillId="0" borderId="24" xfId="0" applyFont="1" applyBorder="1" applyAlignment="1">
      <alignment horizontal="distributed" vertical="center"/>
    </xf>
    <xf numFmtId="0" fontId="0" fillId="0" borderId="27" xfId="0" applyFont="1" applyBorder="1" applyAlignment="1">
      <alignment horizontal="distributed" vertical="center"/>
    </xf>
    <xf numFmtId="0" fontId="0" fillId="0" borderId="31" xfId="0" applyFont="1" applyBorder="1" applyAlignment="1">
      <alignment horizontal="distributed" vertical="center"/>
    </xf>
    <xf numFmtId="0" fontId="0" fillId="0" borderId="26" xfId="0" applyFont="1" applyBorder="1" applyAlignment="1">
      <alignment horizontal="distributed" vertical="center"/>
    </xf>
    <xf numFmtId="0" fontId="0" fillId="0" borderId="29" xfId="0" applyFont="1" applyBorder="1" applyAlignment="1">
      <alignment horizontal="distributed" vertical="center"/>
    </xf>
    <xf numFmtId="0" fontId="0" fillId="0" borderId="33" xfId="0" applyFont="1" applyBorder="1" applyAlignment="1">
      <alignment horizontal="distributed" vertical="center"/>
    </xf>
    <xf numFmtId="0" fontId="0" fillId="6" borderId="26" xfId="0" applyFont="1" applyFill="1" applyBorder="1" applyAlignment="1" applyProtection="1">
      <alignment vertical="center" shrinkToFit="1"/>
      <protection locked="0"/>
    </xf>
    <xf numFmtId="0" fontId="0" fillId="6" borderId="29" xfId="0" applyFont="1" applyFill="1" applyBorder="1" applyAlignment="1" applyProtection="1">
      <alignment vertical="center" shrinkToFit="1"/>
      <protection locked="0"/>
    </xf>
    <xf numFmtId="0" fontId="0" fillId="6" borderId="33" xfId="0" applyFont="1" applyFill="1" applyBorder="1" applyAlignment="1" applyProtection="1">
      <alignment vertical="center" shrinkToFit="1"/>
      <protection locked="0"/>
    </xf>
    <xf numFmtId="0" fontId="23" fillId="0" borderId="0" xfId="0" applyFont="1" applyAlignment="1">
      <alignment horizontal="distributed" vertical="center"/>
    </xf>
    <xf numFmtId="0" fontId="22" fillId="0" borderId="0" xfId="0" applyFont="1" applyAlignment="1">
      <alignment horizontal="left" vertical="center"/>
    </xf>
    <xf numFmtId="0" fontId="22" fillId="0" borderId="0" xfId="0" applyFont="1" applyAlignment="1">
      <alignment vertical="center"/>
    </xf>
    <xf numFmtId="0" fontId="22" fillId="0" borderId="34" xfId="0" applyFont="1" applyBorder="1" applyAlignment="1">
      <alignment vertical="top" shrinkToFit="1"/>
    </xf>
    <xf numFmtId="0" fontId="0" fillId="0" borderId="0" xfId="0" applyFont="1" applyBorder="1" applyAlignment="1">
      <alignment horizontal="left" vertical="center" shrinkToFit="1"/>
    </xf>
    <xf numFmtId="0" fontId="18" fillId="0" borderId="34" xfId="0" applyFont="1" applyBorder="1" applyAlignment="1">
      <alignment horizontal="right" vertical="center" shrinkToFit="1"/>
    </xf>
    <xf numFmtId="0" fontId="22" fillId="0" borderId="34" xfId="0" applyFont="1" applyBorder="1" applyAlignment="1">
      <alignment horizontal="distributed" vertical="center"/>
    </xf>
    <xf numFmtId="0" fontId="0" fillId="0" borderId="34" xfId="0" applyFont="1" applyBorder="1" applyAlignment="1">
      <alignment horizontal="center" vertical="center"/>
    </xf>
    <xf numFmtId="0" fontId="22" fillId="0" borderId="42" xfId="0" applyFont="1" applyBorder="1" applyAlignment="1">
      <alignment horizontal="center" vertical="center"/>
    </xf>
    <xf numFmtId="0" fontId="22" fillId="0" borderId="19" xfId="0" applyFont="1" applyBorder="1" applyAlignment="1">
      <alignment horizontal="distributed" vertical="center"/>
    </xf>
    <xf numFmtId="0" fontId="22" fillId="0" borderId="19" xfId="0" applyFont="1" applyBorder="1" applyAlignment="1">
      <alignment vertical="center" shrinkToFit="1"/>
    </xf>
    <xf numFmtId="0" fontId="22" fillId="0" borderId="19" xfId="0" applyFont="1" applyBorder="1">
      <alignment vertical="center"/>
    </xf>
    <xf numFmtId="0" fontId="22" fillId="0" borderId="30" xfId="0" applyFont="1" applyBorder="1">
      <alignment vertical="center"/>
    </xf>
    <xf numFmtId="0" fontId="24" fillId="0" borderId="16"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2" fillId="0" borderId="37" xfId="0" applyFont="1" applyBorder="1">
      <alignment vertical="center"/>
    </xf>
    <xf numFmtId="0" fontId="22" fillId="0" borderId="40" xfId="0" applyFont="1" applyBorder="1">
      <alignment vertical="center"/>
    </xf>
    <xf numFmtId="0" fontId="27" fillId="0" borderId="49" xfId="0" applyFont="1" applyBorder="1" applyAlignment="1">
      <alignment horizontal="righ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2" fillId="0" borderId="50" xfId="0" applyFont="1" applyBorder="1">
      <alignment vertical="center"/>
    </xf>
    <xf numFmtId="0" fontId="0" fillId="0" borderId="34" xfId="0" applyFont="1" applyBorder="1">
      <alignment vertical="center"/>
    </xf>
    <xf numFmtId="0" fontId="0" fillId="0" borderId="34" xfId="0" applyFont="1" applyBorder="1" applyAlignment="1">
      <alignment horizontal="distributed" vertical="center"/>
    </xf>
    <xf numFmtId="0" fontId="0" fillId="0" borderId="35" xfId="0" applyFont="1" applyBorder="1" applyAlignment="1">
      <alignment vertical="center" shrinkToFit="1"/>
    </xf>
    <xf numFmtId="0" fontId="22" fillId="0" borderId="16" xfId="0" applyFont="1" applyBorder="1">
      <alignment vertical="center"/>
    </xf>
    <xf numFmtId="0" fontId="22" fillId="0" borderId="18" xfId="0" applyFont="1" applyBorder="1">
      <alignment vertical="center"/>
    </xf>
    <xf numFmtId="0" fontId="22" fillId="0" borderId="20" xfId="0" applyFont="1" applyBorder="1" applyAlignment="1">
      <alignment horizontal="distributed" vertical="center"/>
    </xf>
    <xf numFmtId="0" fontId="22" fillId="0" borderId="10" xfId="0" applyFont="1" applyBorder="1" applyAlignment="1">
      <alignment horizontal="distributed" vertical="center"/>
    </xf>
    <xf numFmtId="0" fontId="22" fillId="0" borderId="21" xfId="0" applyFont="1" applyBorder="1">
      <alignment vertical="center"/>
    </xf>
    <xf numFmtId="0" fontId="22" fillId="0" borderId="23" xfId="0" applyFont="1" applyBorder="1">
      <alignment vertical="center"/>
    </xf>
    <xf numFmtId="0" fontId="22" fillId="0" borderId="11" xfId="0" applyFont="1" applyBorder="1">
      <alignment vertical="center"/>
    </xf>
    <xf numFmtId="0" fontId="22"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0" fontId="22" fillId="0" borderId="39" xfId="0" applyFont="1" applyBorder="1" applyAlignment="1">
      <alignment horizontal="center" vertical="center"/>
    </xf>
    <xf numFmtId="0" fontId="44" fillId="0" borderId="17" xfId="0" applyFont="1" applyBorder="1" applyAlignment="1" applyProtection="1">
      <alignment horizontal="left" vertical="center"/>
    </xf>
    <xf numFmtId="0" fontId="44" fillId="0" borderId="0" xfId="0" applyFont="1" applyBorder="1" applyAlignment="1" applyProtection="1">
      <alignment horizontal="left" vertical="center"/>
    </xf>
    <xf numFmtId="0" fontId="44" fillId="0" borderId="22" xfId="0" applyFont="1" applyBorder="1" applyAlignment="1" applyProtection="1">
      <alignment horizontal="left" vertical="center"/>
    </xf>
    <xf numFmtId="0" fontId="27" fillId="0" borderId="26" xfId="0" applyFont="1" applyBorder="1" applyAlignment="1" applyProtection="1">
      <alignment horizontal="distributed" vertical="center"/>
    </xf>
    <xf numFmtId="0" fontId="27" fillId="0" borderId="29" xfId="0" applyFont="1" applyBorder="1" applyAlignment="1" applyProtection="1">
      <alignment horizontal="distributed" vertical="center"/>
    </xf>
    <xf numFmtId="0" fontId="27" fillId="0" borderId="33" xfId="0" applyFont="1" applyBorder="1" applyAlignment="1" applyProtection="1">
      <alignment horizontal="distributed" vertical="center"/>
    </xf>
    <xf numFmtId="0" fontId="0" fillId="0" borderId="0" xfId="0" applyFont="1" applyAlignment="1">
      <alignment horizontal="left" vertical="center"/>
    </xf>
    <xf numFmtId="0" fontId="0" fillId="0" borderId="46" xfId="0" applyFont="1" applyBorder="1" applyAlignment="1">
      <alignment horizontal="left" vertical="top" shrinkToFit="1"/>
    </xf>
    <xf numFmtId="0" fontId="0" fillId="0" borderId="28" xfId="0" applyFont="1" applyBorder="1" applyAlignment="1">
      <alignment horizontal="left" vertical="center" shrinkToFit="1"/>
    </xf>
    <xf numFmtId="0" fontId="27" fillId="0" borderId="0" xfId="0" applyFont="1" applyAlignment="1">
      <alignment horizontal="center" vertical="center"/>
    </xf>
    <xf numFmtId="0" fontId="0" fillId="0" borderId="28" xfId="0" applyFont="1" applyBorder="1" applyAlignment="1">
      <alignment horizontal="center" vertical="center"/>
    </xf>
    <xf numFmtId="0" fontId="22" fillId="0" borderId="20" xfId="0" applyFont="1" applyFill="1" applyBorder="1" applyProtection="1">
      <alignment vertical="center"/>
    </xf>
    <xf numFmtId="0" fontId="22" fillId="0" borderId="29" xfId="0" applyFont="1" applyBorder="1" applyProtection="1">
      <alignment vertical="center"/>
    </xf>
    <xf numFmtId="0" fontId="22" fillId="0" borderId="16" xfId="0" applyFont="1" applyFill="1" applyBorder="1" applyProtection="1">
      <alignment vertical="center"/>
    </xf>
    <xf numFmtId="0" fontId="0" fillId="0" borderId="18" xfId="0" applyBorder="1" applyAlignment="1" applyProtection="1">
      <alignment horizontal="distributed" vertical="center"/>
    </xf>
    <xf numFmtId="0" fontId="0" fillId="0" borderId="23" xfId="0" applyBorder="1" applyAlignment="1" applyProtection="1">
      <alignment horizontal="distributed" vertical="center"/>
    </xf>
    <xf numFmtId="38" fontId="26" fillId="0" borderId="0" xfId="0" applyNumberFormat="1" applyFont="1">
      <alignment vertical="center"/>
    </xf>
    <xf numFmtId="49" fontId="0" fillId="0" borderId="16" xfId="0" applyNumberFormat="1" applyFont="1" applyBorder="1" applyAlignment="1">
      <alignment horizontal="right" vertical="center"/>
    </xf>
    <xf numFmtId="49" fontId="0" fillId="0" borderId="20" xfId="0" applyNumberFormat="1" applyFont="1" applyBorder="1" applyAlignment="1">
      <alignment horizontal="right" vertical="center"/>
    </xf>
    <xf numFmtId="0" fontId="0" fillId="0" borderId="20" xfId="0" applyFont="1" applyBorder="1" applyAlignment="1">
      <alignment horizontal="distributed" vertical="center"/>
    </xf>
    <xf numFmtId="0" fontId="22" fillId="0" borderId="20" xfId="0" applyFont="1" applyBorder="1" applyAlignment="1">
      <alignment horizontal="left" vertical="center"/>
    </xf>
    <xf numFmtId="38" fontId="25" fillId="0" borderId="0" xfId="0" applyNumberFormat="1" applyFont="1">
      <alignment vertical="center"/>
    </xf>
    <xf numFmtId="0" fontId="22" fillId="0" borderId="10" xfId="0" applyFont="1" applyBorder="1" applyAlignment="1">
      <alignment horizontal="left" vertical="center"/>
    </xf>
    <xf numFmtId="0" fontId="25" fillId="0" borderId="0" xfId="0" applyFont="1">
      <alignment vertical="center"/>
    </xf>
    <xf numFmtId="0" fontId="22" fillId="0" borderId="20" xfId="0" applyFont="1" applyBorder="1">
      <alignment vertical="center"/>
    </xf>
    <xf numFmtId="0" fontId="22" fillId="0" borderId="10" xfId="0" applyFont="1" applyBorder="1">
      <alignment vertical="center"/>
    </xf>
    <xf numFmtId="6" fontId="24" fillId="0" borderId="20" xfId="50" applyNumberFormat="1" applyFont="1" applyBorder="1" applyAlignment="1">
      <alignment horizontal="right" vertical="center"/>
    </xf>
    <xf numFmtId="0" fontId="0" fillId="0" borderId="20" xfId="0" applyFont="1" applyBorder="1" applyAlignment="1">
      <alignment horizontal="left" vertical="center"/>
    </xf>
    <xf numFmtId="6" fontId="0" fillId="0" borderId="10" xfId="0" applyNumberFormat="1" applyFont="1" applyBorder="1" applyAlignment="1">
      <alignment horizontal="right" vertical="center" shrinkToFit="1"/>
    </xf>
    <xf numFmtId="0" fontId="51" fillId="0" borderId="0" xfId="0" applyFont="1">
      <alignment vertical="center"/>
    </xf>
    <xf numFmtId="0" fontId="0" fillId="0" borderId="0" xfId="36" applyFont="1">
      <alignment vertical="center"/>
    </xf>
    <xf numFmtId="49" fontId="0" fillId="0" borderId="15" xfId="0" applyNumberFormat="1" applyFont="1" applyBorder="1" applyAlignment="1">
      <alignment horizontal="right" vertical="center"/>
    </xf>
    <xf numFmtId="49" fontId="0" fillId="0" borderId="19" xfId="0" applyNumberFormat="1" applyFont="1" applyBorder="1" applyAlignment="1">
      <alignment horizontal="right" vertical="center"/>
    </xf>
    <xf numFmtId="0" fontId="0" fillId="0" borderId="19" xfId="0" applyFont="1" applyBorder="1" applyAlignment="1">
      <alignment horizontal="distributed" vertical="center"/>
    </xf>
    <xf numFmtId="0" fontId="18" fillId="0" borderId="0" xfId="0" applyFont="1" applyBorder="1" applyAlignment="1">
      <alignment vertical="center" shrinkToFit="1"/>
    </xf>
    <xf numFmtId="0" fontId="22" fillId="0" borderId="0" xfId="0" applyFont="1" applyBorder="1" applyAlignment="1">
      <alignment horizontal="distributed" vertical="center"/>
    </xf>
    <xf numFmtId="0" fontId="0" fillId="0" borderId="0" xfId="0" applyFont="1" applyBorder="1" applyAlignment="1">
      <alignment horizontal="center" vertical="center"/>
    </xf>
    <xf numFmtId="0" fontId="38" fillId="0" borderId="0" xfId="0" applyFont="1" applyAlignment="1">
      <alignment horizontal="distributed" vertical="center"/>
    </xf>
    <xf numFmtId="0" fontId="38" fillId="0" borderId="10" xfId="0" applyFont="1" applyBorder="1" applyAlignment="1">
      <alignment horizontal="distributed" vertical="center"/>
    </xf>
    <xf numFmtId="0" fontId="22" fillId="0" borderId="20" xfId="0" applyFont="1" applyBorder="1" applyAlignment="1">
      <alignment vertical="center" shrinkToFit="1"/>
    </xf>
    <xf numFmtId="0" fontId="22" fillId="0" borderId="21" xfId="0" applyFont="1" applyBorder="1" applyAlignment="1">
      <alignment vertical="center" shrinkToFit="1"/>
    </xf>
    <xf numFmtId="0" fontId="22" fillId="0" borderId="10" xfId="0" applyFont="1" applyBorder="1" applyAlignment="1">
      <alignment vertical="center" shrinkToFit="1"/>
    </xf>
    <xf numFmtId="0" fontId="22" fillId="0" borderId="23" xfId="0" applyFont="1" applyBorder="1" applyAlignment="1">
      <alignment vertical="center" shrinkToFit="1"/>
    </xf>
    <xf numFmtId="0" fontId="22" fillId="0" borderId="21" xfId="0" applyFont="1" applyBorder="1" applyAlignment="1">
      <alignment horizontal="left" vertical="center"/>
    </xf>
    <xf numFmtId="0" fontId="22" fillId="0" borderId="23" xfId="0" applyFont="1" applyBorder="1" applyAlignment="1">
      <alignment horizontal="left" vertical="center"/>
    </xf>
    <xf numFmtId="0" fontId="0" fillId="0" borderId="0" xfId="0" applyFont="1" applyBorder="1" applyAlignment="1" applyProtection="1">
      <alignment vertical="center" shrinkToFit="1"/>
      <protection locked="0"/>
    </xf>
    <xf numFmtId="49" fontId="22" fillId="0" borderId="19" xfId="0" applyNumberFormat="1" applyFont="1" applyBorder="1" applyAlignment="1">
      <alignment horizontal="right" vertical="center"/>
    </xf>
    <xf numFmtId="0" fontId="18" fillId="0" borderId="22" xfId="0" applyFont="1" applyBorder="1" applyProtection="1">
      <alignment vertical="center"/>
    </xf>
    <xf numFmtId="0" fontId="24" fillId="0" borderId="22" xfId="0" applyFont="1" applyBorder="1" applyAlignment="1" applyProtection="1">
      <alignment horizontal="center" vertical="center"/>
    </xf>
    <xf numFmtId="0" fontId="24" fillId="0" borderId="23" xfId="0" applyFont="1" applyBorder="1" applyAlignment="1" applyProtection="1">
      <alignment horizontal="center" vertical="center"/>
    </xf>
    <xf numFmtId="0" fontId="27" fillId="0" borderId="18" xfId="0" applyFont="1" applyBorder="1" applyAlignment="1" applyProtection="1">
      <alignment horizontal="center" vertical="center"/>
    </xf>
    <xf numFmtId="0" fontId="27" fillId="0" borderId="10" xfId="0" applyFont="1" applyBorder="1" applyAlignment="1" applyProtection="1">
      <alignment horizontal="center" vertical="center"/>
    </xf>
    <xf numFmtId="0" fontId="27" fillId="0" borderId="23" xfId="0" applyFont="1" applyBorder="1" applyAlignment="1" applyProtection="1">
      <alignment horizontal="center" vertical="center"/>
    </xf>
    <xf numFmtId="0" fontId="0" fillId="0" borderId="16" xfId="0" applyBorder="1" applyAlignment="1" applyProtection="1">
      <alignment horizontal="left" vertical="center" shrinkToFit="1"/>
    </xf>
    <xf numFmtId="0" fontId="0" fillId="0" borderId="20" xfId="0" applyBorder="1" applyAlignment="1" applyProtection="1">
      <alignment horizontal="left" vertical="center" shrinkToFit="1"/>
    </xf>
    <xf numFmtId="0" fontId="0" fillId="0" borderId="21" xfId="0" applyBorder="1" applyAlignment="1" applyProtection="1">
      <alignment horizontal="left" vertical="center" shrinkToFit="1"/>
    </xf>
    <xf numFmtId="0" fontId="22" fillId="0" borderId="16" xfId="0" applyFont="1" applyBorder="1" applyAlignment="1" applyProtection="1">
      <alignment horizontal="center" vertical="center"/>
    </xf>
    <xf numFmtId="0" fontId="22" fillId="0" borderId="21" xfId="0" applyFont="1" applyBorder="1" applyAlignment="1" applyProtection="1">
      <alignment horizontal="center" vertical="center"/>
    </xf>
    <xf numFmtId="0" fontId="0" fillId="0" borderId="17" xfId="0" applyBorder="1" applyAlignment="1" applyProtection="1">
      <alignment horizontal="left" vertical="center" shrinkToFit="1"/>
    </xf>
    <xf numFmtId="0" fontId="0" fillId="0" borderId="0" xfId="0" applyBorder="1" applyAlignment="1" applyProtection="1">
      <alignment horizontal="left" vertical="center" shrinkToFit="1"/>
    </xf>
    <xf numFmtId="0" fontId="0" fillId="0" borderId="22" xfId="0" applyBorder="1" applyAlignment="1" applyProtection="1">
      <alignment horizontal="left" vertical="center" shrinkToFit="1"/>
    </xf>
    <xf numFmtId="0" fontId="26" fillId="0" borderId="17"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22"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23" xfId="0" applyFont="1" applyBorder="1" applyAlignment="1" applyProtection="1">
      <alignment horizontal="center" vertical="center"/>
    </xf>
    <xf numFmtId="0" fontId="0" fillId="0" borderId="0" xfId="0" applyFont="1" applyAlignment="1" applyProtection="1">
      <alignment horizontal="left" vertical="center"/>
    </xf>
    <xf numFmtId="0" fontId="27" fillId="0" borderId="0" xfId="0" applyFont="1" applyBorder="1" applyAlignment="1" applyProtection="1">
      <alignment horizontal="center" vertical="center" shrinkToFit="1"/>
    </xf>
    <xf numFmtId="0" fontId="18" fillId="0" borderId="0" xfId="0" applyFont="1" applyBorder="1" applyAlignment="1" applyProtection="1">
      <alignment horizontal="left" vertical="center" shrinkToFit="1"/>
    </xf>
    <xf numFmtId="0" fontId="0" fillId="0" borderId="0" xfId="0" applyFont="1" applyBorder="1" applyAlignment="1" applyProtection="1">
      <alignment horizontal="center" vertical="center" shrinkToFit="1"/>
    </xf>
    <xf numFmtId="0" fontId="7" fillId="0" borderId="0" xfId="36" applyFont="1" applyProtection="1">
      <alignment vertical="center"/>
    </xf>
    <xf numFmtId="0" fontId="0" fillId="0" borderId="0" xfId="0" applyAlignment="1" applyProtection="1">
      <alignment vertical="center"/>
    </xf>
    <xf numFmtId="0" fontId="0" fillId="0" borderId="0" xfId="0" applyFont="1" applyAlignment="1">
      <alignment vertical="center"/>
    </xf>
    <xf numFmtId="0" fontId="0" fillId="10" borderId="15" xfId="0" applyFill="1" applyBorder="1" applyAlignment="1" applyProtection="1">
      <alignment horizontal="left" vertical="center"/>
      <protection locked="0"/>
    </xf>
    <xf numFmtId="0" fontId="0" fillId="10" borderId="19" xfId="0" applyFill="1" applyBorder="1" applyAlignment="1" applyProtection="1">
      <alignment horizontal="left" vertical="center"/>
      <protection locked="0"/>
    </xf>
    <xf numFmtId="0" fontId="0" fillId="10" borderId="30" xfId="0" applyFill="1" applyBorder="1" applyAlignment="1" applyProtection="1">
      <alignment horizontal="left" vertical="center"/>
      <protection locked="0"/>
    </xf>
    <xf numFmtId="38" fontId="0" fillId="6" borderId="16" xfId="50" applyFont="1" applyFill="1" applyBorder="1" applyProtection="1">
      <alignment vertical="center"/>
      <protection locked="0"/>
    </xf>
    <xf numFmtId="38" fontId="0" fillId="6" borderId="20" xfId="50" applyFont="1" applyFill="1" applyBorder="1" applyProtection="1">
      <alignment vertical="center"/>
      <protection locked="0"/>
    </xf>
    <xf numFmtId="0" fontId="0" fillId="0" borderId="18" xfId="0" applyBorder="1" applyAlignment="1" applyProtection="1">
      <alignment horizontal="right" vertical="center"/>
    </xf>
    <xf numFmtId="0" fontId="0" fillId="0" borderId="10" xfId="0" applyBorder="1" applyAlignment="1" applyProtection="1">
      <alignment horizontal="right" vertical="center"/>
    </xf>
    <xf numFmtId="0" fontId="0" fillId="0" borderId="23" xfId="0" applyBorder="1" applyAlignment="1" applyProtection="1">
      <alignment horizontal="right" vertical="center"/>
    </xf>
    <xf numFmtId="38" fontId="0" fillId="6" borderId="26" xfId="50" applyFont="1" applyFill="1" applyBorder="1" applyProtection="1">
      <alignment vertical="center"/>
      <protection locked="0"/>
    </xf>
    <xf numFmtId="38" fontId="0" fillId="6" borderId="29" xfId="50" applyFont="1" applyFill="1" applyBorder="1" applyProtection="1">
      <alignment vertical="center"/>
      <protection locked="0"/>
    </xf>
    <xf numFmtId="0" fontId="22" fillId="6" borderId="10" xfId="0" applyFont="1" applyFill="1" applyBorder="1" applyProtection="1">
      <alignment vertical="center"/>
      <protection locked="0"/>
    </xf>
    <xf numFmtId="0" fontId="0" fillId="0" borderId="15" xfId="0" applyFont="1" applyBorder="1" applyAlignment="1">
      <alignment horizontal="distributed" vertical="center"/>
    </xf>
    <xf numFmtId="0" fontId="0" fillId="0" borderId="30" xfId="0" applyFont="1" applyBorder="1" applyAlignment="1">
      <alignment horizontal="distributed" vertical="center"/>
    </xf>
    <xf numFmtId="38" fontId="0" fillId="10" borderId="15" xfId="50" applyFont="1" applyFill="1" applyBorder="1" applyAlignment="1" applyProtection="1">
      <alignment horizontal="center" vertical="center"/>
      <protection locked="0"/>
    </xf>
    <xf numFmtId="38" fontId="0" fillId="10" borderId="30" xfId="50" applyFont="1" applyFill="1" applyBorder="1" applyAlignment="1" applyProtection="1">
      <alignment horizontal="center" vertical="center"/>
      <protection locked="0"/>
    </xf>
    <xf numFmtId="0" fontId="0" fillId="0" borderId="15" xfId="0" applyFont="1" applyBorder="1" applyAlignment="1">
      <alignment horizontal="right" vertical="center"/>
    </xf>
    <xf numFmtId="0" fontId="0" fillId="0" borderId="19" xfId="0" applyFont="1" applyBorder="1" applyAlignment="1">
      <alignment horizontal="right" vertical="center"/>
    </xf>
    <xf numFmtId="0" fontId="0" fillId="0" borderId="30" xfId="0" applyFont="1" applyBorder="1" applyAlignment="1">
      <alignment horizontal="right" vertical="center"/>
    </xf>
    <xf numFmtId="0" fontId="0" fillId="6" borderId="18" xfId="0" applyFont="1" applyFill="1" applyBorder="1" applyProtection="1">
      <alignment vertical="center"/>
      <protection locked="0"/>
    </xf>
    <xf numFmtId="0" fontId="0" fillId="6" borderId="23" xfId="0" applyFont="1" applyFill="1" applyBorder="1" applyProtection="1">
      <alignment vertical="center"/>
      <protection locked="0"/>
    </xf>
    <xf numFmtId="5" fontId="18" fillId="0" borderId="0" xfId="0" applyNumberFormat="1" applyFont="1" applyBorder="1" applyAlignment="1" applyProtection="1">
      <alignment horizontal="right" vertical="center"/>
    </xf>
    <xf numFmtId="0" fontId="22" fillId="0" borderId="30" xfId="0" applyFont="1" applyBorder="1" applyProtection="1">
      <alignment vertical="center"/>
    </xf>
    <xf numFmtId="0" fontId="0" fillId="0" borderId="0" xfId="0" applyBorder="1" applyAlignment="1" applyProtection="1">
      <alignment horizontal="center" vertical="center"/>
    </xf>
    <xf numFmtId="0" fontId="22" fillId="0" borderId="0" xfId="0" applyFont="1" applyBorder="1" applyAlignment="1" applyProtection="1">
      <alignment horizontal="right" vertical="center"/>
    </xf>
    <xf numFmtId="0" fontId="22" fillId="0" borderId="0" xfId="0" applyFont="1" applyBorder="1" applyAlignment="1" applyProtection="1">
      <alignment horizontal="left" vertical="center"/>
    </xf>
    <xf numFmtId="0" fontId="24" fillId="0" borderId="0" xfId="0" applyFont="1" applyBorder="1" applyAlignment="1" applyProtection="1">
      <alignment horizontal="distributed" vertical="center"/>
    </xf>
    <xf numFmtId="0" fontId="7" fillId="10" borderId="16" xfId="0" applyFont="1" applyFill="1" applyBorder="1" applyAlignment="1" applyProtection="1">
      <alignment horizontal="left" vertical="center"/>
      <protection locked="0"/>
    </xf>
    <xf numFmtId="0" fontId="0" fillId="10" borderId="20" xfId="0" applyFill="1" applyBorder="1" applyAlignment="1" applyProtection="1">
      <alignment horizontal="left" vertical="center"/>
      <protection locked="0"/>
    </xf>
    <xf numFmtId="0" fontId="0" fillId="10" borderId="21" xfId="0" applyFill="1" applyBorder="1" applyAlignment="1" applyProtection="1">
      <alignment horizontal="left" vertical="center"/>
      <protection locked="0"/>
    </xf>
    <xf numFmtId="0" fontId="0" fillId="10" borderId="18" xfId="0" applyFill="1" applyBorder="1" applyAlignment="1" applyProtection="1">
      <alignment horizontal="left" vertical="center"/>
      <protection locked="0"/>
    </xf>
    <xf numFmtId="0" fontId="0" fillId="10" borderId="10" xfId="0" applyFill="1" applyBorder="1" applyAlignment="1" applyProtection="1">
      <alignment horizontal="left" vertical="center"/>
      <protection locked="0"/>
    </xf>
    <xf numFmtId="0" fontId="0" fillId="10" borderId="23" xfId="0" applyFill="1" applyBorder="1" applyAlignment="1" applyProtection="1">
      <alignment horizontal="left" vertical="center"/>
      <protection locked="0"/>
    </xf>
    <xf numFmtId="38" fontId="0" fillId="10" borderId="16" xfId="50" applyFont="1" applyFill="1" applyBorder="1" applyAlignment="1" applyProtection="1">
      <alignment horizontal="center" vertical="center"/>
      <protection locked="0"/>
    </xf>
    <xf numFmtId="38" fontId="0" fillId="10" borderId="21" xfId="50" applyFont="1" applyFill="1" applyBorder="1" applyAlignment="1" applyProtection="1">
      <alignment horizontal="center" vertical="center"/>
      <protection locked="0"/>
    </xf>
    <xf numFmtId="38" fontId="0" fillId="10" borderId="18" xfId="50" applyFont="1" applyFill="1" applyBorder="1" applyAlignment="1" applyProtection="1">
      <alignment horizontal="center" vertical="center"/>
      <protection locked="0"/>
    </xf>
    <xf numFmtId="38" fontId="0" fillId="10" borderId="23" xfId="50" applyFont="1" applyFill="1" applyBorder="1" applyAlignment="1" applyProtection="1">
      <alignment horizontal="center" vertical="center"/>
      <protection locked="0"/>
    </xf>
    <xf numFmtId="0" fontId="0" fillId="10" borderId="16" xfId="0" applyFill="1" applyBorder="1" applyAlignment="1" applyProtection="1">
      <alignment horizontal="left" vertical="center"/>
      <protection locked="0"/>
    </xf>
    <xf numFmtId="0" fontId="35" fillId="0" borderId="0" xfId="0" applyFont="1" applyBorder="1" applyAlignment="1" applyProtection="1">
      <alignment horizontal="distributed" vertical="center"/>
    </xf>
    <xf numFmtId="0" fontId="0" fillId="0" borderId="0" xfId="0" applyFont="1" applyBorder="1" applyAlignment="1" applyProtection="1">
      <alignment horizontal="right" vertical="center"/>
    </xf>
    <xf numFmtId="0" fontId="0" fillId="0" borderId="10" xfId="0" applyFont="1" applyBorder="1" applyAlignment="1" applyProtection="1">
      <alignment horizontal="left" vertical="center" shrinkToFit="1"/>
    </xf>
    <xf numFmtId="0" fontId="22" fillId="0" borderId="0" xfId="0" applyFont="1" applyBorder="1" applyAlignment="1" applyProtection="1">
      <alignment horizontal="distributed" vertical="center"/>
    </xf>
    <xf numFmtId="0" fontId="0" fillId="0" borderId="0" xfId="0" applyBorder="1" applyAlignment="1" applyProtection="1">
      <alignment horizontal="right" vertical="center" shrinkToFit="1"/>
    </xf>
    <xf numFmtId="6" fontId="0" fillId="0" borderId="0" xfId="50" applyNumberFormat="1" applyFont="1" applyBorder="1" applyAlignment="1" applyProtection="1">
      <alignment horizontal="left" vertical="center"/>
    </xf>
    <xf numFmtId="0" fontId="22" fillId="0" borderId="15" xfId="0" applyFont="1" applyBorder="1" applyAlignment="1">
      <alignment horizontal="center" vertical="center"/>
    </xf>
    <xf numFmtId="0" fontId="22" fillId="0" borderId="19" xfId="0" applyFont="1" applyBorder="1" applyAlignment="1">
      <alignment horizontal="center" vertical="center"/>
    </xf>
    <xf numFmtId="0" fontId="22" fillId="0" borderId="30" xfId="0" applyFont="1" applyBorder="1" applyAlignment="1">
      <alignment horizontal="center" vertical="center"/>
    </xf>
    <xf numFmtId="0" fontId="0" fillId="0" borderId="24" xfId="0" applyFont="1" applyFill="1" applyBorder="1" applyProtection="1">
      <alignment vertical="center"/>
      <protection locked="0"/>
    </xf>
    <xf numFmtId="0" fontId="0" fillId="0" borderId="27" xfId="0" applyFont="1" applyFill="1" applyBorder="1" applyProtection="1">
      <alignment vertical="center"/>
      <protection locked="0"/>
    </xf>
    <xf numFmtId="0" fontId="0" fillId="0" borderId="31" xfId="0" applyFont="1" applyFill="1" applyBorder="1" applyProtection="1">
      <alignment vertical="center"/>
      <protection locked="0"/>
    </xf>
    <xf numFmtId="0" fontId="0" fillId="17" borderId="17" xfId="0" applyFont="1" applyFill="1" applyBorder="1" applyAlignment="1" applyProtection="1">
      <alignment horizontal="left" vertical="center" shrinkToFit="1"/>
      <protection locked="0"/>
    </xf>
    <xf numFmtId="0" fontId="0" fillId="17" borderId="0" xfId="0" applyFont="1" applyFill="1" applyBorder="1" applyAlignment="1" applyProtection="1">
      <alignment horizontal="left" vertical="center" shrinkToFit="1"/>
      <protection locked="0"/>
    </xf>
    <xf numFmtId="0" fontId="0" fillId="17" borderId="22" xfId="0" applyFont="1" applyFill="1" applyBorder="1" applyAlignment="1" applyProtection="1">
      <alignment horizontal="left" vertical="center" shrinkToFit="1"/>
      <protection locked="0"/>
    </xf>
    <xf numFmtId="0" fontId="0" fillId="0" borderId="25" xfId="0" applyFont="1" applyFill="1" applyBorder="1" applyProtection="1">
      <alignment vertical="center"/>
      <protection locked="0"/>
    </xf>
    <xf numFmtId="0" fontId="0" fillId="0" borderId="28" xfId="0" applyFont="1" applyFill="1" applyBorder="1" applyProtection="1">
      <alignment vertical="center"/>
      <protection locked="0"/>
    </xf>
    <xf numFmtId="0" fontId="0" fillId="0" borderId="32" xfId="0" applyFont="1" applyFill="1" applyBorder="1" applyProtection="1">
      <alignment vertical="center"/>
      <protection locked="0"/>
    </xf>
    <xf numFmtId="0" fontId="0" fillId="0" borderId="26" xfId="0" applyFont="1" applyFill="1" applyBorder="1" applyProtection="1">
      <alignment vertical="center"/>
      <protection locked="0"/>
    </xf>
    <xf numFmtId="0" fontId="0" fillId="0" borderId="29" xfId="0" applyFont="1" applyFill="1" applyBorder="1" applyProtection="1">
      <alignment vertical="center"/>
      <protection locked="0"/>
    </xf>
    <xf numFmtId="0" fontId="0" fillId="0" borderId="33" xfId="0" applyFont="1" applyFill="1" applyBorder="1" applyProtection="1">
      <alignment vertical="center"/>
      <protection locked="0"/>
    </xf>
    <xf numFmtId="0" fontId="22" fillId="0" borderId="0" xfId="0" applyFont="1" applyAlignment="1" applyProtection="1">
      <alignment horizontal="center" vertical="center" shrinkToFit="1"/>
    </xf>
    <xf numFmtId="0" fontId="53" fillId="0" borderId="0" xfId="0" applyFont="1" applyAlignment="1">
      <alignment horizontal="left" vertical="center"/>
    </xf>
    <xf numFmtId="0" fontId="53" fillId="0" borderId="0" xfId="0" applyFont="1" applyAlignment="1">
      <alignment horizontal="justify" vertical="center" wrapText="1"/>
    </xf>
    <xf numFmtId="0" fontId="53" fillId="0" borderId="0" xfId="0" applyFont="1" applyAlignment="1">
      <alignment horizontal="left" vertical="center" wrapText="1" indent="5"/>
    </xf>
    <xf numFmtId="0" fontId="0" fillId="0" borderId="0" xfId="0" applyAlignment="1">
      <alignment horizontal="left" vertical="center" indent="5"/>
    </xf>
    <xf numFmtId="0" fontId="54" fillId="0" borderId="0" xfId="0" applyFont="1" applyAlignment="1">
      <alignment horizontal="center" vertical="center" wrapText="1"/>
    </xf>
    <xf numFmtId="0" fontId="54" fillId="0" borderId="0" xfId="0" applyFont="1" applyAlignment="1">
      <alignment horizontal="justify" vertical="center" wrapText="1"/>
    </xf>
    <xf numFmtId="0" fontId="55" fillId="0" borderId="0" xfId="0" applyFont="1" applyAlignment="1">
      <alignment horizontal="justify" vertical="center" wrapText="1"/>
    </xf>
    <xf numFmtId="0" fontId="54" fillId="0" borderId="0" xfId="0" applyFont="1" applyBorder="1" applyAlignment="1">
      <alignment horizontal="left" vertical="center" wrapText="1"/>
    </xf>
    <xf numFmtId="0" fontId="54" fillId="0" borderId="11"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54" fillId="0" borderId="13" xfId="0" applyFont="1" applyBorder="1" applyAlignment="1">
      <alignment horizontal="center" vertical="top" wrapText="1"/>
    </xf>
    <xf numFmtId="0" fontId="53" fillId="0" borderId="0" xfId="38" applyFont="1">
      <alignment vertical="center"/>
    </xf>
    <xf numFmtId="0" fontId="53" fillId="0" borderId="0" xfId="38" applyFont="1" applyAlignment="1">
      <alignment horizontal="left" vertical="center" indent="5"/>
    </xf>
    <xf numFmtId="0" fontId="53" fillId="0" borderId="0" xfId="38" applyFont="1" applyAlignment="1">
      <alignment horizontal="center" vertical="center" wrapText="1"/>
    </xf>
    <xf numFmtId="0" fontId="53" fillId="0" borderId="12" xfId="38" applyFont="1" applyBorder="1" applyAlignment="1">
      <alignment horizontal="center" vertical="top" wrapText="1"/>
    </xf>
    <xf numFmtId="0" fontId="53" fillId="0" borderId="13" xfId="38" applyFont="1" applyBorder="1" applyAlignment="1">
      <alignment horizontal="center" vertical="top" wrapText="1"/>
    </xf>
    <xf numFmtId="0" fontId="53" fillId="0" borderId="11" xfId="38" applyFont="1" applyBorder="1" applyAlignment="1">
      <alignment horizontal="center" vertical="top" wrapText="1"/>
    </xf>
    <xf numFmtId="0" fontId="53" fillId="0" borderId="0" xfId="38" applyFont="1" applyBorder="1" applyAlignment="1">
      <alignment horizontal="left" vertical="center" wrapText="1"/>
    </xf>
    <xf numFmtId="0" fontId="53" fillId="0" borderId="14" xfId="38" applyFont="1" applyBorder="1" applyAlignment="1">
      <alignment horizontal="center" vertical="center" wrapText="1"/>
    </xf>
    <xf numFmtId="0" fontId="53" fillId="0" borderId="13" xfId="38" applyFont="1" applyBorder="1" applyAlignment="1">
      <alignment horizontal="center" vertical="center" wrapText="1"/>
    </xf>
    <xf numFmtId="0" fontId="53" fillId="0" borderId="22" xfId="38" applyFont="1" applyBorder="1" applyAlignment="1">
      <alignment horizontal="center" vertical="center" wrapText="1"/>
    </xf>
    <xf numFmtId="0" fontId="53" fillId="0" borderId="23" xfId="38" applyFont="1" applyBorder="1" applyAlignment="1">
      <alignment horizontal="center" vertical="center" wrapText="1"/>
    </xf>
    <xf numFmtId="0" fontId="53" fillId="0" borderId="11" xfId="38" applyFont="1" applyBorder="1" applyAlignment="1">
      <alignment horizontal="center" vertical="center" wrapText="1"/>
    </xf>
    <xf numFmtId="0" fontId="53" fillId="0" borderId="12" xfId="38" applyFont="1" applyBorder="1" applyAlignment="1">
      <alignment horizontal="center" vertical="center" wrapText="1"/>
    </xf>
    <xf numFmtId="0" fontId="53" fillId="0" borderId="0" xfId="38" applyFont="1" applyAlignment="1">
      <alignment horizontal="left" vertical="center" wrapText="1"/>
    </xf>
    <xf numFmtId="0" fontId="53" fillId="0" borderId="0" xfId="38" applyFont="1" applyAlignment="1">
      <alignment horizontal="left" vertical="top" wrapText="1"/>
    </xf>
    <xf numFmtId="0" fontId="53" fillId="0" borderId="0" xfId="38" applyFont="1" applyAlignment="1">
      <alignment horizontal="left" vertical="top"/>
    </xf>
    <xf numFmtId="0" fontId="7" fillId="10" borderId="15" xfId="0" applyFont="1" applyFill="1" applyBorder="1" applyProtection="1">
      <alignment vertical="center"/>
      <protection locked="0"/>
    </xf>
    <xf numFmtId="0" fontId="0" fillId="10" borderId="19" xfId="0" applyFont="1" applyFill="1" applyBorder="1" applyProtection="1">
      <alignment vertical="center"/>
      <protection locked="0"/>
    </xf>
    <xf numFmtId="0" fontId="57" fillId="0" borderId="19" xfId="0" applyFont="1" applyFill="1" applyBorder="1" applyAlignment="1" applyProtection="1">
      <alignment vertical="center" wrapText="1"/>
    </xf>
    <xf numFmtId="0" fontId="57" fillId="0" borderId="30" xfId="0" applyFont="1" applyFill="1" applyBorder="1" applyAlignment="1" applyProtection="1">
      <alignment vertical="center" wrapText="1"/>
    </xf>
    <xf numFmtId="0" fontId="22" fillId="6" borderId="24" xfId="0" applyFont="1" applyFill="1" applyBorder="1" applyAlignment="1" applyProtection="1">
      <alignment vertical="center" shrinkToFit="1"/>
      <protection locked="0"/>
    </xf>
    <xf numFmtId="0" fontId="22" fillId="6" borderId="27" xfId="0" applyFont="1" applyFill="1" applyBorder="1" applyAlignment="1" applyProtection="1">
      <alignment vertical="center" shrinkToFit="1"/>
      <protection locked="0"/>
    </xf>
    <xf numFmtId="0" fontId="22" fillId="6" borderId="31" xfId="0" applyFont="1" applyFill="1" applyBorder="1" applyAlignment="1" applyProtection="1">
      <alignment vertical="center" shrinkToFit="1"/>
      <protection locked="0"/>
    </xf>
    <xf numFmtId="0" fontId="22" fillId="6" borderId="25" xfId="0" applyFont="1" applyFill="1" applyBorder="1" applyAlignment="1" applyProtection="1">
      <alignment vertical="center" shrinkToFit="1"/>
      <protection locked="0"/>
    </xf>
    <xf numFmtId="0" fontId="22" fillId="6" borderId="28" xfId="0" applyFont="1" applyFill="1" applyBorder="1" applyAlignment="1" applyProtection="1">
      <alignment vertical="center" shrinkToFit="1"/>
      <protection locked="0"/>
    </xf>
    <xf numFmtId="0" fontId="22" fillId="6" borderId="32" xfId="0" applyFont="1" applyFill="1" applyBorder="1" applyAlignment="1" applyProtection="1">
      <alignment vertical="center" shrinkToFit="1"/>
      <protection locked="0"/>
    </xf>
    <xf numFmtId="0" fontId="22" fillId="6" borderId="26" xfId="0" applyFont="1" applyFill="1" applyBorder="1" applyAlignment="1" applyProtection="1">
      <alignment vertical="center" shrinkToFit="1"/>
      <protection locked="0"/>
    </xf>
    <xf numFmtId="0" fontId="22" fillId="6" borderId="29" xfId="0" applyFont="1" applyFill="1" applyBorder="1" applyAlignment="1" applyProtection="1">
      <alignment vertical="center" shrinkToFit="1"/>
      <protection locked="0"/>
    </xf>
    <xf numFmtId="0" fontId="22" fillId="6" borderId="33" xfId="0" applyFont="1" applyFill="1" applyBorder="1" applyAlignment="1" applyProtection="1">
      <alignment vertical="center" shrinkToFit="1"/>
      <protection locked="0"/>
    </xf>
    <xf numFmtId="0" fontId="22" fillId="0" borderId="34" xfId="0" applyFont="1" applyBorder="1" applyAlignment="1">
      <alignment horizontal="left" vertical="center" shrinkToFit="1"/>
    </xf>
    <xf numFmtId="0" fontId="22" fillId="0" borderId="0" xfId="0" applyFont="1" applyAlignment="1">
      <alignment vertical="center" shrinkToFit="1"/>
    </xf>
    <xf numFmtId="0" fontId="18" fillId="0" borderId="34" xfId="0" applyFont="1" applyBorder="1" applyAlignment="1">
      <alignment vertical="center" shrinkToFit="1"/>
    </xf>
    <xf numFmtId="0" fontId="24" fillId="0" borderId="34" xfId="0" applyFont="1" applyBorder="1" applyAlignment="1">
      <alignment horizontal="center" vertical="center" shrinkToFit="1"/>
    </xf>
    <xf numFmtId="0" fontId="24" fillId="0" borderId="0" xfId="0" applyFont="1" applyAlignment="1">
      <alignment horizontal="center" vertical="center"/>
    </xf>
    <xf numFmtId="0" fontId="56" fillId="0" borderId="0" xfId="0" applyFont="1" applyAlignment="1">
      <alignment horizontal="center" vertical="center"/>
    </xf>
    <xf numFmtId="0" fontId="24" fillId="0" borderId="0" xfId="0" applyFont="1">
      <alignment vertical="center"/>
    </xf>
    <xf numFmtId="0" fontId="3" fillId="18" borderId="19" xfId="36" applyFill="1" applyBorder="1" applyAlignment="1" applyProtection="1">
      <alignment horizontal="center" vertical="center"/>
      <protection locked="0"/>
    </xf>
    <xf numFmtId="0" fontId="0" fillId="6" borderId="19" xfId="0" applyFill="1" applyBorder="1" applyAlignment="1" applyProtection="1">
      <alignment horizontal="center" vertical="center"/>
      <protection locked="0"/>
    </xf>
    <xf numFmtId="0" fontId="0" fillId="0" borderId="19" xfId="0" applyBorder="1" applyAlignment="1" applyProtection="1">
      <alignment horizontal="center" vertical="center"/>
    </xf>
    <xf numFmtId="0" fontId="0" fillId="6" borderId="15" xfId="0" applyFill="1" applyBorder="1" applyAlignment="1" applyProtection="1">
      <alignment horizontal="center" vertical="center"/>
      <protection locked="0"/>
    </xf>
    <xf numFmtId="0" fontId="0" fillId="6" borderId="30" xfId="0" applyFill="1" applyBorder="1" applyAlignment="1" applyProtection="1">
      <alignment horizontal="center" vertical="center"/>
      <protection locked="0"/>
    </xf>
    <xf numFmtId="0" fontId="58" fillId="0" borderId="0" xfId="38" applyFont="1" applyAlignment="1">
      <alignment horizontal="left" vertical="center" wrapText="1"/>
    </xf>
    <xf numFmtId="0" fontId="54" fillId="0" borderId="0" xfId="0" applyFont="1" applyAlignment="1">
      <alignment horizontal="left" vertical="center" wrapText="1"/>
    </xf>
    <xf numFmtId="0" fontId="54" fillId="0" borderId="51" xfId="38" applyFont="1" applyBorder="1" applyAlignment="1">
      <alignment horizontal="left" vertical="center" shrinkToFit="1"/>
    </xf>
    <xf numFmtId="0" fontId="10" fillId="0" borderId="52" xfId="38" applyBorder="1" applyAlignment="1">
      <alignment horizontal="left" vertical="center" shrinkToFit="1"/>
    </xf>
    <xf numFmtId="0" fontId="54" fillId="0" borderId="15" xfId="38" applyFont="1" applyBorder="1" applyAlignment="1">
      <alignment horizontal="left" vertical="center" wrapText="1"/>
    </xf>
    <xf numFmtId="0" fontId="54" fillId="0" borderId="19" xfId="38" applyFont="1" applyBorder="1" applyAlignment="1">
      <alignment horizontal="left" vertical="center" wrapText="1"/>
    </xf>
    <xf numFmtId="0" fontId="54" fillId="0" borderId="30" xfId="38" applyFont="1" applyBorder="1" applyAlignment="1">
      <alignment horizontal="left" vertical="center" wrapText="1"/>
    </xf>
    <xf numFmtId="0" fontId="54" fillId="0" borderId="0" xfId="38" applyFont="1" applyAlignment="1">
      <alignment horizontal="right" vertical="center" wrapText="1"/>
    </xf>
    <xf numFmtId="0" fontId="54" fillId="0" borderId="51" xfId="38" applyFont="1" applyBorder="1" applyAlignment="1">
      <alignment horizontal="center" vertical="center" wrapText="1"/>
    </xf>
    <xf numFmtId="0" fontId="61" fillId="0" borderId="0" xfId="38" applyFont="1" applyAlignment="1">
      <alignment horizontal="center" vertical="center" wrapText="1"/>
    </xf>
    <xf numFmtId="0" fontId="60" fillId="0" borderId="0" xfId="38" applyFont="1" applyBorder="1" applyAlignment="1">
      <alignment horizontal="left" vertical="center" wrapText="1"/>
    </xf>
    <xf numFmtId="0" fontId="60" fillId="0" borderId="0" xfId="38" applyFont="1" applyAlignment="1">
      <alignment horizontal="left" vertical="center" wrapText="1"/>
    </xf>
    <xf numFmtId="0" fontId="54" fillId="0" borderId="11" xfId="38" applyFont="1" applyBorder="1" applyAlignment="1">
      <alignment horizontal="center" vertical="center"/>
    </xf>
    <xf numFmtId="5" fontId="54" fillId="0" borderId="15" xfId="38" applyNumberFormat="1" applyFont="1" applyBorder="1" applyAlignment="1">
      <alignment horizontal="right" vertical="center" wrapText="1"/>
    </xf>
    <xf numFmtId="5" fontId="54" fillId="0" borderId="19" xfId="38" applyNumberFormat="1" applyFont="1" applyBorder="1" applyAlignment="1">
      <alignment horizontal="right" vertical="center" wrapText="1"/>
    </xf>
    <xf numFmtId="0" fontId="54" fillId="0" borderId="15" xfId="38" applyFont="1" applyBorder="1" applyAlignment="1">
      <alignment horizontal="center" vertical="center" wrapText="1"/>
    </xf>
    <xf numFmtId="0" fontId="54" fillId="0" borderId="19" xfId="38" applyFont="1" applyBorder="1" applyAlignment="1">
      <alignment horizontal="center" vertical="center" wrapText="1"/>
    </xf>
    <xf numFmtId="0" fontId="7" fillId="6" borderId="19" xfId="0" applyFont="1" applyFill="1" applyBorder="1" applyAlignment="1" applyProtection="1">
      <alignment horizontal="center" vertical="center"/>
      <protection locked="0"/>
    </xf>
    <xf numFmtId="0" fontId="3" fillId="0" borderId="15" xfId="36" applyBorder="1" applyAlignment="1" applyProtection="1">
      <alignment horizontal="left" vertical="center"/>
    </xf>
    <xf numFmtId="0" fontId="3" fillId="0" borderId="19" xfId="36" applyBorder="1" applyAlignment="1" applyProtection="1">
      <alignment horizontal="left" vertical="center"/>
    </xf>
    <xf numFmtId="0" fontId="10" fillId="0" borderId="51" xfId="38" applyBorder="1" applyAlignment="1">
      <alignment horizontal="left" vertical="center" shrinkToFit="1"/>
    </xf>
    <xf numFmtId="0" fontId="54" fillId="0" borderId="0" xfId="38" applyFont="1" applyAlignment="1">
      <alignment horizontal="distributed" vertical="center" wrapText="1"/>
    </xf>
    <xf numFmtId="0" fontId="54" fillId="0" borderId="0" xfId="38" applyFont="1" applyAlignment="1">
      <alignment horizontal="distributed" vertical="center" shrinkToFit="1"/>
    </xf>
    <xf numFmtId="0" fontId="54" fillId="0" borderId="0" xfId="38" applyFont="1" applyAlignment="1">
      <alignment horizontal="distributed" vertical="distributed" wrapText="1"/>
    </xf>
    <xf numFmtId="0" fontId="54" fillId="0" borderId="51" xfId="38" applyFont="1" applyBorder="1" applyAlignment="1">
      <alignment horizontal="left" vertical="center" wrapText="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ハイパーリンク" xfId="49" builtinId="8"/>
    <cellStyle name="ハイパーリンク 2" xfId="28"/>
    <cellStyle name="メモ" xfId="29" builtinId="10" customBuiltin="1"/>
    <cellStyle name="リンク セル" xfId="30" builtinId="24" customBuiltin="1"/>
    <cellStyle name="悪い" xfId="33" builtinId="27" customBuiltin="1"/>
    <cellStyle name="計算" xfId="45" builtinId="22" customBuiltin="1"/>
    <cellStyle name="警告文" xfId="47" builtinId="11" customBuiltin="1"/>
    <cellStyle name="桁区切り" xfId="50" builtinId="6"/>
    <cellStyle name="桁区切り 2" xfId="34"/>
    <cellStyle name="見出し 1" xfId="41" builtinId="16" customBuiltin="1"/>
    <cellStyle name="見出し 2" xfId="42" builtinId="17" customBuiltin="1"/>
    <cellStyle name="見出し 3" xfId="43" builtinId="18" customBuiltin="1"/>
    <cellStyle name="見出し 4" xfId="44" builtinId="19" customBuiltin="1"/>
    <cellStyle name="集計" xfId="48" builtinId="25" customBuiltin="1"/>
    <cellStyle name="出力" xfId="32" builtinId="21" customBuiltin="1"/>
    <cellStyle name="説明文" xfId="46" builtinId="53" customBuiltin="1"/>
    <cellStyle name="入力" xfId="31" builtinId="20" customBuiltin="1"/>
    <cellStyle name="標準" xfId="0" builtinId="0"/>
    <cellStyle name="標準 2" xfId="35"/>
    <cellStyle name="標準 3" xfId="36"/>
    <cellStyle name="標準 4" xfId="37"/>
    <cellStyle name="標準 5" xfId="38"/>
    <cellStyle name="標準_支払予定表" xfId="39"/>
    <cellStyle name="良い" xfId="40" builtinId="26" customBuiltin="1"/>
  </cellStyles>
  <dxfs count="36">
    <dxf>
      <font>
        <strike val="0"/>
      </font>
      <border>
        <left/>
        <right/>
        <top style="thin">
          <color auto="1"/>
        </top>
        <bottom style="thin">
          <color auto="1"/>
        </bottom>
      </border>
    </dxf>
    <dxf>
      <font>
        <strike val="0"/>
      </font>
      <border>
        <left/>
        <right/>
        <top style="thin">
          <color auto="1"/>
        </top>
        <bottom/>
      </border>
    </dxf>
    <dxf>
      <font>
        <strike val="0"/>
      </font>
      <border>
        <left/>
        <right/>
        <top style="thin">
          <color auto="1"/>
        </top>
        <bottom style="thin">
          <color auto="1"/>
        </bottom>
      </border>
    </dxf>
    <dxf>
      <font>
        <strike val="0"/>
      </font>
      <border>
        <left/>
        <right/>
        <top style="thin">
          <color auto="1"/>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CCFFCC"/>
        </patternFill>
      </fill>
    </dxf>
    <dxf>
      <fill>
        <patternFill>
          <bgColor rgb="FFCCFFCC"/>
        </patternFill>
      </fill>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27.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 Id="rId14"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38.emf"/><Relationship Id="rId3" Type="http://schemas.openxmlformats.org/officeDocument/2006/relationships/image" Target="../media/image31.emf"/><Relationship Id="rId7" Type="http://schemas.openxmlformats.org/officeDocument/2006/relationships/image" Target="../media/image34.emf"/><Relationship Id="rId12" Type="http://schemas.openxmlformats.org/officeDocument/2006/relationships/image" Target="../media/image37.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20.emf"/><Relationship Id="rId11" Type="http://schemas.openxmlformats.org/officeDocument/2006/relationships/image" Target="../media/image36.emf"/><Relationship Id="rId5" Type="http://schemas.openxmlformats.org/officeDocument/2006/relationships/image" Target="../media/image33.emf"/><Relationship Id="rId10" Type="http://schemas.openxmlformats.org/officeDocument/2006/relationships/image" Target="../media/image35.emf"/><Relationship Id="rId4" Type="http://schemas.openxmlformats.org/officeDocument/2006/relationships/image" Target="../media/image32.emf"/><Relationship Id="rId9" Type="http://schemas.openxmlformats.org/officeDocument/2006/relationships/image" Target="../media/image23.emf"/><Relationship Id="rId14"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4.emf"/><Relationship Id="rId13" Type="http://schemas.openxmlformats.org/officeDocument/2006/relationships/image" Target="../media/image49.emf"/><Relationship Id="rId3" Type="http://schemas.openxmlformats.org/officeDocument/2006/relationships/image" Target="../media/image41.emf"/><Relationship Id="rId7" Type="http://schemas.openxmlformats.org/officeDocument/2006/relationships/image" Target="../media/image43.emf"/><Relationship Id="rId12" Type="http://schemas.openxmlformats.org/officeDocument/2006/relationships/image" Target="../media/image48.emf"/><Relationship Id="rId2" Type="http://schemas.openxmlformats.org/officeDocument/2006/relationships/image" Target="../media/image2.emf"/><Relationship Id="rId1" Type="http://schemas.openxmlformats.org/officeDocument/2006/relationships/image" Target="../media/image40.emf"/><Relationship Id="rId6" Type="http://schemas.openxmlformats.org/officeDocument/2006/relationships/image" Target="../media/image42.emf"/><Relationship Id="rId11" Type="http://schemas.openxmlformats.org/officeDocument/2006/relationships/image" Target="../media/image47.emf"/><Relationship Id="rId5" Type="http://schemas.openxmlformats.org/officeDocument/2006/relationships/image" Target="../media/image19.emf"/><Relationship Id="rId10" Type="http://schemas.openxmlformats.org/officeDocument/2006/relationships/image" Target="../media/image46.emf"/><Relationship Id="rId4" Type="http://schemas.openxmlformats.org/officeDocument/2006/relationships/image" Target="../media/image18.emf"/><Relationship Id="rId9" Type="http://schemas.openxmlformats.org/officeDocument/2006/relationships/image" Target="../media/image45.emf"/><Relationship Id="rId14" Type="http://schemas.openxmlformats.org/officeDocument/2006/relationships/image" Target="../media/image50.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57.emf"/><Relationship Id="rId13" Type="http://schemas.openxmlformats.org/officeDocument/2006/relationships/image" Target="../media/image62.emf"/><Relationship Id="rId3" Type="http://schemas.openxmlformats.org/officeDocument/2006/relationships/image" Target="../media/image52.emf"/><Relationship Id="rId7" Type="http://schemas.openxmlformats.org/officeDocument/2006/relationships/image" Target="../media/image56.emf"/><Relationship Id="rId12" Type="http://schemas.openxmlformats.org/officeDocument/2006/relationships/image" Target="../media/image61.emf"/><Relationship Id="rId2" Type="http://schemas.openxmlformats.org/officeDocument/2006/relationships/image" Target="../media/image2.emf"/><Relationship Id="rId1" Type="http://schemas.openxmlformats.org/officeDocument/2006/relationships/image" Target="../media/image51.emf"/><Relationship Id="rId6" Type="http://schemas.openxmlformats.org/officeDocument/2006/relationships/image" Target="../media/image55.emf"/><Relationship Id="rId11" Type="http://schemas.openxmlformats.org/officeDocument/2006/relationships/image" Target="../media/image60.emf"/><Relationship Id="rId5" Type="http://schemas.openxmlformats.org/officeDocument/2006/relationships/image" Target="../media/image54.emf"/><Relationship Id="rId10" Type="http://schemas.openxmlformats.org/officeDocument/2006/relationships/image" Target="../media/image59.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xdr:from>
      <xdr:col>1</xdr:col>
      <xdr:colOff>66675</xdr:colOff>
      <xdr:row>3</xdr:row>
      <xdr:rowOff>165100</xdr:rowOff>
    </xdr:from>
    <xdr:to>
      <xdr:col>3</xdr:col>
      <xdr:colOff>568325</xdr:colOff>
      <xdr:row>4</xdr:row>
      <xdr:rowOff>0</xdr:rowOff>
    </xdr:to>
    <xdr:sp macro="" textlink="">
      <xdr:nvSpPr>
        <xdr:cNvPr id="7169" name="オートシェイプ 1"/>
        <xdr:cNvSpPr>
          <a:spLocks noChangeArrowheads="1"/>
        </xdr:cNvSpPr>
      </xdr:nvSpPr>
      <xdr:spPr>
        <a:xfrm>
          <a:off x="752475" y="3860800"/>
          <a:ext cx="2054225" cy="454025"/>
        </a:xfrm>
        <a:prstGeom prst="downArrowCallout">
          <a:avLst>
            <a:gd name="adj1" fmla="val 56945"/>
            <a:gd name="adj2" fmla="val 77329"/>
            <a:gd name="adj3" fmla="val 15959"/>
            <a:gd name="adj4" fmla="val 7881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明朝"/>
              <a:ea typeface="ＭＳ 明朝"/>
            </a:rPr>
            <a:t>名称をクリックしてください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69850</xdr:colOff>
      <xdr:row>35</xdr:row>
      <xdr:rowOff>34925</xdr:rowOff>
    </xdr:to>
    <xdr:grpSp>
      <xdr:nvGrpSpPr>
        <xdr:cNvPr id="2" name="Group 1"/>
        <xdr:cNvGrpSpPr/>
      </xdr:nvGrpSpPr>
      <xdr:grpSpPr>
        <a:xfrm>
          <a:off x="5233988" y="3943350"/>
          <a:ext cx="1836737" cy="1139825"/>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0</xdr:rowOff>
    </xdr:from>
    <xdr:to>
      <xdr:col>28</xdr:col>
      <xdr:colOff>146050</xdr:colOff>
      <xdr:row>23</xdr:row>
      <xdr:rowOff>44450</xdr:rowOff>
    </xdr:to>
    <xdr:sp macro="" textlink="">
      <xdr:nvSpPr>
        <xdr:cNvPr id="5" name="Oval 4"/>
        <xdr:cNvSpPr>
          <a:spLocks noChangeArrowheads="1"/>
        </xdr:cNvSpPr>
      </xdr:nvSpPr>
      <xdr:spPr>
        <a:xfrm>
          <a:off x="3848100" y="2796540"/>
          <a:ext cx="831850" cy="89789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142875</xdr:colOff>
          <xdr:row>109</xdr:row>
          <xdr:rowOff>9525</xdr:rowOff>
        </xdr:from>
        <xdr:to>
          <xdr:col>40</xdr:col>
          <xdr:colOff>9525</xdr:colOff>
          <xdr:row>148</xdr:row>
          <xdr:rowOff>66675</xdr:rowOff>
        </xdr:to>
        <xdr:sp macro="" textlink="">
          <xdr:nvSpPr>
            <xdr:cNvPr id="79873" name="Object 1" hidden="1">
              <a:extLst>
                <a:ext uri="{63B3BB69-23CF-44E3-9099-C40C66FF867C}">
                  <a14:compatExt spid="_x0000_s79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153</xdr:row>
          <xdr:rowOff>9525</xdr:rowOff>
        </xdr:from>
        <xdr:to>
          <xdr:col>42</xdr:col>
          <xdr:colOff>76200</xdr:colOff>
          <xdr:row>192</xdr:row>
          <xdr:rowOff>0</xdr:rowOff>
        </xdr:to>
        <xdr:sp macro="" textlink="">
          <xdr:nvSpPr>
            <xdr:cNvPr id="79874" name="Object 2" hidden="1">
              <a:extLst>
                <a:ext uri="{63B3BB69-23CF-44E3-9099-C40C66FF867C}">
                  <a14:compatExt spid="_x0000_s7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197</xdr:row>
          <xdr:rowOff>9525</xdr:rowOff>
        </xdr:from>
        <xdr:to>
          <xdr:col>40</xdr:col>
          <xdr:colOff>47625</xdr:colOff>
          <xdr:row>235</xdr:row>
          <xdr:rowOff>219075</xdr:rowOff>
        </xdr:to>
        <xdr:sp macro="" textlink="">
          <xdr:nvSpPr>
            <xdr:cNvPr id="79875" name="Object 3" hidden="1">
              <a:extLst>
                <a:ext uri="{63B3BB69-23CF-44E3-9099-C40C66FF867C}">
                  <a14:compatExt spid="_x0000_s79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241</xdr:row>
          <xdr:rowOff>19050</xdr:rowOff>
        </xdr:from>
        <xdr:to>
          <xdr:col>42</xdr:col>
          <xdr:colOff>57150</xdr:colOff>
          <xdr:row>279</xdr:row>
          <xdr:rowOff>228600</xdr:rowOff>
        </xdr:to>
        <xdr:sp macro="" textlink="">
          <xdr:nvSpPr>
            <xdr:cNvPr id="79876" name="Object 4" hidden="1">
              <a:extLst>
                <a:ext uri="{63B3BB69-23CF-44E3-9099-C40C66FF867C}">
                  <a14:compatExt spid="_x0000_s79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285</xdr:row>
          <xdr:rowOff>9525</xdr:rowOff>
        </xdr:from>
        <xdr:to>
          <xdr:col>40</xdr:col>
          <xdr:colOff>47625</xdr:colOff>
          <xdr:row>323</xdr:row>
          <xdr:rowOff>219075</xdr:rowOff>
        </xdr:to>
        <xdr:sp macro="" textlink="">
          <xdr:nvSpPr>
            <xdr:cNvPr id="79877" name="Object 5" hidden="1">
              <a:extLst>
                <a:ext uri="{63B3BB69-23CF-44E3-9099-C40C66FF867C}">
                  <a14:compatExt spid="_x0000_s79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329</xdr:row>
          <xdr:rowOff>9525</xdr:rowOff>
        </xdr:from>
        <xdr:to>
          <xdr:col>42</xdr:col>
          <xdr:colOff>57150</xdr:colOff>
          <xdr:row>367</xdr:row>
          <xdr:rowOff>219075</xdr:rowOff>
        </xdr:to>
        <xdr:sp macro="" textlink="">
          <xdr:nvSpPr>
            <xdr:cNvPr id="79878" name="Object 6" hidden="1">
              <a:extLst>
                <a:ext uri="{63B3BB69-23CF-44E3-9099-C40C66FF867C}">
                  <a14:compatExt spid="_x0000_s79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373</xdr:row>
          <xdr:rowOff>0</xdr:rowOff>
        </xdr:from>
        <xdr:to>
          <xdr:col>40</xdr:col>
          <xdr:colOff>47625</xdr:colOff>
          <xdr:row>411</xdr:row>
          <xdr:rowOff>209550</xdr:rowOff>
        </xdr:to>
        <xdr:sp macro="" textlink="">
          <xdr:nvSpPr>
            <xdr:cNvPr id="79879" name="Object 7" hidden="1">
              <a:extLst>
                <a:ext uri="{63B3BB69-23CF-44E3-9099-C40C66FF867C}">
                  <a14:compatExt spid="_x0000_s79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417</xdr:row>
          <xdr:rowOff>9525</xdr:rowOff>
        </xdr:from>
        <xdr:to>
          <xdr:col>42</xdr:col>
          <xdr:colOff>57150</xdr:colOff>
          <xdr:row>455</xdr:row>
          <xdr:rowOff>219075</xdr:rowOff>
        </xdr:to>
        <xdr:sp macro="" textlink="">
          <xdr:nvSpPr>
            <xdr:cNvPr id="79880" name="Object 8" hidden="1">
              <a:extLst>
                <a:ext uri="{63B3BB69-23CF-44E3-9099-C40C66FF867C}">
                  <a14:compatExt spid="_x0000_s79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461</xdr:row>
          <xdr:rowOff>9525</xdr:rowOff>
        </xdr:from>
        <xdr:to>
          <xdr:col>40</xdr:col>
          <xdr:colOff>47625</xdr:colOff>
          <xdr:row>499</xdr:row>
          <xdr:rowOff>219075</xdr:rowOff>
        </xdr:to>
        <xdr:sp macro="" textlink="">
          <xdr:nvSpPr>
            <xdr:cNvPr id="79881" name="Object 9" hidden="1">
              <a:extLst>
                <a:ext uri="{63B3BB69-23CF-44E3-9099-C40C66FF867C}">
                  <a14:compatExt spid="_x0000_s79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505</xdr:row>
          <xdr:rowOff>9525</xdr:rowOff>
        </xdr:from>
        <xdr:to>
          <xdr:col>42</xdr:col>
          <xdr:colOff>57150</xdr:colOff>
          <xdr:row>543</xdr:row>
          <xdr:rowOff>219075</xdr:rowOff>
        </xdr:to>
        <xdr:sp macro="" textlink="">
          <xdr:nvSpPr>
            <xdr:cNvPr id="79882" name="Object 10" hidden="1">
              <a:extLst>
                <a:ext uri="{63B3BB69-23CF-44E3-9099-C40C66FF867C}">
                  <a14:compatExt spid="_x0000_s79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549</xdr:row>
          <xdr:rowOff>9525</xdr:rowOff>
        </xdr:from>
        <xdr:to>
          <xdr:col>40</xdr:col>
          <xdr:colOff>47625</xdr:colOff>
          <xdr:row>587</xdr:row>
          <xdr:rowOff>219075</xdr:rowOff>
        </xdr:to>
        <xdr:sp macro="" textlink="">
          <xdr:nvSpPr>
            <xdr:cNvPr id="79883" name="Object 11" hidden="1">
              <a:extLst>
                <a:ext uri="{63B3BB69-23CF-44E3-9099-C40C66FF867C}">
                  <a14:compatExt spid="_x0000_s79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593</xdr:row>
          <xdr:rowOff>19050</xdr:rowOff>
        </xdr:from>
        <xdr:to>
          <xdr:col>42</xdr:col>
          <xdr:colOff>57150</xdr:colOff>
          <xdr:row>631</xdr:row>
          <xdr:rowOff>228600</xdr:rowOff>
        </xdr:to>
        <xdr:sp macro="" textlink="">
          <xdr:nvSpPr>
            <xdr:cNvPr id="79884" name="Object 12" hidden="1">
              <a:extLst>
                <a:ext uri="{63B3BB69-23CF-44E3-9099-C40C66FF867C}">
                  <a14:compatExt spid="_x0000_s79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637</xdr:row>
          <xdr:rowOff>19050</xdr:rowOff>
        </xdr:from>
        <xdr:to>
          <xdr:col>40</xdr:col>
          <xdr:colOff>47625</xdr:colOff>
          <xdr:row>676</xdr:row>
          <xdr:rowOff>57150</xdr:rowOff>
        </xdr:to>
        <xdr:sp macro="" textlink="">
          <xdr:nvSpPr>
            <xdr:cNvPr id="79885" name="Object 13" hidden="1">
              <a:extLst>
                <a:ext uri="{63B3BB69-23CF-44E3-9099-C40C66FF867C}">
                  <a14:compatExt spid="_x0000_s79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681</xdr:row>
          <xdr:rowOff>19050</xdr:rowOff>
        </xdr:from>
        <xdr:to>
          <xdr:col>40</xdr:col>
          <xdr:colOff>47625</xdr:colOff>
          <xdr:row>720</xdr:row>
          <xdr:rowOff>19050</xdr:rowOff>
        </xdr:to>
        <xdr:sp macro="" textlink="">
          <xdr:nvSpPr>
            <xdr:cNvPr id="79886" name="Object 14" hidden="1">
              <a:extLst>
                <a:ext uri="{63B3BB69-23CF-44E3-9099-C40C66FF867C}">
                  <a14:compatExt spid="_x0000_s79886"/>
                </a:ext>
              </a:extLst>
            </xdr:cNvPr>
            <xdr:cNvSpPr/>
          </xdr:nvSpPr>
          <xdr:spPr>
            <a:xfrm>
              <a:off x="0" y="0"/>
              <a:ext cx="0" cy="0"/>
            </a:xfrm>
            <a:prstGeom prst="rect">
              <a:avLst/>
            </a:prstGeom>
          </xdr:spPr>
        </xdr:sp>
        <xdr:clientData/>
      </xdr:twoCellAnchor>
    </mc:Choice>
    <mc:Fallback/>
  </mc:AlternateContent>
  <xdr:twoCellAnchor>
    <xdr:from>
      <xdr:col>1</xdr:col>
      <xdr:colOff>28575</xdr:colOff>
      <xdr:row>724</xdr:row>
      <xdr:rowOff>114300</xdr:rowOff>
    </xdr:from>
    <xdr:to>
      <xdr:col>37</xdr:col>
      <xdr:colOff>123825</xdr:colOff>
      <xdr:row>736</xdr:row>
      <xdr:rowOff>142240</xdr:rowOff>
    </xdr:to>
    <xdr:sp macro="" textlink="">
      <xdr:nvSpPr>
        <xdr:cNvPr id="21" name="テキスト ボックス 20"/>
        <xdr:cNvSpPr txBox="1"/>
      </xdr:nvSpPr>
      <xdr:spPr>
        <a:xfrm>
          <a:off x="190500" y="161925000"/>
          <a:ext cx="5924550" cy="291592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300"/>
            </a:lnSpc>
          </a:pPr>
          <a:r>
            <a:rPr kumimoji="1" lang="en-US" altLang="ja-JP" sz="1050">
              <a:latin typeface="ＭＳ 明朝"/>
              <a:ea typeface="ＭＳ 明朝"/>
            </a:rPr>
            <a:t>(</a:t>
          </a:r>
          <a:r>
            <a:rPr kumimoji="1" lang="ja-JP" altLang="en-US" sz="1050">
              <a:latin typeface="ＭＳ 明朝"/>
              <a:ea typeface="ＭＳ 明朝"/>
            </a:rPr>
            <a:t>補　則</a:t>
          </a:r>
          <a:r>
            <a:rPr kumimoji="1" lang="en-US" altLang="ja-JP" sz="1050">
              <a:latin typeface="ＭＳ 明朝"/>
              <a:ea typeface="ＭＳ 明朝"/>
            </a:rPr>
            <a:t>)</a:t>
          </a:r>
        </a:p>
        <a:p>
          <a:pPr>
            <a:lnSpc>
              <a:spcPts val="1300"/>
            </a:lnSpc>
          </a:pPr>
          <a:r>
            <a:rPr kumimoji="1" lang="ja-JP" altLang="en-US" sz="1050">
              <a:latin typeface="ＭＳ 明朝"/>
              <a:ea typeface="ＭＳ 明朝"/>
            </a:rPr>
            <a:t>第４６条　この契約書（変更契約書を含む。</a:t>
          </a:r>
          <a:r>
            <a:rPr kumimoji="1" lang="en-US" altLang="ja-JP" sz="1050">
              <a:latin typeface="ＭＳ 明朝"/>
              <a:ea typeface="ＭＳ 明朝"/>
            </a:rPr>
            <a:t>)</a:t>
          </a:r>
          <a:r>
            <a:rPr kumimoji="1" lang="ja-JP" altLang="en-US" sz="1050">
              <a:latin typeface="ＭＳ 明朝"/>
              <a:ea typeface="ＭＳ 明朝"/>
            </a:rPr>
            <a:t>　の作成に必要な費用は、すべて受注者の負担とする。</a:t>
          </a:r>
        </a:p>
        <a:p>
          <a:pPr>
            <a:lnSpc>
              <a:spcPts val="1300"/>
            </a:lnSpc>
          </a:pPr>
          <a:r>
            <a:rPr kumimoji="1" lang="ja-JP" altLang="en-US" sz="1050">
              <a:latin typeface="ＭＳ 明朝"/>
              <a:ea typeface="ＭＳ 明朝"/>
            </a:rPr>
            <a:t>第４７条　この契約書に定めのない事項については、必要に応じて発注者と受注者が協議して定めるものとする。</a:t>
          </a:r>
        </a:p>
        <a:p>
          <a:pPr>
            <a:lnSpc>
              <a:spcPts val="1200"/>
            </a:lnSpc>
          </a:pPr>
          <a:r>
            <a:rPr kumimoji="1" lang="ja-JP" altLang="en-US" sz="1050">
              <a:latin typeface="ＭＳ 明朝"/>
              <a:ea typeface="ＭＳ 明朝"/>
            </a:rPr>
            <a:t> </a:t>
          </a:r>
        </a:p>
        <a:p>
          <a:pPr>
            <a:lnSpc>
              <a:spcPts val="1300"/>
            </a:lnSpc>
          </a:pPr>
          <a:r>
            <a:rPr kumimoji="1" lang="ja-JP" altLang="en-US" sz="1050">
              <a:latin typeface="ＭＳ 明朝"/>
              <a:ea typeface="ＭＳ 明朝"/>
            </a:rPr>
            <a:t>　この契約の締結の証として本書</a:t>
          </a:r>
          <a:r>
            <a:rPr kumimoji="1" lang="en-US" altLang="ja-JP" sz="1050">
              <a:latin typeface="ＭＳ 明朝"/>
              <a:ea typeface="ＭＳ 明朝"/>
            </a:rPr>
            <a:t>2</a:t>
          </a:r>
          <a:r>
            <a:rPr kumimoji="1" lang="ja-JP" altLang="en-US" sz="1050">
              <a:latin typeface="ＭＳ 明朝"/>
              <a:ea typeface="ＭＳ 明朝"/>
            </a:rPr>
            <a:t>通を作成し、当事者記名押印のうえ、各自１通を保有する。</a:t>
          </a:r>
        </a:p>
        <a:p>
          <a:pPr>
            <a:lnSpc>
              <a:spcPts val="1100"/>
            </a:lnSpc>
          </a:pPr>
          <a:endParaRPr kumimoji="1" lang="ja-JP" altLang="en-US" sz="1100"/>
        </a:p>
      </xdr:txBody>
    </xdr:sp>
    <xdr:clientData/>
  </xdr:twoCellAnchor>
  <xdr:twoCellAnchor editAs="oneCell">
    <xdr:from>
      <xdr:col>13</xdr:col>
      <xdr:colOff>133350</xdr:colOff>
      <xdr:row>68</xdr:row>
      <xdr:rowOff>10795</xdr:rowOff>
    </xdr:from>
    <xdr:to>
      <xdr:col>41</xdr:col>
      <xdr:colOff>38100</xdr:colOff>
      <xdr:row>70</xdr:row>
      <xdr:rowOff>1270</xdr:rowOff>
    </xdr:to>
    <xdr:sp macro="" textlink="">
      <xdr:nvSpPr>
        <xdr:cNvPr id="22" name="AutoShape 35"/>
        <xdr:cNvSpPr>
          <a:spLocks noChangeArrowheads="1"/>
        </xdr:cNvSpPr>
      </xdr:nvSpPr>
      <xdr:spPr>
        <a:xfrm>
          <a:off x="2238375" y="8745220"/>
          <a:ext cx="4438650" cy="21907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233988" y="3943350"/>
          <a:ext cx="1766887" cy="1071563"/>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0</xdr:rowOff>
    </xdr:from>
    <xdr:to>
      <xdr:col>28</xdr:col>
      <xdr:colOff>114300</xdr:colOff>
      <xdr:row>23</xdr:row>
      <xdr:rowOff>0</xdr:rowOff>
    </xdr:to>
    <xdr:sp macro="" textlink="">
      <xdr:nvSpPr>
        <xdr:cNvPr id="5" name="Oval 4"/>
        <xdr:cNvSpPr>
          <a:spLocks noChangeArrowheads="1"/>
        </xdr:cNvSpPr>
      </xdr:nvSpPr>
      <xdr:spPr>
        <a:xfrm>
          <a:off x="3848100" y="2796540"/>
          <a:ext cx="800100" cy="85344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19050</xdr:colOff>
          <xdr:row>108</xdr:row>
          <xdr:rowOff>133350</xdr:rowOff>
        </xdr:from>
        <xdr:to>
          <xdr:col>39</xdr:col>
          <xdr:colOff>57150</xdr:colOff>
          <xdr:row>154</xdr:row>
          <xdr:rowOff>104775</xdr:rowOff>
        </xdr:to>
        <xdr:sp macro="" textlink="">
          <xdr:nvSpPr>
            <xdr:cNvPr id="80897" name="Object 1" hidden="1">
              <a:extLst>
                <a:ext uri="{63B3BB69-23CF-44E3-9099-C40C66FF867C}">
                  <a14:compatExt spid="_x0000_s80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152</xdr:row>
          <xdr:rowOff>123825</xdr:rowOff>
        </xdr:from>
        <xdr:to>
          <xdr:col>41</xdr:col>
          <xdr:colOff>47625</xdr:colOff>
          <xdr:row>195</xdr:row>
          <xdr:rowOff>66675</xdr:rowOff>
        </xdr:to>
        <xdr:sp macro="" textlink="">
          <xdr:nvSpPr>
            <xdr:cNvPr id="80898" name="Object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133350</xdr:rowOff>
        </xdr:from>
        <xdr:to>
          <xdr:col>39</xdr:col>
          <xdr:colOff>47625</xdr:colOff>
          <xdr:row>240</xdr:row>
          <xdr:rowOff>219075</xdr:rowOff>
        </xdr:to>
        <xdr:sp macro="" textlink="">
          <xdr:nvSpPr>
            <xdr:cNvPr id="80899" name="Object 3" hidden="1">
              <a:extLst>
                <a:ext uri="{63B3BB69-23CF-44E3-9099-C40C66FF867C}">
                  <a14:compatExt spid="_x0000_s80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240</xdr:row>
          <xdr:rowOff>123825</xdr:rowOff>
        </xdr:from>
        <xdr:to>
          <xdr:col>41</xdr:col>
          <xdr:colOff>95250</xdr:colOff>
          <xdr:row>291</xdr:row>
          <xdr:rowOff>28575</xdr:rowOff>
        </xdr:to>
        <xdr:sp macro="" textlink="">
          <xdr:nvSpPr>
            <xdr:cNvPr id="80900" name="Object 4" hidden="1">
              <a:extLst>
                <a:ext uri="{63B3BB69-23CF-44E3-9099-C40C66FF867C}">
                  <a14:compatExt spid="_x0000_s80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284</xdr:row>
          <xdr:rowOff>133350</xdr:rowOff>
        </xdr:from>
        <xdr:to>
          <xdr:col>39</xdr:col>
          <xdr:colOff>76200</xdr:colOff>
          <xdr:row>325</xdr:row>
          <xdr:rowOff>171450</xdr:rowOff>
        </xdr:to>
        <xdr:sp macro="" textlink="">
          <xdr:nvSpPr>
            <xdr:cNvPr id="80901" name="Object 5" hidden="1">
              <a:extLst>
                <a:ext uri="{63B3BB69-23CF-44E3-9099-C40C66FF867C}">
                  <a14:compatExt spid="_x0000_s80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123825</xdr:rowOff>
        </xdr:from>
        <xdr:to>
          <xdr:col>41</xdr:col>
          <xdr:colOff>76200</xdr:colOff>
          <xdr:row>369</xdr:row>
          <xdr:rowOff>161925</xdr:rowOff>
        </xdr:to>
        <xdr:sp macro="" textlink="">
          <xdr:nvSpPr>
            <xdr:cNvPr id="80902" name="Object 6" hidden="1">
              <a:extLst>
                <a:ext uri="{63B3BB69-23CF-44E3-9099-C40C66FF867C}">
                  <a14:compatExt spid="_x0000_s80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372</xdr:row>
          <xdr:rowOff>133350</xdr:rowOff>
        </xdr:from>
        <xdr:to>
          <xdr:col>39</xdr:col>
          <xdr:colOff>47625</xdr:colOff>
          <xdr:row>413</xdr:row>
          <xdr:rowOff>161925</xdr:rowOff>
        </xdr:to>
        <xdr:sp macro="" textlink="">
          <xdr:nvSpPr>
            <xdr:cNvPr id="80903" name="Object 7" hidden="1">
              <a:extLst>
                <a:ext uri="{63B3BB69-23CF-44E3-9099-C40C66FF867C}">
                  <a14:compatExt spid="_x0000_s80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416</xdr:row>
          <xdr:rowOff>133350</xdr:rowOff>
        </xdr:from>
        <xdr:to>
          <xdr:col>41</xdr:col>
          <xdr:colOff>76200</xdr:colOff>
          <xdr:row>457</xdr:row>
          <xdr:rowOff>171450</xdr:rowOff>
        </xdr:to>
        <xdr:sp macro="" textlink="">
          <xdr:nvSpPr>
            <xdr:cNvPr id="80904" name="Object 8" hidden="1">
              <a:extLst>
                <a:ext uri="{63B3BB69-23CF-44E3-9099-C40C66FF867C}">
                  <a14:compatExt spid="_x0000_s80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460</xdr:row>
          <xdr:rowOff>123825</xdr:rowOff>
        </xdr:from>
        <xdr:to>
          <xdr:col>39</xdr:col>
          <xdr:colOff>47625</xdr:colOff>
          <xdr:row>501</xdr:row>
          <xdr:rowOff>161925</xdr:rowOff>
        </xdr:to>
        <xdr:sp macro="" textlink="">
          <xdr:nvSpPr>
            <xdr:cNvPr id="80905" name="Object 9" hidden="1">
              <a:extLst>
                <a:ext uri="{63B3BB69-23CF-44E3-9099-C40C66FF867C}">
                  <a14:compatExt spid="_x0000_s80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504</xdr:row>
          <xdr:rowOff>133350</xdr:rowOff>
        </xdr:from>
        <xdr:to>
          <xdr:col>41</xdr:col>
          <xdr:colOff>66675</xdr:colOff>
          <xdr:row>545</xdr:row>
          <xdr:rowOff>161925</xdr:rowOff>
        </xdr:to>
        <xdr:sp macro="" textlink="">
          <xdr:nvSpPr>
            <xdr:cNvPr id="80906" name="Object 10" hidden="1">
              <a:extLst>
                <a:ext uri="{63B3BB69-23CF-44E3-9099-C40C66FF867C}">
                  <a14:compatExt spid="_x0000_s80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548</xdr:row>
          <xdr:rowOff>123825</xdr:rowOff>
        </xdr:from>
        <xdr:to>
          <xdr:col>39</xdr:col>
          <xdr:colOff>47625</xdr:colOff>
          <xdr:row>589</xdr:row>
          <xdr:rowOff>152400</xdr:rowOff>
        </xdr:to>
        <xdr:sp macro="" textlink="">
          <xdr:nvSpPr>
            <xdr:cNvPr id="80907" name="Object 11" hidden="1">
              <a:extLst>
                <a:ext uri="{63B3BB69-23CF-44E3-9099-C40C66FF867C}">
                  <a14:compatExt spid="_x0000_s80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592</xdr:row>
          <xdr:rowOff>133350</xdr:rowOff>
        </xdr:from>
        <xdr:to>
          <xdr:col>41</xdr:col>
          <xdr:colOff>95250</xdr:colOff>
          <xdr:row>633</xdr:row>
          <xdr:rowOff>161925</xdr:rowOff>
        </xdr:to>
        <xdr:sp macro="" textlink="">
          <xdr:nvSpPr>
            <xdr:cNvPr id="80908" name="Object 12" hidden="1">
              <a:extLst>
                <a:ext uri="{63B3BB69-23CF-44E3-9099-C40C66FF867C}">
                  <a14:compatExt spid="_x0000_s80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636</xdr:row>
          <xdr:rowOff>133350</xdr:rowOff>
        </xdr:from>
        <xdr:to>
          <xdr:col>39</xdr:col>
          <xdr:colOff>47625</xdr:colOff>
          <xdr:row>683</xdr:row>
          <xdr:rowOff>171450</xdr:rowOff>
        </xdr:to>
        <xdr:sp macro="" textlink="">
          <xdr:nvSpPr>
            <xdr:cNvPr id="80909" name="Object 13" hidden="1">
              <a:extLst>
                <a:ext uri="{63B3BB69-23CF-44E3-9099-C40C66FF867C}">
                  <a14:compatExt spid="_x0000_s80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680</xdr:row>
          <xdr:rowOff>133350</xdr:rowOff>
        </xdr:from>
        <xdr:to>
          <xdr:col>41</xdr:col>
          <xdr:colOff>66675</xdr:colOff>
          <xdr:row>724</xdr:row>
          <xdr:rowOff>95250</xdr:rowOff>
        </xdr:to>
        <xdr:sp macro="" textlink="">
          <xdr:nvSpPr>
            <xdr:cNvPr id="80910" name="Object 14" hidden="1">
              <a:extLst>
                <a:ext uri="{63B3BB69-23CF-44E3-9099-C40C66FF867C}">
                  <a14:compatExt spid="_x0000_s80910"/>
                </a:ext>
              </a:extLst>
            </xdr:cNvPr>
            <xdr:cNvSpPr/>
          </xdr:nvSpPr>
          <xdr:spPr>
            <a:xfrm>
              <a:off x="0" y="0"/>
              <a:ext cx="0" cy="0"/>
            </a:xfrm>
            <a:prstGeom prst="rect">
              <a:avLst/>
            </a:prstGeom>
          </xdr:spPr>
        </xdr:sp>
        <xdr:clientData/>
      </xdr:twoCellAnchor>
    </mc:Choice>
    <mc:Fallback/>
  </mc:AlternateContent>
  <xdr:twoCellAnchor>
    <xdr:from>
      <xdr:col>1</xdr:col>
      <xdr:colOff>66675</xdr:colOff>
      <xdr:row>723</xdr:row>
      <xdr:rowOff>219075</xdr:rowOff>
    </xdr:from>
    <xdr:to>
      <xdr:col>40</xdr:col>
      <xdr:colOff>114300</xdr:colOff>
      <xdr:row>730</xdr:row>
      <xdr:rowOff>67310</xdr:rowOff>
    </xdr:to>
    <xdr:sp macro="" textlink="">
      <xdr:nvSpPr>
        <xdr:cNvPr id="21" name="テキスト ボックス 20"/>
        <xdr:cNvSpPr txBox="1"/>
      </xdr:nvSpPr>
      <xdr:spPr>
        <a:xfrm>
          <a:off x="228600" y="161924365"/>
          <a:ext cx="6362700" cy="153289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300"/>
            </a:lnSpc>
          </a:pPr>
          <a:r>
            <a:rPr kumimoji="1" lang="en-US" altLang="ja-JP" sz="1050">
              <a:latin typeface="ＭＳ 明朝"/>
              <a:ea typeface="ＭＳ 明朝"/>
            </a:rPr>
            <a:t>(</a:t>
          </a:r>
          <a:r>
            <a:rPr kumimoji="1" lang="ja-JP" altLang="en-US" sz="1050">
              <a:latin typeface="ＭＳ 明朝"/>
              <a:ea typeface="ＭＳ 明朝"/>
            </a:rPr>
            <a:t>補　則</a:t>
          </a:r>
          <a:r>
            <a:rPr kumimoji="1" lang="en-US" altLang="ja-JP" sz="1050">
              <a:latin typeface="ＭＳ 明朝"/>
              <a:ea typeface="ＭＳ 明朝"/>
            </a:rPr>
            <a:t>)</a:t>
          </a:r>
        </a:p>
        <a:p>
          <a:pPr>
            <a:lnSpc>
              <a:spcPts val="1300"/>
            </a:lnSpc>
          </a:pPr>
          <a:r>
            <a:rPr kumimoji="1" lang="ja-JP" altLang="en-US" sz="1050">
              <a:latin typeface="ＭＳ 明朝"/>
              <a:ea typeface="ＭＳ 明朝"/>
            </a:rPr>
            <a:t>第４６条　この契約書（変更契約書を含む。</a:t>
          </a:r>
          <a:r>
            <a:rPr kumimoji="1" lang="en-US" altLang="ja-JP" sz="1050">
              <a:latin typeface="ＭＳ 明朝"/>
              <a:ea typeface="ＭＳ 明朝"/>
            </a:rPr>
            <a:t>)</a:t>
          </a:r>
          <a:r>
            <a:rPr kumimoji="1" lang="ja-JP" altLang="en-US" sz="1050">
              <a:latin typeface="ＭＳ 明朝"/>
              <a:ea typeface="ＭＳ 明朝"/>
            </a:rPr>
            <a:t>　の作成に必要な費用は、すべて受注者の負担とする。</a:t>
          </a:r>
        </a:p>
        <a:p>
          <a:pPr>
            <a:lnSpc>
              <a:spcPts val="1300"/>
            </a:lnSpc>
          </a:pPr>
          <a:r>
            <a:rPr kumimoji="1" lang="ja-JP" altLang="en-US" sz="1050">
              <a:latin typeface="ＭＳ 明朝"/>
              <a:ea typeface="ＭＳ 明朝"/>
            </a:rPr>
            <a:t>第４７条　この契約書に定めのない事項については、必要に応じて発注者と受注者が協議して定めるものとする。</a:t>
          </a:r>
        </a:p>
        <a:p>
          <a:pPr>
            <a:lnSpc>
              <a:spcPts val="1200"/>
            </a:lnSpc>
          </a:pPr>
          <a:r>
            <a:rPr kumimoji="1" lang="ja-JP" altLang="en-US" sz="1050">
              <a:latin typeface="ＭＳ 明朝"/>
              <a:ea typeface="ＭＳ 明朝"/>
            </a:rPr>
            <a:t> </a:t>
          </a:r>
        </a:p>
        <a:p>
          <a:pPr>
            <a:lnSpc>
              <a:spcPts val="1200"/>
            </a:lnSpc>
          </a:pPr>
          <a:r>
            <a:rPr kumimoji="1" lang="ja-JP" altLang="en-US" sz="1050">
              <a:latin typeface="ＭＳ 明朝"/>
              <a:ea typeface="ＭＳ 明朝"/>
            </a:rPr>
            <a:t>　この契約の締結の証として本書</a:t>
          </a:r>
          <a:r>
            <a:rPr kumimoji="1" lang="en-US" altLang="ja-JP" sz="1050">
              <a:latin typeface="ＭＳ 明朝"/>
              <a:ea typeface="ＭＳ 明朝"/>
            </a:rPr>
            <a:t>2</a:t>
          </a:r>
          <a:r>
            <a:rPr kumimoji="1" lang="ja-JP" altLang="en-US" sz="1050">
              <a:latin typeface="ＭＳ 明朝"/>
              <a:ea typeface="ＭＳ 明朝"/>
            </a:rPr>
            <a:t>通を作成し、当事者記名押印のうえ、各自１通を保有する。</a:t>
          </a:r>
        </a:p>
      </xdr:txBody>
    </xdr:sp>
    <xdr:clientData/>
  </xdr:twoCellAnchor>
  <xdr:twoCellAnchor editAs="oneCell">
    <xdr:from>
      <xdr:col>13</xdr:col>
      <xdr:colOff>133350</xdr:colOff>
      <xdr:row>68</xdr:row>
      <xdr:rowOff>10795</xdr:rowOff>
    </xdr:from>
    <xdr:to>
      <xdr:col>41</xdr:col>
      <xdr:colOff>38100</xdr:colOff>
      <xdr:row>69</xdr:row>
      <xdr:rowOff>115570</xdr:rowOff>
    </xdr:to>
    <xdr:sp macro="" textlink="">
      <xdr:nvSpPr>
        <xdr:cNvPr id="15375" name="AutoShape 35"/>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233988" y="3943350"/>
          <a:ext cx="1766887" cy="1071563"/>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13</xdr:col>
      <xdr:colOff>114300</xdr:colOff>
      <xdr:row>16</xdr:row>
      <xdr:rowOff>0</xdr:rowOff>
    </xdr:from>
    <xdr:to>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9525</xdr:colOff>
          <xdr:row>108</xdr:row>
          <xdr:rowOff>228600</xdr:rowOff>
        </xdr:from>
        <xdr:to>
          <xdr:col>38</xdr:col>
          <xdr:colOff>114300</xdr:colOff>
          <xdr:row>148</xdr:row>
          <xdr:rowOff>38100</xdr:rowOff>
        </xdr:to>
        <xdr:sp macro="" textlink="">
          <xdr:nvSpPr>
            <xdr:cNvPr id="82945" name="Object 1" hidden="1">
              <a:extLst>
                <a:ext uri="{63B3BB69-23CF-44E3-9099-C40C66FF867C}">
                  <a14:compatExt spid="_x0000_s82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153</xdr:row>
          <xdr:rowOff>0</xdr:rowOff>
        </xdr:from>
        <xdr:to>
          <xdr:col>40</xdr:col>
          <xdr:colOff>133350</xdr:colOff>
          <xdr:row>192</xdr:row>
          <xdr:rowOff>9525</xdr:rowOff>
        </xdr:to>
        <xdr:sp macro="" textlink="">
          <xdr:nvSpPr>
            <xdr:cNvPr id="82946" name="Object 2" hidden="1">
              <a:extLst>
                <a:ext uri="{63B3BB69-23CF-44E3-9099-C40C66FF867C}">
                  <a14:compatExt spid="_x0000_s82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197</xdr:row>
          <xdr:rowOff>0</xdr:rowOff>
        </xdr:from>
        <xdr:to>
          <xdr:col>38</xdr:col>
          <xdr:colOff>123825</xdr:colOff>
          <xdr:row>235</xdr:row>
          <xdr:rowOff>209550</xdr:rowOff>
        </xdr:to>
        <xdr:sp macro="" textlink="">
          <xdr:nvSpPr>
            <xdr:cNvPr id="82947" name="Object 3" hidden="1">
              <a:extLst>
                <a:ext uri="{63B3BB69-23CF-44E3-9099-C40C66FF867C}">
                  <a14:compatExt spid="_x0000_s82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241</xdr:row>
          <xdr:rowOff>9525</xdr:rowOff>
        </xdr:from>
        <xdr:to>
          <xdr:col>40</xdr:col>
          <xdr:colOff>133350</xdr:colOff>
          <xdr:row>279</xdr:row>
          <xdr:rowOff>219075</xdr:rowOff>
        </xdr:to>
        <xdr:sp macro="" textlink="">
          <xdr:nvSpPr>
            <xdr:cNvPr id="82948" name="Object 4" hidden="1">
              <a:extLst>
                <a:ext uri="{63B3BB69-23CF-44E3-9099-C40C66FF867C}">
                  <a14:compatExt spid="_x0000_s82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285</xdr:row>
          <xdr:rowOff>0</xdr:rowOff>
        </xdr:from>
        <xdr:to>
          <xdr:col>38</xdr:col>
          <xdr:colOff>123825</xdr:colOff>
          <xdr:row>323</xdr:row>
          <xdr:rowOff>209550</xdr:rowOff>
        </xdr:to>
        <xdr:sp macro="" textlink="">
          <xdr:nvSpPr>
            <xdr:cNvPr id="82949" name="Object 5" hidden="1">
              <a:extLst>
                <a:ext uri="{63B3BB69-23CF-44E3-9099-C40C66FF867C}">
                  <a14:compatExt spid="_x0000_s82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329</xdr:row>
          <xdr:rowOff>0</xdr:rowOff>
        </xdr:from>
        <xdr:to>
          <xdr:col>40</xdr:col>
          <xdr:colOff>133350</xdr:colOff>
          <xdr:row>367</xdr:row>
          <xdr:rowOff>209550</xdr:rowOff>
        </xdr:to>
        <xdr:sp macro="" textlink="">
          <xdr:nvSpPr>
            <xdr:cNvPr id="82950" name="Object 6" hidden="1">
              <a:extLst>
                <a:ext uri="{63B3BB69-23CF-44E3-9099-C40C66FF867C}">
                  <a14:compatExt spid="_x0000_s82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372</xdr:row>
          <xdr:rowOff>228600</xdr:rowOff>
        </xdr:from>
        <xdr:to>
          <xdr:col>38</xdr:col>
          <xdr:colOff>123825</xdr:colOff>
          <xdr:row>411</xdr:row>
          <xdr:rowOff>200025</xdr:rowOff>
        </xdr:to>
        <xdr:sp macro="" textlink="">
          <xdr:nvSpPr>
            <xdr:cNvPr id="82951" name="Object 7" hidden="1">
              <a:extLst>
                <a:ext uri="{63B3BB69-23CF-44E3-9099-C40C66FF867C}">
                  <a14:compatExt spid="_x0000_s82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417</xdr:row>
          <xdr:rowOff>0</xdr:rowOff>
        </xdr:from>
        <xdr:to>
          <xdr:col>40</xdr:col>
          <xdr:colOff>133350</xdr:colOff>
          <xdr:row>455</xdr:row>
          <xdr:rowOff>209550</xdr:rowOff>
        </xdr:to>
        <xdr:sp macro="" textlink="">
          <xdr:nvSpPr>
            <xdr:cNvPr id="82952" name="Object 8" hidden="1">
              <a:extLst>
                <a:ext uri="{63B3BB69-23CF-44E3-9099-C40C66FF867C}">
                  <a14:compatExt spid="_x0000_s82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461</xdr:row>
          <xdr:rowOff>0</xdr:rowOff>
        </xdr:from>
        <xdr:to>
          <xdr:col>38</xdr:col>
          <xdr:colOff>123825</xdr:colOff>
          <xdr:row>499</xdr:row>
          <xdr:rowOff>209550</xdr:rowOff>
        </xdr:to>
        <xdr:sp macro="" textlink="">
          <xdr:nvSpPr>
            <xdr:cNvPr id="82953" name="Object 9" hidden="1">
              <a:extLst>
                <a:ext uri="{63B3BB69-23CF-44E3-9099-C40C66FF867C}">
                  <a14:compatExt spid="_x0000_s82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505</xdr:row>
          <xdr:rowOff>0</xdr:rowOff>
        </xdr:from>
        <xdr:to>
          <xdr:col>40</xdr:col>
          <xdr:colOff>133350</xdr:colOff>
          <xdr:row>543</xdr:row>
          <xdr:rowOff>209550</xdr:rowOff>
        </xdr:to>
        <xdr:sp macro="" textlink="">
          <xdr:nvSpPr>
            <xdr:cNvPr id="82954" name="Object 10" hidden="1">
              <a:extLst>
                <a:ext uri="{63B3BB69-23CF-44E3-9099-C40C66FF867C}">
                  <a14:compatExt spid="_x0000_s82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549</xdr:row>
          <xdr:rowOff>0</xdr:rowOff>
        </xdr:from>
        <xdr:to>
          <xdr:col>38</xdr:col>
          <xdr:colOff>123825</xdr:colOff>
          <xdr:row>587</xdr:row>
          <xdr:rowOff>209550</xdr:rowOff>
        </xdr:to>
        <xdr:sp macro="" textlink="">
          <xdr:nvSpPr>
            <xdr:cNvPr id="82955" name="Object 11" hidden="1">
              <a:extLst>
                <a:ext uri="{63B3BB69-23CF-44E3-9099-C40C66FF867C}">
                  <a14:compatExt spid="_x0000_s82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592</xdr:row>
          <xdr:rowOff>190500</xdr:rowOff>
        </xdr:from>
        <xdr:to>
          <xdr:col>39</xdr:col>
          <xdr:colOff>76200</xdr:colOff>
          <xdr:row>631</xdr:row>
          <xdr:rowOff>161925</xdr:rowOff>
        </xdr:to>
        <xdr:sp macro="" textlink="">
          <xdr:nvSpPr>
            <xdr:cNvPr id="82956" name="Object 12" hidden="1">
              <a:extLst>
                <a:ext uri="{63B3BB69-23CF-44E3-9099-C40C66FF867C}">
                  <a14:compatExt spid="_x0000_s82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637</xdr:row>
          <xdr:rowOff>9525</xdr:rowOff>
        </xdr:from>
        <xdr:to>
          <xdr:col>38</xdr:col>
          <xdr:colOff>123825</xdr:colOff>
          <xdr:row>675</xdr:row>
          <xdr:rowOff>219075</xdr:rowOff>
        </xdr:to>
        <xdr:sp macro="" textlink="">
          <xdr:nvSpPr>
            <xdr:cNvPr id="82957" name="Object 13" hidden="1">
              <a:extLst>
                <a:ext uri="{63B3BB69-23CF-44E3-9099-C40C66FF867C}">
                  <a14:compatExt spid="_x0000_s82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681</xdr:row>
          <xdr:rowOff>9525</xdr:rowOff>
        </xdr:from>
        <xdr:to>
          <xdr:col>38</xdr:col>
          <xdr:colOff>142875</xdr:colOff>
          <xdr:row>719</xdr:row>
          <xdr:rowOff>200025</xdr:rowOff>
        </xdr:to>
        <xdr:sp macro="" textlink="">
          <xdr:nvSpPr>
            <xdr:cNvPr id="82958" name="Object 14" hidden="1">
              <a:extLst>
                <a:ext uri="{63B3BB69-23CF-44E3-9099-C40C66FF867C}">
                  <a14:compatExt spid="_x0000_s82958"/>
                </a:ext>
              </a:extLst>
            </xdr:cNvPr>
            <xdr:cNvSpPr/>
          </xdr:nvSpPr>
          <xdr:spPr>
            <a:xfrm>
              <a:off x="0" y="0"/>
              <a:ext cx="0" cy="0"/>
            </a:xfrm>
            <a:prstGeom prst="rect">
              <a:avLst/>
            </a:prstGeom>
          </xdr:spPr>
        </xdr:sp>
        <xdr:clientData/>
      </xdr:twoCellAnchor>
    </mc:Choice>
    <mc:Fallback/>
  </mc:AlternateContent>
  <xdr:twoCellAnchor editAs="oneCell">
    <xdr:from>
      <xdr:col>26</xdr:col>
      <xdr:colOff>114300</xdr:colOff>
      <xdr:row>16</xdr:row>
      <xdr:rowOff>9525</xdr:rowOff>
    </xdr:from>
    <xdr:to>
      <xdr:col>31</xdr:col>
      <xdr:colOff>0</xdr:colOff>
      <xdr:row>22</xdr:row>
      <xdr:rowOff>38100</xdr:rowOff>
    </xdr:to>
    <xdr:sp macro="" textlink="">
      <xdr:nvSpPr>
        <xdr:cNvPr id="21" name="Oval 4"/>
        <xdr:cNvSpPr>
          <a:spLocks noChangeArrowheads="1"/>
        </xdr:cNvSpPr>
      </xdr:nvSpPr>
      <xdr:spPr>
        <a:xfrm>
          <a:off x="4324350" y="2806065"/>
          <a:ext cx="695325" cy="760095"/>
        </a:xfrm>
        <a:prstGeom prst="ellipse">
          <a:avLst/>
        </a:prstGeom>
        <a:noFill/>
        <a:ln w="15875">
          <a:solidFill>
            <a:srgbClr val="000000"/>
          </a:solidFill>
          <a:prstDash val="sysDot"/>
          <a:round/>
          <a:headEnd/>
          <a:tailEnd/>
        </a:ln>
      </xdr:spPr>
    </xdr:sp>
    <xdr:clientData/>
  </xdr:twoCellAnchor>
  <xdr:twoCellAnchor>
    <xdr:from>
      <xdr:col>0</xdr:col>
      <xdr:colOff>152400</xdr:colOff>
      <xdr:row>724</xdr:row>
      <xdr:rowOff>46990</xdr:rowOff>
    </xdr:from>
    <xdr:to>
      <xdr:col>39</xdr:col>
      <xdr:colOff>133350</xdr:colOff>
      <xdr:row>731</xdr:row>
      <xdr:rowOff>95250</xdr:rowOff>
    </xdr:to>
    <xdr:sp macro="" textlink="">
      <xdr:nvSpPr>
        <xdr:cNvPr id="22" name="テキスト ボックス 21"/>
        <xdr:cNvSpPr txBox="1"/>
      </xdr:nvSpPr>
      <xdr:spPr>
        <a:xfrm>
          <a:off x="152400" y="161817685"/>
          <a:ext cx="6296025" cy="173291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300"/>
            </a:lnSpc>
          </a:pPr>
          <a:r>
            <a:rPr kumimoji="1" lang="en-US" altLang="ja-JP" sz="1050">
              <a:latin typeface="ＭＳ 明朝"/>
              <a:ea typeface="ＭＳ 明朝"/>
            </a:rPr>
            <a:t>(</a:t>
          </a:r>
          <a:r>
            <a:rPr kumimoji="1" lang="ja-JP" altLang="en-US" sz="1050">
              <a:latin typeface="ＭＳ 明朝"/>
              <a:ea typeface="ＭＳ 明朝"/>
            </a:rPr>
            <a:t>補　則</a:t>
          </a:r>
          <a:r>
            <a:rPr kumimoji="1" lang="en-US" altLang="ja-JP" sz="1050">
              <a:latin typeface="ＭＳ 明朝"/>
              <a:ea typeface="ＭＳ 明朝"/>
            </a:rPr>
            <a:t>)</a:t>
          </a:r>
        </a:p>
        <a:p>
          <a:pPr>
            <a:lnSpc>
              <a:spcPts val="1300"/>
            </a:lnSpc>
          </a:pPr>
          <a:r>
            <a:rPr kumimoji="1" lang="ja-JP" altLang="en-US" sz="1050">
              <a:latin typeface="ＭＳ 明朝"/>
              <a:ea typeface="ＭＳ 明朝"/>
            </a:rPr>
            <a:t>第４６条　この契約書（変更契約書を含む。</a:t>
          </a:r>
          <a:r>
            <a:rPr kumimoji="1" lang="en-US" altLang="ja-JP" sz="1050">
              <a:latin typeface="ＭＳ 明朝"/>
              <a:ea typeface="ＭＳ 明朝"/>
            </a:rPr>
            <a:t>)</a:t>
          </a:r>
          <a:r>
            <a:rPr kumimoji="1" lang="ja-JP" altLang="en-US" sz="1050">
              <a:latin typeface="ＭＳ 明朝"/>
              <a:ea typeface="ＭＳ 明朝"/>
            </a:rPr>
            <a:t>　の作成に必要な費用は、すべて受注者の負担とする。</a:t>
          </a:r>
        </a:p>
        <a:p>
          <a:pPr>
            <a:lnSpc>
              <a:spcPts val="1300"/>
            </a:lnSpc>
          </a:pPr>
          <a:r>
            <a:rPr kumimoji="1" lang="ja-JP" altLang="en-US" sz="1050">
              <a:latin typeface="ＭＳ 明朝"/>
              <a:ea typeface="ＭＳ 明朝"/>
            </a:rPr>
            <a:t>第４７条　この契約書に定めのない事項については、必要に応じて発注者と受注者が協議して定めるものとする。</a:t>
          </a:r>
        </a:p>
        <a:p>
          <a:pPr>
            <a:lnSpc>
              <a:spcPts val="1200"/>
            </a:lnSpc>
          </a:pPr>
          <a:r>
            <a:rPr kumimoji="1" lang="ja-JP" altLang="en-US" sz="1050">
              <a:latin typeface="ＭＳ 明朝"/>
              <a:ea typeface="ＭＳ 明朝"/>
            </a:rPr>
            <a:t>第４８条　この契約は、議会の同意議決を得たとき、本契約としての効力を持つものとする。</a:t>
          </a:r>
        </a:p>
        <a:p>
          <a:pPr>
            <a:lnSpc>
              <a:spcPts val="1300"/>
            </a:lnSpc>
          </a:pPr>
          <a:r>
            <a:rPr kumimoji="1" lang="ja-JP" altLang="en-US" sz="1050">
              <a:latin typeface="ＭＳ 明朝"/>
              <a:ea typeface="ＭＳ 明朝"/>
            </a:rPr>
            <a:t>２　この契約に基づく工事着手日は、議会の同意議決を得た日とする。</a:t>
          </a:r>
        </a:p>
        <a:p>
          <a:pPr>
            <a:lnSpc>
              <a:spcPts val="1200"/>
            </a:lnSpc>
          </a:pPr>
          <a:r>
            <a:rPr kumimoji="1" lang="ja-JP" altLang="en-US" sz="1050">
              <a:latin typeface="ＭＳ 明朝"/>
              <a:ea typeface="ＭＳ 明朝"/>
            </a:rPr>
            <a:t>　この契約の締結の証として本書</a:t>
          </a:r>
          <a:r>
            <a:rPr kumimoji="1" lang="en-US" altLang="ja-JP" sz="1050">
              <a:latin typeface="ＭＳ 明朝"/>
              <a:ea typeface="ＭＳ 明朝"/>
            </a:rPr>
            <a:t>2</a:t>
          </a:r>
          <a:r>
            <a:rPr kumimoji="1" lang="ja-JP" altLang="en-US" sz="1050">
              <a:latin typeface="ＭＳ 明朝"/>
              <a:ea typeface="ＭＳ 明朝"/>
            </a:rPr>
            <a:t>通を作成し、当事者記名押印のうえ、各自１通を保有する。</a:t>
          </a:r>
        </a:p>
      </xdr:txBody>
    </xdr:sp>
    <xdr:clientData/>
  </xdr:twoCellAnchor>
  <xdr:twoCellAnchor editAs="oneCell">
    <xdr:from>
      <xdr:col>13</xdr:col>
      <xdr:colOff>133350</xdr:colOff>
      <xdr:row>68</xdr:row>
      <xdr:rowOff>10795</xdr:rowOff>
    </xdr:from>
    <xdr:to>
      <xdr:col>41</xdr:col>
      <xdr:colOff>38100</xdr:colOff>
      <xdr:row>69</xdr:row>
      <xdr:rowOff>115570</xdr:rowOff>
    </xdr:to>
    <xdr:sp macro="" textlink="">
      <xdr:nvSpPr>
        <xdr:cNvPr id="17423" name="AutoShape 36"/>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233988" y="3943350"/>
          <a:ext cx="1766887" cy="1071563"/>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13</xdr:col>
      <xdr:colOff>114300</xdr:colOff>
      <xdr:row>16</xdr:row>
      <xdr:rowOff>0</xdr:rowOff>
    </xdr:from>
    <xdr:to>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108</xdr:row>
          <xdr:rowOff>133350</xdr:rowOff>
        </xdr:from>
        <xdr:to>
          <xdr:col>38</xdr:col>
          <xdr:colOff>0</xdr:colOff>
          <xdr:row>147</xdr:row>
          <xdr:rowOff>180975</xdr:rowOff>
        </xdr:to>
        <xdr:sp macro="" textlink="">
          <xdr:nvSpPr>
            <xdr:cNvPr id="83969" name="Object 1" hidden="1">
              <a:extLst>
                <a:ext uri="{63B3BB69-23CF-44E3-9099-C40C66FF867C}">
                  <a14:compatExt spid="_x0000_s8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153</xdr:row>
          <xdr:rowOff>114300</xdr:rowOff>
        </xdr:from>
        <xdr:to>
          <xdr:col>40</xdr:col>
          <xdr:colOff>9525</xdr:colOff>
          <xdr:row>192</xdr:row>
          <xdr:rowOff>123825</xdr:rowOff>
        </xdr:to>
        <xdr:sp macro="" textlink="">
          <xdr:nvSpPr>
            <xdr:cNvPr id="83970" name="Object 2" hidden="1">
              <a:extLst>
                <a:ext uri="{63B3BB69-23CF-44E3-9099-C40C66FF867C}">
                  <a14:compatExt spid="_x0000_s8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197</xdr:row>
          <xdr:rowOff>123825</xdr:rowOff>
        </xdr:from>
        <xdr:to>
          <xdr:col>38</xdr:col>
          <xdr:colOff>0</xdr:colOff>
          <xdr:row>236</xdr:row>
          <xdr:rowOff>114300</xdr:rowOff>
        </xdr:to>
        <xdr:sp macro="" textlink="">
          <xdr:nvSpPr>
            <xdr:cNvPr id="83971" name="Object 3" hidden="1">
              <a:extLst>
                <a:ext uri="{63B3BB69-23CF-44E3-9099-C40C66FF867C}">
                  <a14:compatExt spid="_x0000_s83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241</xdr:row>
          <xdr:rowOff>123825</xdr:rowOff>
        </xdr:from>
        <xdr:to>
          <xdr:col>39</xdr:col>
          <xdr:colOff>152400</xdr:colOff>
          <xdr:row>280</xdr:row>
          <xdr:rowOff>114300</xdr:rowOff>
        </xdr:to>
        <xdr:sp macro="" textlink="">
          <xdr:nvSpPr>
            <xdr:cNvPr id="83972" name="Object 4" hidden="1">
              <a:extLst>
                <a:ext uri="{63B3BB69-23CF-44E3-9099-C40C66FF867C}">
                  <a14:compatExt spid="_x0000_s83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285</xdr:row>
          <xdr:rowOff>114300</xdr:rowOff>
        </xdr:from>
        <xdr:to>
          <xdr:col>37</xdr:col>
          <xdr:colOff>152400</xdr:colOff>
          <xdr:row>324</xdr:row>
          <xdr:rowOff>104775</xdr:rowOff>
        </xdr:to>
        <xdr:sp macro="" textlink="">
          <xdr:nvSpPr>
            <xdr:cNvPr id="83973" name="Object 5" hidden="1">
              <a:extLst>
                <a:ext uri="{63B3BB69-23CF-44E3-9099-C40C66FF867C}">
                  <a14:compatExt spid="_x0000_s8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329</xdr:row>
          <xdr:rowOff>142875</xdr:rowOff>
        </xdr:from>
        <xdr:to>
          <xdr:col>40</xdr:col>
          <xdr:colOff>9525</xdr:colOff>
          <xdr:row>368</xdr:row>
          <xdr:rowOff>133350</xdr:rowOff>
        </xdr:to>
        <xdr:sp macro="" textlink="">
          <xdr:nvSpPr>
            <xdr:cNvPr id="83974" name="Object 6" hidden="1">
              <a:extLst>
                <a:ext uri="{63B3BB69-23CF-44E3-9099-C40C66FF867C}">
                  <a14:compatExt spid="_x0000_s8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373</xdr:row>
          <xdr:rowOff>123825</xdr:rowOff>
        </xdr:from>
        <xdr:to>
          <xdr:col>38</xdr:col>
          <xdr:colOff>0</xdr:colOff>
          <xdr:row>412</xdr:row>
          <xdr:rowOff>114300</xdr:rowOff>
        </xdr:to>
        <xdr:sp macro="" textlink="">
          <xdr:nvSpPr>
            <xdr:cNvPr id="83975" name="Object 7" hidden="1">
              <a:extLst>
                <a:ext uri="{63B3BB69-23CF-44E3-9099-C40C66FF867C}">
                  <a14:compatExt spid="_x0000_s8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417</xdr:row>
          <xdr:rowOff>133350</xdr:rowOff>
        </xdr:from>
        <xdr:to>
          <xdr:col>40</xdr:col>
          <xdr:colOff>9525</xdr:colOff>
          <xdr:row>456</xdr:row>
          <xdr:rowOff>123825</xdr:rowOff>
        </xdr:to>
        <xdr:sp macro="" textlink="">
          <xdr:nvSpPr>
            <xdr:cNvPr id="83976" name="Object 8" hidden="1">
              <a:extLst>
                <a:ext uri="{63B3BB69-23CF-44E3-9099-C40C66FF867C}">
                  <a14:compatExt spid="_x0000_s8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461</xdr:row>
          <xdr:rowOff>114300</xdr:rowOff>
        </xdr:from>
        <xdr:to>
          <xdr:col>38</xdr:col>
          <xdr:colOff>19050</xdr:colOff>
          <xdr:row>500</xdr:row>
          <xdr:rowOff>104775</xdr:rowOff>
        </xdr:to>
        <xdr:sp macro="" textlink="">
          <xdr:nvSpPr>
            <xdr:cNvPr id="83977" name="Object 9" hidden="1">
              <a:extLst>
                <a:ext uri="{63B3BB69-23CF-44E3-9099-C40C66FF867C}">
                  <a14:compatExt spid="_x0000_s8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505</xdr:row>
          <xdr:rowOff>133350</xdr:rowOff>
        </xdr:from>
        <xdr:to>
          <xdr:col>40</xdr:col>
          <xdr:colOff>95250</xdr:colOff>
          <xdr:row>544</xdr:row>
          <xdr:rowOff>123825</xdr:rowOff>
        </xdr:to>
        <xdr:sp macro="" textlink="">
          <xdr:nvSpPr>
            <xdr:cNvPr id="83978" name="Object 10" hidden="1">
              <a:extLst>
                <a:ext uri="{63B3BB69-23CF-44E3-9099-C40C66FF867C}">
                  <a14:compatExt spid="_x0000_s8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549</xdr:row>
          <xdr:rowOff>123825</xdr:rowOff>
        </xdr:from>
        <xdr:to>
          <xdr:col>37</xdr:col>
          <xdr:colOff>133350</xdr:colOff>
          <xdr:row>588</xdr:row>
          <xdr:rowOff>114300</xdr:rowOff>
        </xdr:to>
        <xdr:sp macro="" textlink="">
          <xdr:nvSpPr>
            <xdr:cNvPr id="83979" name="Object 11" hidden="1">
              <a:extLst>
                <a:ext uri="{63B3BB69-23CF-44E3-9099-C40C66FF867C}">
                  <a14:compatExt spid="_x0000_s83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593</xdr:row>
          <xdr:rowOff>123825</xdr:rowOff>
        </xdr:from>
        <xdr:to>
          <xdr:col>39</xdr:col>
          <xdr:colOff>142875</xdr:colOff>
          <xdr:row>632</xdr:row>
          <xdr:rowOff>114300</xdr:rowOff>
        </xdr:to>
        <xdr:sp macro="" textlink="">
          <xdr:nvSpPr>
            <xdr:cNvPr id="83980" name="Object 12" hidden="1">
              <a:extLst>
                <a:ext uri="{63B3BB69-23CF-44E3-9099-C40C66FF867C}">
                  <a14:compatExt spid="_x0000_s8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636</xdr:row>
          <xdr:rowOff>123825</xdr:rowOff>
        </xdr:from>
        <xdr:to>
          <xdr:col>37</xdr:col>
          <xdr:colOff>152400</xdr:colOff>
          <xdr:row>675</xdr:row>
          <xdr:rowOff>142875</xdr:rowOff>
        </xdr:to>
        <xdr:sp macro="" textlink="">
          <xdr:nvSpPr>
            <xdr:cNvPr id="83981" name="Object 13" hidden="1">
              <a:extLst>
                <a:ext uri="{63B3BB69-23CF-44E3-9099-C40C66FF867C}">
                  <a14:compatExt spid="_x0000_s8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680</xdr:row>
          <xdr:rowOff>152400</xdr:rowOff>
        </xdr:from>
        <xdr:to>
          <xdr:col>42</xdr:col>
          <xdr:colOff>38100</xdr:colOff>
          <xdr:row>719</xdr:row>
          <xdr:rowOff>171450</xdr:rowOff>
        </xdr:to>
        <xdr:sp macro="" textlink="">
          <xdr:nvSpPr>
            <xdr:cNvPr id="83982" name="Object 14" hidden="1">
              <a:extLst>
                <a:ext uri="{63B3BB69-23CF-44E3-9099-C40C66FF867C}">
                  <a14:compatExt spid="_x0000_s83982"/>
                </a:ext>
              </a:extLst>
            </xdr:cNvPr>
            <xdr:cNvSpPr/>
          </xdr:nvSpPr>
          <xdr:spPr>
            <a:xfrm>
              <a:off x="0" y="0"/>
              <a:ext cx="0" cy="0"/>
            </a:xfrm>
            <a:prstGeom prst="rect">
              <a:avLst/>
            </a:prstGeom>
          </xdr:spPr>
        </xdr:sp>
        <xdr:clientData/>
      </xdr:twoCellAnchor>
    </mc:Choice>
    <mc:Fallback/>
  </mc:AlternateContent>
  <xdr:twoCellAnchor editAs="oneCell">
    <xdr:from>
      <xdr:col>26</xdr:col>
      <xdr:colOff>114300</xdr:colOff>
      <xdr:row>16</xdr:row>
      <xdr:rowOff>9525</xdr:rowOff>
    </xdr:from>
    <xdr:to>
      <xdr:col>31</xdr:col>
      <xdr:colOff>0</xdr:colOff>
      <xdr:row>22</xdr:row>
      <xdr:rowOff>38100</xdr:rowOff>
    </xdr:to>
    <xdr:sp macro="" textlink="">
      <xdr:nvSpPr>
        <xdr:cNvPr id="21" name="Oval 4"/>
        <xdr:cNvSpPr>
          <a:spLocks noChangeArrowheads="1"/>
        </xdr:cNvSpPr>
      </xdr:nvSpPr>
      <xdr:spPr>
        <a:xfrm>
          <a:off x="4324350" y="2806065"/>
          <a:ext cx="695325" cy="760095"/>
        </a:xfrm>
        <a:prstGeom prst="ellipse">
          <a:avLst/>
        </a:prstGeom>
        <a:noFill/>
        <a:ln w="15875">
          <a:solidFill>
            <a:srgbClr val="000000"/>
          </a:solidFill>
          <a:prstDash val="sysDot"/>
          <a:round/>
          <a:headEnd/>
          <a:tailEnd/>
        </a:ln>
      </xdr:spPr>
    </xdr:sp>
    <xdr:clientData/>
  </xdr:twoCellAnchor>
  <xdr:twoCellAnchor>
    <xdr:from>
      <xdr:col>0</xdr:col>
      <xdr:colOff>142875</xdr:colOff>
      <xdr:row>724</xdr:row>
      <xdr:rowOff>95250</xdr:rowOff>
    </xdr:from>
    <xdr:to>
      <xdr:col>39</xdr:col>
      <xdr:colOff>0</xdr:colOff>
      <xdr:row>735</xdr:row>
      <xdr:rowOff>228600</xdr:rowOff>
    </xdr:to>
    <xdr:sp macro="" textlink="">
      <xdr:nvSpPr>
        <xdr:cNvPr id="22" name="テキスト ボックス 21"/>
        <xdr:cNvSpPr txBox="1"/>
      </xdr:nvSpPr>
      <xdr:spPr>
        <a:xfrm>
          <a:off x="142875" y="165235255"/>
          <a:ext cx="6172200" cy="278066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300"/>
            </a:lnSpc>
          </a:pPr>
          <a:r>
            <a:rPr kumimoji="1" lang="en-US" altLang="ja-JP" sz="1050">
              <a:latin typeface="ＭＳ 明朝"/>
              <a:ea typeface="ＭＳ 明朝"/>
            </a:rPr>
            <a:t>(</a:t>
          </a:r>
          <a:r>
            <a:rPr kumimoji="1" lang="ja-JP" altLang="en-US" sz="1050">
              <a:latin typeface="ＭＳ 明朝"/>
              <a:ea typeface="ＭＳ 明朝"/>
            </a:rPr>
            <a:t>補　則</a:t>
          </a:r>
          <a:r>
            <a:rPr kumimoji="1" lang="en-US" altLang="ja-JP" sz="1050">
              <a:latin typeface="ＭＳ 明朝"/>
              <a:ea typeface="ＭＳ 明朝"/>
            </a:rPr>
            <a:t>)</a:t>
          </a:r>
        </a:p>
        <a:p>
          <a:pPr>
            <a:lnSpc>
              <a:spcPts val="1300"/>
            </a:lnSpc>
          </a:pPr>
          <a:r>
            <a:rPr kumimoji="1" lang="ja-JP" altLang="en-US" sz="1050">
              <a:latin typeface="ＭＳ 明朝"/>
              <a:ea typeface="ＭＳ 明朝"/>
            </a:rPr>
            <a:t>第４６条　この契約書（変更契約書を含む。</a:t>
          </a:r>
          <a:r>
            <a:rPr kumimoji="1" lang="en-US" altLang="ja-JP" sz="1050">
              <a:latin typeface="ＭＳ 明朝"/>
              <a:ea typeface="ＭＳ 明朝"/>
            </a:rPr>
            <a:t>)</a:t>
          </a:r>
          <a:r>
            <a:rPr kumimoji="1" lang="ja-JP" altLang="en-US" sz="1050">
              <a:latin typeface="ＭＳ 明朝"/>
              <a:ea typeface="ＭＳ 明朝"/>
            </a:rPr>
            <a:t>　の作成に必要な費用は、すべて受注者の負担とする。</a:t>
          </a:r>
        </a:p>
        <a:p>
          <a:pPr>
            <a:lnSpc>
              <a:spcPts val="1300"/>
            </a:lnSpc>
          </a:pPr>
          <a:r>
            <a:rPr kumimoji="1" lang="ja-JP" altLang="en-US" sz="1050">
              <a:latin typeface="ＭＳ 明朝"/>
              <a:ea typeface="ＭＳ 明朝"/>
            </a:rPr>
            <a:t>第４７条　この契約書に定めのない事項については、必要に応じて発注者と受注者が協議して定めるものとする。</a:t>
          </a:r>
        </a:p>
        <a:p>
          <a:pPr>
            <a:lnSpc>
              <a:spcPts val="1200"/>
            </a:lnSpc>
          </a:pPr>
          <a:r>
            <a:rPr kumimoji="1" lang="ja-JP" altLang="en-US" sz="1050">
              <a:latin typeface="ＭＳ 明朝"/>
              <a:ea typeface="ＭＳ 明朝"/>
            </a:rPr>
            <a:t> </a:t>
          </a:r>
        </a:p>
        <a:p>
          <a:pPr>
            <a:lnSpc>
              <a:spcPts val="1300"/>
            </a:lnSpc>
          </a:pPr>
          <a:r>
            <a:rPr kumimoji="1" lang="ja-JP" altLang="en-US" sz="1050">
              <a:latin typeface="ＭＳ 明朝"/>
              <a:ea typeface="ＭＳ 明朝"/>
            </a:rPr>
            <a:t>　この契約の締結の証として本書</a:t>
          </a:r>
          <a:r>
            <a:rPr kumimoji="1" lang="en-US" altLang="ja-JP" sz="1050">
              <a:latin typeface="ＭＳ 明朝"/>
              <a:ea typeface="ＭＳ 明朝"/>
            </a:rPr>
            <a:t>2</a:t>
          </a:r>
          <a:r>
            <a:rPr kumimoji="1" lang="ja-JP" altLang="en-US" sz="1050">
              <a:latin typeface="ＭＳ 明朝"/>
              <a:ea typeface="ＭＳ 明朝"/>
            </a:rPr>
            <a:t>通を作成し、当事者記名押印のうえ、各自１通を保有する。</a:t>
          </a:r>
        </a:p>
        <a:p>
          <a:pPr>
            <a:lnSpc>
              <a:spcPts val="1200"/>
            </a:lnSpc>
          </a:pPr>
          <a:endParaRPr kumimoji="1" lang="ja-JP" altLang="en-US" sz="1100"/>
        </a:p>
      </xdr:txBody>
    </xdr:sp>
    <xdr:clientData/>
  </xdr:twoCellAnchor>
  <xdr:twoCellAnchor editAs="oneCell">
    <xdr:from>
      <xdr:col>13</xdr:col>
      <xdr:colOff>133350</xdr:colOff>
      <xdr:row>68</xdr:row>
      <xdr:rowOff>10795</xdr:rowOff>
    </xdr:from>
    <xdr:to>
      <xdr:col>41</xdr:col>
      <xdr:colOff>38100</xdr:colOff>
      <xdr:row>70</xdr:row>
      <xdr:rowOff>4445</xdr:rowOff>
    </xdr:to>
    <xdr:sp macro="" textlink="">
      <xdr:nvSpPr>
        <xdr:cNvPr id="18447" name="AutoShape 36"/>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104775</xdr:colOff>
      <xdr:row>19</xdr:row>
      <xdr:rowOff>8890</xdr:rowOff>
    </xdr:from>
    <xdr:to>
      <xdr:col>24</xdr:col>
      <xdr:colOff>142875</xdr:colOff>
      <xdr:row>22</xdr:row>
      <xdr:rowOff>0</xdr:rowOff>
    </xdr:to>
    <xdr:sp macro="" textlink="">
      <xdr:nvSpPr>
        <xdr:cNvPr id="2" name="Oval 1"/>
        <xdr:cNvSpPr>
          <a:spLocks noChangeArrowheads="1"/>
        </xdr:cNvSpPr>
      </xdr:nvSpPr>
      <xdr:spPr>
        <a:xfrm>
          <a:off x="3181350" y="3376930"/>
          <a:ext cx="847725" cy="87122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35</xdr:col>
      <xdr:colOff>104775</xdr:colOff>
      <xdr:row>20</xdr:row>
      <xdr:rowOff>161925</xdr:rowOff>
    </xdr:from>
    <xdr:to>
      <xdr:col>40</xdr:col>
      <xdr:colOff>133350</xdr:colOff>
      <xdr:row>23</xdr:row>
      <xdr:rowOff>142875</xdr:rowOff>
    </xdr:to>
    <xdr:sp macro="" textlink="">
      <xdr:nvSpPr>
        <xdr:cNvPr id="3" name="Rectangle 2"/>
        <xdr:cNvSpPr>
          <a:spLocks noChangeArrowheads="1"/>
        </xdr:cNvSpPr>
      </xdr:nvSpPr>
      <xdr:spPr>
        <a:xfrm>
          <a:off x="5772150" y="3823335"/>
          <a:ext cx="838200" cy="861060"/>
        </a:xfrm>
        <a:prstGeom prst="rect">
          <a:avLst/>
        </a:prstGeom>
        <a:noFill/>
        <a:ln w="6350">
          <a:solidFill>
            <a:srgbClr val="000000"/>
          </a:solidFill>
          <a:prstDash val="dash"/>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104775</xdr:colOff>
      <xdr:row>32</xdr:row>
      <xdr:rowOff>8890</xdr:rowOff>
    </xdr:from>
    <xdr:to>
      <xdr:col>24</xdr:col>
      <xdr:colOff>92075</xdr:colOff>
      <xdr:row>35</xdr:row>
      <xdr:rowOff>0</xdr:rowOff>
    </xdr:to>
    <xdr:sp macro="" textlink="">
      <xdr:nvSpPr>
        <xdr:cNvPr id="2" name="Oval 1"/>
        <xdr:cNvSpPr>
          <a:spLocks noChangeArrowheads="1"/>
        </xdr:cNvSpPr>
      </xdr:nvSpPr>
      <xdr:spPr>
        <a:xfrm>
          <a:off x="3181350" y="3512185"/>
          <a:ext cx="844550" cy="87122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36</xdr:col>
      <xdr:colOff>136525</xdr:colOff>
      <xdr:row>32</xdr:row>
      <xdr:rowOff>50800</xdr:rowOff>
    </xdr:from>
    <xdr:to>
      <xdr:col>42</xdr:col>
      <xdr:colOff>6350</xdr:colOff>
      <xdr:row>36</xdr:row>
      <xdr:rowOff>32385</xdr:rowOff>
    </xdr:to>
    <xdr:sp macro="" textlink="">
      <xdr:nvSpPr>
        <xdr:cNvPr id="3" name="Rectangle 2"/>
        <xdr:cNvSpPr>
          <a:spLocks noChangeArrowheads="1"/>
        </xdr:cNvSpPr>
      </xdr:nvSpPr>
      <xdr:spPr>
        <a:xfrm>
          <a:off x="6013450" y="3554095"/>
          <a:ext cx="841375" cy="861695"/>
        </a:xfrm>
        <a:prstGeom prst="rect">
          <a:avLst/>
        </a:prstGeom>
        <a:noFill/>
        <a:ln w="6350">
          <a:solidFill>
            <a:srgbClr val="000000"/>
          </a:solidFill>
          <a:prstDash val="dash"/>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114300</xdr:colOff>
      <xdr:row>10</xdr:row>
      <xdr:rowOff>19685</xdr:rowOff>
    </xdr:from>
    <xdr:to>
      <xdr:col>21</xdr:col>
      <xdr:colOff>104775</xdr:colOff>
      <xdr:row>14</xdr:row>
      <xdr:rowOff>57785</xdr:rowOff>
    </xdr:to>
    <xdr:sp macro="" textlink="">
      <xdr:nvSpPr>
        <xdr:cNvPr id="2" name="楕円 2"/>
        <xdr:cNvSpPr>
          <a:spLocks noChangeArrowheads="1"/>
        </xdr:cNvSpPr>
      </xdr:nvSpPr>
      <xdr:spPr>
        <a:xfrm>
          <a:off x="2705100" y="1799590"/>
          <a:ext cx="800100" cy="800100"/>
        </a:xfrm>
        <a:prstGeom prst="ellipse">
          <a:avLst/>
        </a:prstGeom>
        <a:noFill/>
        <a:ln w="15875">
          <a:solidFill>
            <a:srgbClr val="000000"/>
          </a:solidFill>
          <a:prstDash val="sysDot"/>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285750</xdr:colOff>
      <xdr:row>28</xdr:row>
      <xdr:rowOff>599440</xdr:rowOff>
    </xdr:from>
    <xdr:to>
      <xdr:col>10</xdr:col>
      <xdr:colOff>161925</xdr:colOff>
      <xdr:row>33</xdr:row>
      <xdr:rowOff>114935</xdr:rowOff>
    </xdr:to>
    <xdr:sp macro="" textlink="">
      <xdr:nvSpPr>
        <xdr:cNvPr id="2" name="オートシェイプ 4"/>
        <xdr:cNvSpPr>
          <a:spLocks noChangeArrowheads="1"/>
        </xdr:cNvSpPr>
      </xdr:nvSpPr>
      <xdr:spPr>
        <a:xfrm flipH="1">
          <a:off x="1876425" y="6447790"/>
          <a:ext cx="1581150" cy="506095"/>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28</xdr:row>
      <xdr:rowOff>599440</xdr:rowOff>
    </xdr:from>
    <xdr:to>
      <xdr:col>10</xdr:col>
      <xdr:colOff>47625</xdr:colOff>
      <xdr:row>33</xdr:row>
      <xdr:rowOff>200025</xdr:rowOff>
    </xdr:to>
    <xdr:sp macro="" textlink="">
      <xdr:nvSpPr>
        <xdr:cNvPr id="6" name="テキスト ボックス 5"/>
        <xdr:cNvSpPr txBox="1"/>
      </xdr:nvSpPr>
      <xdr:spPr>
        <a:xfrm>
          <a:off x="2047875" y="6447790"/>
          <a:ext cx="1295400" cy="5911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endParaRPr kumimoji="1" lang="en-US" altLang="ja-JP" sz="3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285750</xdr:colOff>
      <xdr:row>32</xdr:row>
      <xdr:rowOff>599440</xdr:rowOff>
    </xdr:from>
    <xdr:to>
      <xdr:col>10</xdr:col>
      <xdr:colOff>161925</xdr:colOff>
      <xdr:row>37</xdr:row>
      <xdr:rowOff>114935</xdr:rowOff>
    </xdr:to>
    <xdr:sp macro="" textlink="">
      <xdr:nvSpPr>
        <xdr:cNvPr id="2" name="オートシェイプ 4"/>
        <xdr:cNvSpPr>
          <a:spLocks noChangeArrowheads="1"/>
        </xdr:cNvSpPr>
      </xdr:nvSpPr>
      <xdr:spPr>
        <a:xfrm flipH="1">
          <a:off x="1876425" y="7352665"/>
          <a:ext cx="1581150" cy="458470"/>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32</xdr:row>
      <xdr:rowOff>628650</xdr:rowOff>
    </xdr:from>
    <xdr:to>
      <xdr:col>10</xdr:col>
      <xdr:colOff>47625</xdr:colOff>
      <xdr:row>37</xdr:row>
      <xdr:rowOff>228600</xdr:rowOff>
    </xdr:to>
    <xdr:sp macro="" textlink="">
      <xdr:nvSpPr>
        <xdr:cNvPr id="3" name="テキスト ボックス 2"/>
        <xdr:cNvSpPr txBox="1"/>
      </xdr:nvSpPr>
      <xdr:spPr>
        <a:xfrm>
          <a:off x="2047875" y="7381875"/>
          <a:ext cx="1295400" cy="5429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38100</xdr:colOff>
      <xdr:row>10</xdr:row>
      <xdr:rowOff>38100</xdr:rowOff>
    </xdr:from>
    <xdr:to>
      <xdr:col>24</xdr:col>
      <xdr:colOff>76200</xdr:colOff>
      <xdr:row>13</xdr:row>
      <xdr:rowOff>57150</xdr:rowOff>
    </xdr:to>
    <xdr:sp macro="" textlink="">
      <xdr:nvSpPr>
        <xdr:cNvPr id="72705" name="楕円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38100</xdr:colOff>
      <xdr:row>10</xdr:row>
      <xdr:rowOff>38100</xdr:rowOff>
    </xdr:from>
    <xdr:to>
      <xdr:col>24</xdr:col>
      <xdr:colOff>76200</xdr:colOff>
      <xdr:row>13</xdr:row>
      <xdr:rowOff>57150</xdr:rowOff>
    </xdr:to>
    <xdr:sp macro="" textlink="">
      <xdr:nvSpPr>
        <xdr:cNvPr id="73729" name="Oval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28575</xdr:colOff>
      <xdr:row>12</xdr:row>
      <xdr:rowOff>10160</xdr:rowOff>
    </xdr:from>
    <xdr:to>
      <xdr:col>11</xdr:col>
      <xdr:colOff>161925</xdr:colOff>
      <xdr:row>16</xdr:row>
      <xdr:rowOff>0</xdr:rowOff>
    </xdr:to>
    <xdr:sp macro="" textlink="">
      <xdr:nvSpPr>
        <xdr:cNvPr id="74753" name="楕円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233988" y="3943350"/>
          <a:ext cx="1766887" cy="1071563"/>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0</xdr:rowOff>
    </xdr:from>
    <xdr:to>
      <xdr:col>28</xdr:col>
      <xdr:colOff>114300</xdr:colOff>
      <xdr:row>23</xdr:row>
      <xdr:rowOff>0</xdr:rowOff>
    </xdr:to>
    <xdr:sp macro="" textlink="">
      <xdr:nvSpPr>
        <xdr:cNvPr id="5" name="Oval 4"/>
        <xdr:cNvSpPr>
          <a:spLocks noChangeArrowheads="1"/>
        </xdr:cNvSpPr>
      </xdr:nvSpPr>
      <xdr:spPr>
        <a:xfrm>
          <a:off x="3848100" y="2796540"/>
          <a:ext cx="800100" cy="85344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152400</xdr:colOff>
          <xdr:row>110</xdr:row>
          <xdr:rowOff>104775</xdr:rowOff>
        </xdr:from>
        <xdr:to>
          <xdr:col>39</xdr:col>
          <xdr:colOff>123825</xdr:colOff>
          <xdr:row>149</xdr:row>
          <xdr:rowOff>200025</xdr:rowOff>
        </xdr:to>
        <xdr:sp macro="" textlink="">
          <xdr:nvSpPr>
            <xdr:cNvPr id="81921" name="Object 1" hidden="1">
              <a:extLst>
                <a:ext uri="{63B3BB69-23CF-44E3-9099-C40C66FF867C}">
                  <a14:compatExt spid="_x0000_s8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154</xdr:row>
          <xdr:rowOff>95250</xdr:rowOff>
        </xdr:from>
        <xdr:to>
          <xdr:col>42</xdr:col>
          <xdr:colOff>0</xdr:colOff>
          <xdr:row>193</xdr:row>
          <xdr:rowOff>104775</xdr:rowOff>
        </xdr:to>
        <xdr:sp macro="" textlink="">
          <xdr:nvSpPr>
            <xdr:cNvPr id="81922" name="Object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198</xdr:row>
          <xdr:rowOff>95250</xdr:rowOff>
        </xdr:from>
        <xdr:to>
          <xdr:col>39</xdr:col>
          <xdr:colOff>142875</xdr:colOff>
          <xdr:row>237</xdr:row>
          <xdr:rowOff>66675</xdr:rowOff>
        </xdr:to>
        <xdr:sp macro="" textlink="">
          <xdr:nvSpPr>
            <xdr:cNvPr id="81923" name="Object 3" hidden="1">
              <a:extLst>
                <a:ext uri="{63B3BB69-23CF-44E3-9099-C40C66FF867C}">
                  <a14:compatExt spid="_x0000_s81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242</xdr:row>
          <xdr:rowOff>104775</xdr:rowOff>
        </xdr:from>
        <xdr:to>
          <xdr:col>42</xdr:col>
          <xdr:colOff>0</xdr:colOff>
          <xdr:row>281</xdr:row>
          <xdr:rowOff>76200</xdr:rowOff>
        </xdr:to>
        <xdr:sp macro="" textlink="">
          <xdr:nvSpPr>
            <xdr:cNvPr id="81924" name="Object 4" hidden="1">
              <a:extLst>
                <a:ext uri="{63B3BB69-23CF-44E3-9099-C40C66FF867C}">
                  <a14:compatExt spid="_x0000_s81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286</xdr:row>
          <xdr:rowOff>95250</xdr:rowOff>
        </xdr:from>
        <xdr:to>
          <xdr:col>39</xdr:col>
          <xdr:colOff>142875</xdr:colOff>
          <xdr:row>325</xdr:row>
          <xdr:rowOff>66675</xdr:rowOff>
        </xdr:to>
        <xdr:sp macro="" textlink="">
          <xdr:nvSpPr>
            <xdr:cNvPr id="81925" name="Object 5" hidden="1">
              <a:extLst>
                <a:ext uri="{63B3BB69-23CF-44E3-9099-C40C66FF867C}">
                  <a14:compatExt spid="_x0000_s81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330</xdr:row>
          <xdr:rowOff>95250</xdr:rowOff>
        </xdr:from>
        <xdr:to>
          <xdr:col>42</xdr:col>
          <xdr:colOff>0</xdr:colOff>
          <xdr:row>369</xdr:row>
          <xdr:rowOff>66675</xdr:rowOff>
        </xdr:to>
        <xdr:sp macro="" textlink="">
          <xdr:nvSpPr>
            <xdr:cNvPr id="81926" name="Object 6" hidden="1">
              <a:extLst>
                <a:ext uri="{63B3BB69-23CF-44E3-9099-C40C66FF867C}">
                  <a14:compatExt spid="_x0000_s81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374</xdr:row>
          <xdr:rowOff>85725</xdr:rowOff>
        </xdr:from>
        <xdr:to>
          <xdr:col>39</xdr:col>
          <xdr:colOff>142875</xdr:colOff>
          <xdr:row>413</xdr:row>
          <xdr:rowOff>57150</xdr:rowOff>
        </xdr:to>
        <xdr:sp macro="" textlink="">
          <xdr:nvSpPr>
            <xdr:cNvPr id="81927" name="Object 7" hidden="1">
              <a:extLst>
                <a:ext uri="{63B3BB69-23CF-44E3-9099-C40C66FF867C}">
                  <a14:compatExt spid="_x0000_s81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418</xdr:row>
          <xdr:rowOff>95250</xdr:rowOff>
        </xdr:from>
        <xdr:to>
          <xdr:col>42</xdr:col>
          <xdr:colOff>0</xdr:colOff>
          <xdr:row>457</xdr:row>
          <xdr:rowOff>66675</xdr:rowOff>
        </xdr:to>
        <xdr:sp macro="" textlink="">
          <xdr:nvSpPr>
            <xdr:cNvPr id="81928" name="Object 8" hidden="1">
              <a:extLst>
                <a:ext uri="{63B3BB69-23CF-44E3-9099-C40C66FF867C}">
                  <a14:compatExt spid="_x0000_s81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462</xdr:row>
          <xdr:rowOff>95250</xdr:rowOff>
        </xdr:from>
        <xdr:to>
          <xdr:col>39</xdr:col>
          <xdr:colOff>142875</xdr:colOff>
          <xdr:row>501</xdr:row>
          <xdr:rowOff>66675</xdr:rowOff>
        </xdr:to>
        <xdr:sp macro="" textlink="">
          <xdr:nvSpPr>
            <xdr:cNvPr id="81929" name="Object 9" hidden="1">
              <a:extLst>
                <a:ext uri="{63B3BB69-23CF-44E3-9099-C40C66FF867C}">
                  <a14:compatExt spid="_x0000_s81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506</xdr:row>
          <xdr:rowOff>95250</xdr:rowOff>
        </xdr:from>
        <xdr:to>
          <xdr:col>42</xdr:col>
          <xdr:colOff>0</xdr:colOff>
          <xdr:row>545</xdr:row>
          <xdr:rowOff>66675</xdr:rowOff>
        </xdr:to>
        <xdr:sp macro="" textlink="">
          <xdr:nvSpPr>
            <xdr:cNvPr id="81930" name="Object 10" hidden="1">
              <a:extLst>
                <a:ext uri="{63B3BB69-23CF-44E3-9099-C40C66FF867C}">
                  <a14:compatExt spid="_x0000_s81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550</xdr:row>
          <xdr:rowOff>95250</xdr:rowOff>
        </xdr:from>
        <xdr:to>
          <xdr:col>39</xdr:col>
          <xdr:colOff>142875</xdr:colOff>
          <xdr:row>589</xdr:row>
          <xdr:rowOff>66675</xdr:rowOff>
        </xdr:to>
        <xdr:sp macro="" textlink="">
          <xdr:nvSpPr>
            <xdr:cNvPr id="81931" name="Object 11" hidden="1">
              <a:extLst>
                <a:ext uri="{63B3BB69-23CF-44E3-9099-C40C66FF867C}">
                  <a14:compatExt spid="_x0000_s81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594</xdr:row>
          <xdr:rowOff>104775</xdr:rowOff>
        </xdr:from>
        <xdr:to>
          <xdr:col>42</xdr:col>
          <xdr:colOff>0</xdr:colOff>
          <xdr:row>633</xdr:row>
          <xdr:rowOff>76200</xdr:rowOff>
        </xdr:to>
        <xdr:sp macro="" textlink="">
          <xdr:nvSpPr>
            <xdr:cNvPr id="81932" name="Object 12" hidden="1">
              <a:extLst>
                <a:ext uri="{63B3BB69-23CF-44E3-9099-C40C66FF867C}">
                  <a14:compatExt spid="_x0000_s81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638</xdr:row>
          <xdr:rowOff>104775</xdr:rowOff>
        </xdr:from>
        <xdr:to>
          <xdr:col>39</xdr:col>
          <xdr:colOff>142875</xdr:colOff>
          <xdr:row>677</xdr:row>
          <xdr:rowOff>104775</xdr:rowOff>
        </xdr:to>
        <xdr:sp macro="" textlink="">
          <xdr:nvSpPr>
            <xdr:cNvPr id="81933" name="Object 13" hidden="1">
              <a:extLst>
                <a:ext uri="{63B3BB69-23CF-44E3-9099-C40C66FF867C}">
                  <a14:compatExt spid="_x0000_s81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682</xdr:row>
          <xdr:rowOff>114300</xdr:rowOff>
        </xdr:from>
        <xdr:to>
          <xdr:col>41</xdr:col>
          <xdr:colOff>0</xdr:colOff>
          <xdr:row>721</xdr:row>
          <xdr:rowOff>114300</xdr:rowOff>
        </xdr:to>
        <xdr:sp macro="" textlink="">
          <xdr:nvSpPr>
            <xdr:cNvPr id="81934" name="Object 14" hidden="1">
              <a:extLst>
                <a:ext uri="{63B3BB69-23CF-44E3-9099-C40C66FF867C}">
                  <a14:compatExt spid="_x0000_s81934"/>
                </a:ext>
              </a:extLst>
            </xdr:cNvPr>
            <xdr:cNvSpPr/>
          </xdr:nvSpPr>
          <xdr:spPr>
            <a:xfrm>
              <a:off x="0" y="0"/>
              <a:ext cx="0" cy="0"/>
            </a:xfrm>
            <a:prstGeom prst="rect">
              <a:avLst/>
            </a:prstGeom>
          </xdr:spPr>
        </xdr:sp>
        <xdr:clientData/>
      </xdr:twoCellAnchor>
    </mc:Choice>
    <mc:Fallback/>
  </mc:AlternateContent>
  <xdr:twoCellAnchor>
    <xdr:from>
      <xdr:col>2</xdr:col>
      <xdr:colOff>0</xdr:colOff>
      <xdr:row>724</xdr:row>
      <xdr:rowOff>0</xdr:rowOff>
    </xdr:from>
    <xdr:to>
      <xdr:col>40</xdr:col>
      <xdr:colOff>142875</xdr:colOff>
      <xdr:row>731</xdr:row>
      <xdr:rowOff>46990</xdr:rowOff>
    </xdr:to>
    <xdr:sp macro="" textlink="">
      <xdr:nvSpPr>
        <xdr:cNvPr id="21" name="テキスト ボックス 20"/>
        <xdr:cNvSpPr txBox="1"/>
      </xdr:nvSpPr>
      <xdr:spPr>
        <a:xfrm>
          <a:off x="323850" y="161782125"/>
          <a:ext cx="6296025" cy="173164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300"/>
            </a:lnSpc>
          </a:pPr>
          <a:r>
            <a:rPr kumimoji="1" lang="en-US" altLang="ja-JP" sz="1050">
              <a:latin typeface="ＭＳ 明朝"/>
              <a:ea typeface="ＭＳ 明朝"/>
            </a:rPr>
            <a:t>(</a:t>
          </a:r>
          <a:r>
            <a:rPr kumimoji="1" lang="ja-JP" altLang="en-US" sz="1050">
              <a:latin typeface="ＭＳ 明朝"/>
              <a:ea typeface="ＭＳ 明朝"/>
            </a:rPr>
            <a:t>補　則</a:t>
          </a:r>
          <a:r>
            <a:rPr kumimoji="1" lang="en-US" altLang="ja-JP" sz="1050">
              <a:latin typeface="ＭＳ 明朝"/>
              <a:ea typeface="ＭＳ 明朝"/>
            </a:rPr>
            <a:t>)</a:t>
          </a:r>
        </a:p>
        <a:p>
          <a:pPr>
            <a:lnSpc>
              <a:spcPts val="1300"/>
            </a:lnSpc>
          </a:pPr>
          <a:r>
            <a:rPr kumimoji="1" lang="ja-JP" altLang="en-US" sz="1050">
              <a:latin typeface="ＭＳ 明朝"/>
              <a:ea typeface="ＭＳ 明朝"/>
            </a:rPr>
            <a:t>第４６条　この契約書（変更契約書を含む。</a:t>
          </a:r>
          <a:r>
            <a:rPr kumimoji="1" lang="en-US" altLang="ja-JP" sz="1050">
              <a:latin typeface="ＭＳ 明朝"/>
              <a:ea typeface="ＭＳ 明朝"/>
            </a:rPr>
            <a:t>)</a:t>
          </a:r>
          <a:r>
            <a:rPr kumimoji="1" lang="ja-JP" altLang="en-US" sz="1050">
              <a:latin typeface="ＭＳ 明朝"/>
              <a:ea typeface="ＭＳ 明朝"/>
            </a:rPr>
            <a:t>　の作成に必要な費用は、すべて受注者の負担とする。</a:t>
          </a:r>
        </a:p>
        <a:p>
          <a:pPr>
            <a:lnSpc>
              <a:spcPts val="1300"/>
            </a:lnSpc>
          </a:pPr>
          <a:r>
            <a:rPr kumimoji="1" lang="ja-JP" altLang="en-US" sz="1050">
              <a:latin typeface="ＭＳ 明朝"/>
              <a:ea typeface="ＭＳ 明朝"/>
            </a:rPr>
            <a:t>第４７条　この契約書に定めのない事項については、必要に応じて発注者と受注者が協議して定めるものとする。</a:t>
          </a:r>
        </a:p>
        <a:p>
          <a:pPr>
            <a:lnSpc>
              <a:spcPts val="1200"/>
            </a:lnSpc>
          </a:pPr>
          <a:r>
            <a:rPr kumimoji="1" lang="ja-JP" altLang="en-US" sz="1050">
              <a:latin typeface="ＭＳ 明朝"/>
              <a:ea typeface="ＭＳ 明朝"/>
            </a:rPr>
            <a:t>第４８条　この契約は、議会の同意議決を得たとき、本契約としての効力を持つものとする。</a:t>
          </a:r>
        </a:p>
        <a:p>
          <a:pPr>
            <a:lnSpc>
              <a:spcPts val="1300"/>
            </a:lnSpc>
          </a:pPr>
          <a:r>
            <a:rPr kumimoji="1" lang="ja-JP" altLang="en-US" sz="1050">
              <a:latin typeface="ＭＳ 明朝"/>
              <a:ea typeface="ＭＳ 明朝"/>
            </a:rPr>
            <a:t>２　この契約に基づく工事着手日は、議会の同意議決を得た日とする。</a:t>
          </a:r>
        </a:p>
        <a:p>
          <a:pPr>
            <a:lnSpc>
              <a:spcPts val="1200"/>
            </a:lnSpc>
          </a:pPr>
          <a:r>
            <a:rPr kumimoji="1" lang="ja-JP" altLang="en-US" sz="1050">
              <a:latin typeface="ＭＳ 明朝"/>
              <a:ea typeface="ＭＳ 明朝"/>
            </a:rPr>
            <a:t>　この契約の締結の証として本書</a:t>
          </a:r>
          <a:r>
            <a:rPr kumimoji="1" lang="en-US" altLang="ja-JP" sz="1050">
              <a:latin typeface="ＭＳ 明朝"/>
              <a:ea typeface="ＭＳ 明朝"/>
            </a:rPr>
            <a:t>2</a:t>
          </a:r>
          <a:r>
            <a:rPr kumimoji="1" lang="ja-JP" altLang="en-US" sz="1050">
              <a:latin typeface="ＭＳ 明朝"/>
              <a:ea typeface="ＭＳ 明朝"/>
            </a:rPr>
            <a:t>通を作成し、当事者記名押印のうえ、各自１通を保有する。</a:t>
          </a:r>
        </a:p>
      </xdr:txBody>
    </xdr:sp>
    <xdr:clientData/>
  </xdr:twoCellAnchor>
  <xdr:twoCellAnchor editAs="oneCell">
    <xdr:from>
      <xdr:col>13</xdr:col>
      <xdr:colOff>133350</xdr:colOff>
      <xdr:row>68</xdr:row>
      <xdr:rowOff>10795</xdr:rowOff>
    </xdr:from>
    <xdr:to>
      <xdr:col>41</xdr:col>
      <xdr:colOff>38100</xdr:colOff>
      <xdr:row>70</xdr:row>
      <xdr:rowOff>1270</xdr:rowOff>
    </xdr:to>
    <xdr:sp macro="" textlink="">
      <xdr:nvSpPr>
        <xdr:cNvPr id="16399" name="AutoShape 35"/>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8</xdr:col>
      <xdr:colOff>28575</xdr:colOff>
      <xdr:row>12</xdr:row>
      <xdr:rowOff>10160</xdr:rowOff>
    </xdr:from>
    <xdr:to>
      <xdr:col>11</xdr:col>
      <xdr:colOff>161925</xdr:colOff>
      <xdr:row>16</xdr:row>
      <xdr:rowOff>0</xdr:rowOff>
    </xdr:to>
    <xdr:sp macro="" textlink="">
      <xdr:nvSpPr>
        <xdr:cNvPr id="75777" name="Oval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66675</xdr:colOff>
      <xdr:row>18</xdr:row>
      <xdr:rowOff>19050</xdr:rowOff>
    </xdr:from>
    <xdr:to>
      <xdr:col>23</xdr:col>
      <xdr:colOff>104775</xdr:colOff>
      <xdr:row>21</xdr:row>
      <xdr:rowOff>123825</xdr:rowOff>
    </xdr:to>
    <xdr:sp macro="" textlink="">
      <xdr:nvSpPr>
        <xdr:cNvPr id="76801" name="楕円 1"/>
        <xdr:cNvSpPr>
          <a:spLocks noChangeArrowheads="1"/>
        </xdr:cNvSpPr>
      </xdr:nvSpPr>
      <xdr:spPr>
        <a:xfrm>
          <a:off x="2981325" y="3196590"/>
          <a:ext cx="847725" cy="87058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22</xdr:col>
      <xdr:colOff>133350</xdr:colOff>
      <xdr:row>43</xdr:row>
      <xdr:rowOff>114300</xdr:rowOff>
    </xdr:from>
    <xdr:to>
      <xdr:col>24</xdr:col>
      <xdr:colOff>57150</xdr:colOff>
      <xdr:row>45</xdr:row>
      <xdr:rowOff>85725</xdr:rowOff>
    </xdr:to>
    <xdr:sp macro="" textlink="">
      <xdr:nvSpPr>
        <xdr:cNvPr id="3" name="テキスト ボックス 2"/>
        <xdr:cNvSpPr txBox="1">
          <a:spLocks noChangeArrowheads="1"/>
        </xdr:cNvSpPr>
      </xdr:nvSpPr>
      <xdr:spPr>
        <a:xfrm>
          <a:off x="3695700" y="9650095"/>
          <a:ext cx="247650" cy="37655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66675</xdr:colOff>
      <xdr:row>20</xdr:row>
      <xdr:rowOff>19685</xdr:rowOff>
    </xdr:from>
    <xdr:to>
      <xdr:col>23</xdr:col>
      <xdr:colOff>104775</xdr:colOff>
      <xdr:row>23</xdr:row>
      <xdr:rowOff>124460</xdr:rowOff>
    </xdr:to>
    <xdr:sp macro="" textlink="">
      <xdr:nvSpPr>
        <xdr:cNvPr id="2" name="Oval 1"/>
        <xdr:cNvSpPr>
          <a:spLocks noChangeArrowheads="1"/>
        </xdr:cNvSpPr>
      </xdr:nvSpPr>
      <xdr:spPr>
        <a:xfrm>
          <a:off x="2981325" y="3578225"/>
          <a:ext cx="847725" cy="847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22</xdr:col>
      <xdr:colOff>133350</xdr:colOff>
      <xdr:row>45</xdr:row>
      <xdr:rowOff>114300</xdr:rowOff>
    </xdr:from>
    <xdr:to>
      <xdr:col>24</xdr:col>
      <xdr:colOff>57150</xdr:colOff>
      <xdr:row>47</xdr:row>
      <xdr:rowOff>85725</xdr:rowOff>
    </xdr:to>
    <xdr:sp macro="" textlink="">
      <xdr:nvSpPr>
        <xdr:cNvPr id="3" name="Text Box 2"/>
        <xdr:cNvSpPr txBox="1">
          <a:spLocks noChangeArrowheads="1"/>
        </xdr:cNvSpPr>
      </xdr:nvSpPr>
      <xdr:spPr>
        <a:xfrm>
          <a:off x="3695700" y="9867900"/>
          <a:ext cx="247650" cy="36766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104775</xdr:colOff>
      <xdr:row>14</xdr:row>
      <xdr:rowOff>9525</xdr:rowOff>
    </xdr:from>
    <xdr:to>
      <xdr:col>24</xdr:col>
      <xdr:colOff>142875</xdr:colOff>
      <xdr:row>17</xdr:row>
      <xdr:rowOff>57785</xdr:rowOff>
    </xdr:to>
    <xdr:sp macro="" textlink="">
      <xdr:nvSpPr>
        <xdr:cNvPr id="2" name="楕円 1"/>
        <xdr:cNvSpPr>
          <a:spLocks noChangeArrowheads="1"/>
        </xdr:cNvSpPr>
      </xdr:nvSpPr>
      <xdr:spPr>
        <a:xfrm>
          <a:off x="3181350" y="2425065"/>
          <a:ext cx="847725" cy="84836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35</xdr:col>
      <xdr:colOff>104775</xdr:colOff>
      <xdr:row>15</xdr:row>
      <xdr:rowOff>161925</xdr:rowOff>
    </xdr:from>
    <xdr:to>
      <xdr:col>40</xdr:col>
      <xdr:colOff>133350</xdr:colOff>
      <xdr:row>18</xdr:row>
      <xdr:rowOff>200025</xdr:rowOff>
    </xdr:to>
    <xdr:sp macro="" textlink="">
      <xdr:nvSpPr>
        <xdr:cNvPr id="3" name="四角形 3"/>
        <xdr:cNvSpPr>
          <a:spLocks noChangeArrowheads="1"/>
        </xdr:cNvSpPr>
      </xdr:nvSpPr>
      <xdr:spPr>
        <a:xfrm>
          <a:off x="5772150" y="2844165"/>
          <a:ext cx="838200" cy="838200"/>
        </a:xfrm>
        <a:prstGeom prst="rect">
          <a:avLst/>
        </a:prstGeom>
        <a:noFill/>
        <a:ln w="6350">
          <a:solidFill>
            <a:srgbClr val="000000"/>
          </a:solidFill>
          <a:prstDash val="dash"/>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7.bin"/><Relationship Id="rId13" Type="http://schemas.openxmlformats.org/officeDocument/2006/relationships/image" Target="../media/image19.emf"/><Relationship Id="rId18" Type="http://schemas.openxmlformats.org/officeDocument/2006/relationships/oleObject" Target="../embeddings/oleObject22.bin"/><Relationship Id="rId26" Type="http://schemas.openxmlformats.org/officeDocument/2006/relationships/oleObject" Target="../embeddings/oleObject26.bin"/><Relationship Id="rId3" Type="http://schemas.openxmlformats.org/officeDocument/2006/relationships/vmlDrawing" Target="../drawings/vmlDrawing2.vml"/><Relationship Id="rId21" Type="http://schemas.openxmlformats.org/officeDocument/2006/relationships/image" Target="../media/image23.emf"/><Relationship Id="rId7" Type="http://schemas.openxmlformats.org/officeDocument/2006/relationships/image" Target="../media/image16.emf"/><Relationship Id="rId12" Type="http://schemas.openxmlformats.org/officeDocument/2006/relationships/oleObject" Target="../embeddings/oleObject19.bin"/><Relationship Id="rId17" Type="http://schemas.openxmlformats.org/officeDocument/2006/relationships/image" Target="../media/image21.emf"/><Relationship Id="rId25" Type="http://schemas.openxmlformats.org/officeDocument/2006/relationships/image" Target="../media/image25.emf"/><Relationship Id="rId2" Type="http://schemas.openxmlformats.org/officeDocument/2006/relationships/drawing" Target="../drawings/drawing10.xml"/><Relationship Id="rId16" Type="http://schemas.openxmlformats.org/officeDocument/2006/relationships/oleObject" Target="../embeddings/oleObject21.bin"/><Relationship Id="rId20" Type="http://schemas.openxmlformats.org/officeDocument/2006/relationships/oleObject" Target="../embeddings/oleObject23.bin"/><Relationship Id="rId29" Type="http://schemas.openxmlformats.org/officeDocument/2006/relationships/image" Target="../media/image27.emf"/><Relationship Id="rId1" Type="http://schemas.openxmlformats.org/officeDocument/2006/relationships/printerSettings" Target="../printerSettings/printerSettings10.bin"/><Relationship Id="rId6" Type="http://schemas.openxmlformats.org/officeDocument/2006/relationships/oleObject" Target="../embeddings/oleObject16.bin"/><Relationship Id="rId11" Type="http://schemas.openxmlformats.org/officeDocument/2006/relationships/image" Target="../media/image18.emf"/><Relationship Id="rId24" Type="http://schemas.openxmlformats.org/officeDocument/2006/relationships/oleObject" Target="../embeddings/oleObject25.bin"/><Relationship Id="rId5" Type="http://schemas.openxmlformats.org/officeDocument/2006/relationships/image" Target="../media/image15.emf"/><Relationship Id="rId15" Type="http://schemas.openxmlformats.org/officeDocument/2006/relationships/image" Target="../media/image20.emf"/><Relationship Id="rId23" Type="http://schemas.openxmlformats.org/officeDocument/2006/relationships/image" Target="../media/image24.emf"/><Relationship Id="rId28" Type="http://schemas.openxmlformats.org/officeDocument/2006/relationships/oleObject" Target="../embeddings/oleObject27.bin"/><Relationship Id="rId10" Type="http://schemas.openxmlformats.org/officeDocument/2006/relationships/oleObject" Target="../embeddings/oleObject18.bin"/><Relationship Id="rId19" Type="http://schemas.openxmlformats.org/officeDocument/2006/relationships/image" Target="../media/image22.emf"/><Relationship Id="rId31" Type="http://schemas.openxmlformats.org/officeDocument/2006/relationships/image" Target="../media/image28.emf"/><Relationship Id="rId4" Type="http://schemas.openxmlformats.org/officeDocument/2006/relationships/oleObject" Target="../embeddings/oleObject15.bin"/><Relationship Id="rId9" Type="http://schemas.openxmlformats.org/officeDocument/2006/relationships/image" Target="../media/image17.emf"/><Relationship Id="rId14" Type="http://schemas.openxmlformats.org/officeDocument/2006/relationships/oleObject" Target="../embeddings/oleObject20.bin"/><Relationship Id="rId22" Type="http://schemas.openxmlformats.org/officeDocument/2006/relationships/oleObject" Target="../embeddings/oleObject24.bin"/><Relationship Id="rId27" Type="http://schemas.openxmlformats.org/officeDocument/2006/relationships/image" Target="../media/image26.emf"/><Relationship Id="rId30" Type="http://schemas.openxmlformats.org/officeDocument/2006/relationships/oleObject" Target="../embeddings/oleObject28.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1.bin"/><Relationship Id="rId13" Type="http://schemas.openxmlformats.org/officeDocument/2006/relationships/image" Target="../media/image33.emf"/><Relationship Id="rId18" Type="http://schemas.openxmlformats.org/officeDocument/2006/relationships/oleObject" Target="../embeddings/oleObject36.bin"/><Relationship Id="rId26" Type="http://schemas.openxmlformats.org/officeDocument/2006/relationships/oleObject" Target="../embeddings/oleObject40.bin"/><Relationship Id="rId3" Type="http://schemas.openxmlformats.org/officeDocument/2006/relationships/vmlDrawing" Target="../drawings/vmlDrawing3.vml"/><Relationship Id="rId21" Type="http://schemas.openxmlformats.org/officeDocument/2006/relationships/image" Target="../media/image23.emf"/><Relationship Id="rId7" Type="http://schemas.openxmlformats.org/officeDocument/2006/relationships/image" Target="../media/image30.emf"/><Relationship Id="rId12" Type="http://schemas.openxmlformats.org/officeDocument/2006/relationships/oleObject" Target="../embeddings/oleObject33.bin"/><Relationship Id="rId17" Type="http://schemas.openxmlformats.org/officeDocument/2006/relationships/image" Target="../media/image34.emf"/><Relationship Id="rId25" Type="http://schemas.openxmlformats.org/officeDocument/2006/relationships/image" Target="../media/image36.emf"/><Relationship Id="rId2" Type="http://schemas.openxmlformats.org/officeDocument/2006/relationships/drawing" Target="../drawings/drawing11.xml"/><Relationship Id="rId16" Type="http://schemas.openxmlformats.org/officeDocument/2006/relationships/oleObject" Target="../embeddings/oleObject35.bin"/><Relationship Id="rId20" Type="http://schemas.openxmlformats.org/officeDocument/2006/relationships/oleObject" Target="../embeddings/oleObject37.bin"/><Relationship Id="rId29" Type="http://schemas.openxmlformats.org/officeDocument/2006/relationships/image" Target="../media/image38.emf"/><Relationship Id="rId1" Type="http://schemas.openxmlformats.org/officeDocument/2006/relationships/printerSettings" Target="../printerSettings/printerSettings11.bin"/><Relationship Id="rId6" Type="http://schemas.openxmlformats.org/officeDocument/2006/relationships/oleObject" Target="../embeddings/oleObject30.bin"/><Relationship Id="rId11" Type="http://schemas.openxmlformats.org/officeDocument/2006/relationships/image" Target="../media/image32.emf"/><Relationship Id="rId24" Type="http://schemas.openxmlformats.org/officeDocument/2006/relationships/oleObject" Target="../embeddings/oleObject39.bin"/><Relationship Id="rId5" Type="http://schemas.openxmlformats.org/officeDocument/2006/relationships/image" Target="../media/image29.emf"/><Relationship Id="rId15" Type="http://schemas.openxmlformats.org/officeDocument/2006/relationships/image" Target="../media/image20.emf"/><Relationship Id="rId23" Type="http://schemas.openxmlformats.org/officeDocument/2006/relationships/image" Target="../media/image35.emf"/><Relationship Id="rId28" Type="http://schemas.openxmlformats.org/officeDocument/2006/relationships/oleObject" Target="../embeddings/oleObject41.bin"/><Relationship Id="rId10" Type="http://schemas.openxmlformats.org/officeDocument/2006/relationships/oleObject" Target="../embeddings/oleObject32.bin"/><Relationship Id="rId19" Type="http://schemas.openxmlformats.org/officeDocument/2006/relationships/image" Target="../media/image22.emf"/><Relationship Id="rId31" Type="http://schemas.openxmlformats.org/officeDocument/2006/relationships/image" Target="../media/image39.emf"/><Relationship Id="rId4" Type="http://schemas.openxmlformats.org/officeDocument/2006/relationships/oleObject" Target="../embeddings/oleObject29.bin"/><Relationship Id="rId9" Type="http://schemas.openxmlformats.org/officeDocument/2006/relationships/image" Target="../media/image31.emf"/><Relationship Id="rId14" Type="http://schemas.openxmlformats.org/officeDocument/2006/relationships/oleObject" Target="../embeddings/oleObject34.bin"/><Relationship Id="rId22" Type="http://schemas.openxmlformats.org/officeDocument/2006/relationships/oleObject" Target="../embeddings/oleObject38.bin"/><Relationship Id="rId27" Type="http://schemas.openxmlformats.org/officeDocument/2006/relationships/image" Target="../media/image37.emf"/><Relationship Id="rId30" Type="http://schemas.openxmlformats.org/officeDocument/2006/relationships/oleObject" Target="../embeddings/oleObject42.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45.bin"/><Relationship Id="rId13" Type="http://schemas.openxmlformats.org/officeDocument/2006/relationships/image" Target="../media/image19.emf"/><Relationship Id="rId18" Type="http://schemas.openxmlformats.org/officeDocument/2006/relationships/oleObject" Target="../embeddings/oleObject50.bin"/><Relationship Id="rId26" Type="http://schemas.openxmlformats.org/officeDocument/2006/relationships/oleObject" Target="../embeddings/oleObject54.bin"/><Relationship Id="rId3" Type="http://schemas.openxmlformats.org/officeDocument/2006/relationships/vmlDrawing" Target="../drawings/vmlDrawing4.vml"/><Relationship Id="rId21" Type="http://schemas.openxmlformats.org/officeDocument/2006/relationships/image" Target="../media/image45.emf"/><Relationship Id="rId7" Type="http://schemas.openxmlformats.org/officeDocument/2006/relationships/image" Target="../media/image2.emf"/><Relationship Id="rId12" Type="http://schemas.openxmlformats.org/officeDocument/2006/relationships/oleObject" Target="../embeddings/oleObject47.bin"/><Relationship Id="rId17" Type="http://schemas.openxmlformats.org/officeDocument/2006/relationships/image" Target="../media/image43.emf"/><Relationship Id="rId25" Type="http://schemas.openxmlformats.org/officeDocument/2006/relationships/image" Target="../media/image47.emf"/><Relationship Id="rId2" Type="http://schemas.openxmlformats.org/officeDocument/2006/relationships/drawing" Target="../drawings/drawing12.xml"/><Relationship Id="rId16" Type="http://schemas.openxmlformats.org/officeDocument/2006/relationships/oleObject" Target="../embeddings/oleObject49.bin"/><Relationship Id="rId20" Type="http://schemas.openxmlformats.org/officeDocument/2006/relationships/oleObject" Target="../embeddings/oleObject51.bin"/><Relationship Id="rId29" Type="http://schemas.openxmlformats.org/officeDocument/2006/relationships/image" Target="../media/image49.emf"/><Relationship Id="rId1" Type="http://schemas.openxmlformats.org/officeDocument/2006/relationships/printerSettings" Target="../printerSettings/printerSettings12.bin"/><Relationship Id="rId6" Type="http://schemas.openxmlformats.org/officeDocument/2006/relationships/oleObject" Target="../embeddings/oleObject44.bin"/><Relationship Id="rId11" Type="http://schemas.openxmlformats.org/officeDocument/2006/relationships/image" Target="../media/image18.emf"/><Relationship Id="rId24" Type="http://schemas.openxmlformats.org/officeDocument/2006/relationships/oleObject" Target="../embeddings/oleObject53.bin"/><Relationship Id="rId5" Type="http://schemas.openxmlformats.org/officeDocument/2006/relationships/image" Target="../media/image40.emf"/><Relationship Id="rId15" Type="http://schemas.openxmlformats.org/officeDocument/2006/relationships/image" Target="../media/image42.emf"/><Relationship Id="rId23" Type="http://schemas.openxmlformats.org/officeDocument/2006/relationships/image" Target="../media/image46.emf"/><Relationship Id="rId28" Type="http://schemas.openxmlformats.org/officeDocument/2006/relationships/oleObject" Target="../embeddings/oleObject55.bin"/><Relationship Id="rId10" Type="http://schemas.openxmlformats.org/officeDocument/2006/relationships/oleObject" Target="../embeddings/oleObject46.bin"/><Relationship Id="rId19" Type="http://schemas.openxmlformats.org/officeDocument/2006/relationships/image" Target="../media/image44.emf"/><Relationship Id="rId31" Type="http://schemas.openxmlformats.org/officeDocument/2006/relationships/image" Target="../media/image50.emf"/><Relationship Id="rId4" Type="http://schemas.openxmlformats.org/officeDocument/2006/relationships/oleObject" Target="../embeddings/oleObject43.bin"/><Relationship Id="rId9" Type="http://schemas.openxmlformats.org/officeDocument/2006/relationships/image" Target="../media/image41.emf"/><Relationship Id="rId14" Type="http://schemas.openxmlformats.org/officeDocument/2006/relationships/oleObject" Target="../embeddings/oleObject48.bin"/><Relationship Id="rId22" Type="http://schemas.openxmlformats.org/officeDocument/2006/relationships/oleObject" Target="../embeddings/oleObject52.bin"/><Relationship Id="rId27" Type="http://schemas.openxmlformats.org/officeDocument/2006/relationships/image" Target="../media/image48.emf"/><Relationship Id="rId30" Type="http://schemas.openxmlformats.org/officeDocument/2006/relationships/oleObject" Target="../embeddings/oleObject56.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image" Target="../media/image54.emf"/><Relationship Id="rId18" Type="http://schemas.openxmlformats.org/officeDocument/2006/relationships/oleObject" Target="../embeddings/oleObject64.bin"/><Relationship Id="rId26" Type="http://schemas.openxmlformats.org/officeDocument/2006/relationships/oleObject" Target="../embeddings/oleObject68.bin"/><Relationship Id="rId3" Type="http://schemas.openxmlformats.org/officeDocument/2006/relationships/vmlDrawing" Target="../drawings/vmlDrawing5.vml"/><Relationship Id="rId21" Type="http://schemas.openxmlformats.org/officeDocument/2006/relationships/image" Target="../media/image58.emf"/><Relationship Id="rId7" Type="http://schemas.openxmlformats.org/officeDocument/2006/relationships/image" Target="../media/image2.emf"/><Relationship Id="rId12" Type="http://schemas.openxmlformats.org/officeDocument/2006/relationships/oleObject" Target="../embeddings/oleObject61.bin"/><Relationship Id="rId17" Type="http://schemas.openxmlformats.org/officeDocument/2006/relationships/image" Target="../media/image56.emf"/><Relationship Id="rId25" Type="http://schemas.openxmlformats.org/officeDocument/2006/relationships/image" Target="../media/image60.emf"/><Relationship Id="rId2" Type="http://schemas.openxmlformats.org/officeDocument/2006/relationships/drawing" Target="../drawings/drawing13.xml"/><Relationship Id="rId16" Type="http://schemas.openxmlformats.org/officeDocument/2006/relationships/oleObject" Target="../embeddings/oleObject63.bin"/><Relationship Id="rId20" Type="http://schemas.openxmlformats.org/officeDocument/2006/relationships/oleObject" Target="../embeddings/oleObject65.bin"/><Relationship Id="rId29" Type="http://schemas.openxmlformats.org/officeDocument/2006/relationships/image" Target="../media/image62.emf"/><Relationship Id="rId1" Type="http://schemas.openxmlformats.org/officeDocument/2006/relationships/printerSettings" Target="../printerSettings/printerSettings13.bin"/><Relationship Id="rId6" Type="http://schemas.openxmlformats.org/officeDocument/2006/relationships/oleObject" Target="../embeddings/oleObject58.bin"/><Relationship Id="rId11" Type="http://schemas.openxmlformats.org/officeDocument/2006/relationships/image" Target="../media/image53.emf"/><Relationship Id="rId24" Type="http://schemas.openxmlformats.org/officeDocument/2006/relationships/oleObject" Target="../embeddings/oleObject67.bin"/><Relationship Id="rId5" Type="http://schemas.openxmlformats.org/officeDocument/2006/relationships/image" Target="../media/image51.emf"/><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oleObject" Target="../embeddings/oleObject69.bin"/><Relationship Id="rId10" Type="http://schemas.openxmlformats.org/officeDocument/2006/relationships/oleObject" Target="../embeddings/oleObject60.bin"/><Relationship Id="rId19" Type="http://schemas.openxmlformats.org/officeDocument/2006/relationships/image" Target="../media/image57.emf"/><Relationship Id="rId31" Type="http://schemas.openxmlformats.org/officeDocument/2006/relationships/image" Target="../media/image63.emf"/><Relationship Id="rId4" Type="http://schemas.openxmlformats.org/officeDocument/2006/relationships/oleObject" Target="../embeddings/oleObject57.bin"/><Relationship Id="rId9" Type="http://schemas.openxmlformats.org/officeDocument/2006/relationships/image" Target="../media/image52.emf"/><Relationship Id="rId14" Type="http://schemas.openxmlformats.org/officeDocument/2006/relationships/oleObject" Target="../embeddings/oleObject62.bin"/><Relationship Id="rId22" Type="http://schemas.openxmlformats.org/officeDocument/2006/relationships/oleObject" Target="../embeddings/oleObject66.bin"/><Relationship Id="rId27" Type="http://schemas.openxmlformats.org/officeDocument/2006/relationships/image" Target="../media/image61.emf"/><Relationship Id="rId30" Type="http://schemas.openxmlformats.org/officeDocument/2006/relationships/oleObject" Target="../embeddings/oleObject7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5.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topLeftCell="B4" zoomScaleSheetLayoutView="100" workbookViewId="0">
      <selection activeCell="E6" sqref="E6:E7"/>
    </sheetView>
  </sheetViews>
  <sheetFormatPr defaultRowHeight="13.5" outlineLevelRow="1"/>
  <cols>
    <col min="1" max="1" width="9" hidden="1" customWidth="1"/>
    <col min="2" max="2" width="4.25" style="1" customWidth="1"/>
    <col min="3" max="3" width="16.125" style="2" customWidth="1"/>
    <col min="4" max="4" width="52.625" style="2" customWidth="1"/>
    <col min="5" max="5" width="18.75" customWidth="1"/>
  </cols>
  <sheetData>
    <row r="1" spans="2:9" ht="19.5" customHeight="1">
      <c r="B1" s="344" t="s">
        <v>27</v>
      </c>
      <c r="C1" s="344"/>
      <c r="D1" s="344"/>
      <c r="E1" s="344"/>
    </row>
    <row r="2" spans="2:9">
      <c r="B2" s="344"/>
      <c r="C2" s="344"/>
      <c r="D2" s="344"/>
      <c r="E2" s="344"/>
    </row>
    <row r="3" spans="2:9" ht="258" customHeight="1">
      <c r="B3" s="341" t="s">
        <v>219</v>
      </c>
      <c r="C3" s="342"/>
      <c r="D3" s="342"/>
      <c r="E3" s="342"/>
    </row>
    <row r="4" spans="2:9" ht="48.75" customHeight="1">
      <c r="B4" s="3"/>
      <c r="C4" s="7"/>
      <c r="D4" s="7"/>
      <c r="E4" s="14"/>
    </row>
    <row r="5" spans="2:9">
      <c r="B5" s="4"/>
      <c r="C5" s="8" t="s">
        <v>4</v>
      </c>
      <c r="D5" s="8" t="s">
        <v>6</v>
      </c>
      <c r="E5" s="15" t="s">
        <v>36</v>
      </c>
    </row>
    <row r="6" spans="2:9" ht="30" customHeight="1">
      <c r="B6" s="345">
        <v>1</v>
      </c>
      <c r="C6" s="9" t="s">
        <v>222</v>
      </c>
      <c r="D6" s="347" t="s">
        <v>222</v>
      </c>
      <c r="E6" s="349" t="s">
        <v>223</v>
      </c>
    </row>
    <row r="7" spans="2:9" ht="30" customHeight="1">
      <c r="B7" s="346"/>
      <c r="C7" s="9" t="s">
        <v>395</v>
      </c>
      <c r="D7" s="348"/>
      <c r="E7" s="350"/>
    </row>
    <row r="8" spans="2:9" ht="30" customHeight="1">
      <c r="B8" s="345">
        <v>2</v>
      </c>
      <c r="C8" s="9" t="s">
        <v>155</v>
      </c>
      <c r="D8" s="351" t="s">
        <v>101</v>
      </c>
      <c r="E8" s="349" t="s">
        <v>223</v>
      </c>
      <c r="I8" s="2"/>
    </row>
    <row r="9" spans="2:9" ht="30" customHeight="1">
      <c r="B9" s="346"/>
      <c r="C9" s="9" t="s">
        <v>395</v>
      </c>
      <c r="D9" s="352"/>
      <c r="E9" s="350"/>
      <c r="I9" s="2"/>
    </row>
    <row r="10" spans="2:9" ht="30" customHeight="1">
      <c r="B10" s="345">
        <v>3</v>
      </c>
      <c r="C10" s="9" t="s">
        <v>246</v>
      </c>
      <c r="D10" s="347" t="s">
        <v>108</v>
      </c>
      <c r="E10" s="349" t="s">
        <v>223</v>
      </c>
    </row>
    <row r="11" spans="2:9" ht="30" customHeight="1">
      <c r="B11" s="346"/>
      <c r="C11" s="9" t="s">
        <v>395</v>
      </c>
      <c r="D11" s="348"/>
      <c r="E11" s="350"/>
    </row>
    <row r="12" spans="2:9" ht="30" customHeight="1">
      <c r="B12" s="5">
        <v>4</v>
      </c>
      <c r="C12" s="9" t="s">
        <v>374</v>
      </c>
      <c r="D12" s="13" t="s">
        <v>64</v>
      </c>
      <c r="E12" s="16" t="s">
        <v>223</v>
      </c>
    </row>
    <row r="13" spans="2:9" ht="30" customHeight="1">
      <c r="B13" s="345">
        <v>5</v>
      </c>
      <c r="C13" s="9" t="s">
        <v>188</v>
      </c>
      <c r="D13" s="354" t="s">
        <v>388</v>
      </c>
      <c r="E13" s="349" t="s">
        <v>223</v>
      </c>
    </row>
    <row r="14" spans="2:9" ht="30" customHeight="1">
      <c r="B14" s="353"/>
      <c r="C14" s="9" t="s">
        <v>200</v>
      </c>
      <c r="D14" s="355"/>
      <c r="E14" s="357"/>
    </row>
    <row r="15" spans="2:9" ht="30" customHeight="1">
      <c r="B15" s="353"/>
      <c r="C15" s="9" t="s">
        <v>387</v>
      </c>
      <c r="D15" s="355"/>
      <c r="E15" s="357"/>
    </row>
    <row r="16" spans="2:9" ht="30" customHeight="1">
      <c r="B16" s="353"/>
      <c r="C16" s="9" t="s">
        <v>84</v>
      </c>
      <c r="D16" s="355"/>
      <c r="E16" s="357"/>
    </row>
    <row r="17" spans="2:5" ht="30" customHeight="1">
      <c r="B17" s="346"/>
      <c r="C17" s="9" t="s">
        <v>83</v>
      </c>
      <c r="D17" s="356"/>
      <c r="E17" s="350"/>
    </row>
    <row r="18" spans="2:5" ht="30" customHeight="1">
      <c r="B18" s="358">
        <v>6</v>
      </c>
      <c r="C18" s="9" t="s">
        <v>286</v>
      </c>
      <c r="D18" s="347" t="s">
        <v>249</v>
      </c>
      <c r="E18" s="347" t="s">
        <v>39</v>
      </c>
    </row>
    <row r="19" spans="2:5" ht="30" customHeight="1">
      <c r="B19" s="359"/>
      <c r="C19" s="9" t="s">
        <v>402</v>
      </c>
      <c r="D19" s="348"/>
      <c r="E19" s="348"/>
    </row>
    <row r="20" spans="2:5" ht="78.75" customHeight="1">
      <c r="B20" s="5">
        <v>7</v>
      </c>
      <c r="C20" s="9" t="s">
        <v>139</v>
      </c>
      <c r="D20" s="13" t="s">
        <v>121</v>
      </c>
      <c r="E20" s="17" t="s">
        <v>223</v>
      </c>
    </row>
    <row r="21" spans="2:5" ht="43.5" customHeight="1">
      <c r="B21" s="5">
        <v>8</v>
      </c>
      <c r="C21" s="9" t="s">
        <v>56</v>
      </c>
      <c r="D21" s="13" t="s">
        <v>389</v>
      </c>
      <c r="E21" s="17" t="s">
        <v>223</v>
      </c>
    </row>
    <row r="22" spans="2:5" ht="43.5" customHeight="1">
      <c r="B22" s="5">
        <v>9</v>
      </c>
      <c r="C22" s="10" t="s">
        <v>390</v>
      </c>
      <c r="D22" s="13" t="s">
        <v>177</v>
      </c>
      <c r="E22" s="17" t="s">
        <v>223</v>
      </c>
    </row>
    <row r="23" spans="2:5" ht="40.5">
      <c r="B23" s="5">
        <v>10</v>
      </c>
      <c r="C23" s="10" t="s">
        <v>391</v>
      </c>
      <c r="D23" s="13" t="s">
        <v>329</v>
      </c>
      <c r="E23" s="17" t="s">
        <v>223</v>
      </c>
    </row>
    <row r="24" spans="2:5" ht="29.25" customHeight="1">
      <c r="B24" s="5">
        <v>11</v>
      </c>
      <c r="C24" s="10" t="s">
        <v>392</v>
      </c>
      <c r="D24" s="13" t="s">
        <v>393</v>
      </c>
      <c r="E24" s="17" t="s">
        <v>223</v>
      </c>
    </row>
    <row r="25" spans="2:5" ht="36.75" customHeight="1">
      <c r="B25" s="5">
        <v>12</v>
      </c>
      <c r="C25" s="10" t="s">
        <v>394</v>
      </c>
      <c r="D25" s="13" t="s">
        <v>298</v>
      </c>
      <c r="E25" s="17" t="s">
        <v>223</v>
      </c>
    </row>
    <row r="26" spans="2:5" ht="57.75" customHeight="1">
      <c r="B26" s="360">
        <v>13</v>
      </c>
      <c r="C26" s="11" t="s">
        <v>159</v>
      </c>
      <c r="D26" s="361" t="s">
        <v>199</v>
      </c>
      <c r="E26" s="362" t="s">
        <v>223</v>
      </c>
    </row>
    <row r="27" spans="2:5" ht="27" customHeight="1">
      <c r="B27" s="360"/>
      <c r="C27" s="12" t="s">
        <v>395</v>
      </c>
      <c r="D27" s="361"/>
      <c r="E27" s="362"/>
    </row>
    <row r="28" spans="2:5" hidden="1" outlineLevel="1">
      <c r="B28" s="343" t="s">
        <v>218</v>
      </c>
      <c r="C28" s="343"/>
      <c r="D28" s="2" t="s">
        <v>290</v>
      </c>
    </row>
    <row r="29" spans="2:5" hidden="1" outlineLevel="1"/>
    <row r="30" spans="2:5" collapsed="1"/>
  </sheetData>
  <sheetProtection password="DE82" sheet="1" objects="1" scenarios="1"/>
  <mergeCells count="21">
    <mergeCell ref="D18:D19"/>
    <mergeCell ref="E18:E19"/>
    <mergeCell ref="B26:B27"/>
    <mergeCell ref="D26:D27"/>
    <mergeCell ref="E26:E27"/>
    <mergeCell ref="B3:E3"/>
    <mergeCell ref="B28:C28"/>
    <mergeCell ref="B1:E2"/>
    <mergeCell ref="B6:B7"/>
    <mergeCell ref="D6:D7"/>
    <mergeCell ref="E6:E7"/>
    <mergeCell ref="B8:B9"/>
    <mergeCell ref="D8:D9"/>
    <mergeCell ref="E8:E9"/>
    <mergeCell ref="B10:B11"/>
    <mergeCell ref="D10:D11"/>
    <mergeCell ref="E10:E11"/>
    <mergeCell ref="B13:B17"/>
    <mergeCell ref="D13:D17"/>
    <mergeCell ref="E13:E17"/>
    <mergeCell ref="B18:B19"/>
  </mergeCells>
  <phoneticPr fontId="16" type="Hiragana"/>
  <hyperlinks>
    <hyperlink ref="C6" location="着手届!A1" display="工事着手届"/>
    <hyperlink ref="C8" location="工程表!A1" display="工程表"/>
    <hyperlink ref="C7" location="'着手届(JV)'!A1" display="JV用"/>
    <hyperlink ref="C9" location="'工程表 (JV)'!A1" display="JV用"/>
    <hyperlink ref="C10" location="選任届!A1" display="選任届"/>
    <hyperlink ref="C11" location="'選任届(JV)'!A1" display="JV用"/>
    <hyperlink ref="C12" location="'契約書（300万円未満）'!A1" display="工事請負契約書"/>
    <hyperlink ref="C13" location="'契約書（300万円以上）'!A1" display="工事請負契約書_x000a_支払予定表なし"/>
    <hyperlink ref="C14" location="'契約書（300万円以上・予定表有）'!A1" display="支払予定表あり"/>
    <hyperlink ref="C15" location="'契約書（300万円以上　議決用・単体）'!A1" display="議会議決用(単体)"/>
    <hyperlink ref="C16" location="'契約書（300万円以上　議決用・JV）'!A1" display="議会議決用(JV)"/>
    <hyperlink ref="C17" location="'契約書（300万円以上・議決不要・JV）'!A1" display="議会議決を必要としないJV用"/>
    <hyperlink ref="C18" location="変更契約書!A1" display="工事請負変更契約書"/>
    <hyperlink ref="C20" location="特約条項!A1" display="談合その他不正行為に係る契約解除と損害賠償に関する特約条項"/>
    <hyperlink ref="C21" location="'ﾘｻｲｸﾙ(解体)'!A1" display="ﾘｻｲｸﾙ法契約書面 _x000a_（解体工事用） "/>
    <hyperlink ref="C22" location="'ﾘｻｲｸﾙ(新築)'!A1" display="ﾘｻｲｸﾙ法契約書面 _x000a_（新築工事用） "/>
    <hyperlink ref="C23" location="'ﾘｻｲｸﾙ(その他)'!A1" display="ﾘｻｲｸﾙ法契約書面 _x000a_（その他土木工事用）"/>
    <hyperlink ref="C24" location="'ﾘｻｲｸﾙ（別紙）'!A1" display="ﾘｻｲｸﾙ法契約書面 _x000a_（別紙） "/>
    <hyperlink ref="C25" location="課税免税届!A1" display="課税・免税届"/>
    <hyperlink ref="C26" location="中間!A1" display="中間前金払・部分払の選択について"/>
    <hyperlink ref="C27" location="'中間(JV)'!A1" display="JV用"/>
    <hyperlink ref="C19" location="'変更契約書 (JV）'!Print_Area" display="工事請負変更契約書（ＪＶ）"/>
  </hyperlinks>
  <pageMargins left="0.59055118110236227" right="0.59055118110236227" top="0.78740157480314965" bottom="0.98425196850393692"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outlinePr showOutlineSymbols="0"/>
  </sheetPr>
  <dimension ref="A1:CM811"/>
  <sheetViews>
    <sheetView showGridLines="0" showZeros="0" showOutlineSymbols="0" zoomScale="80" zoomScaleNormal="80" workbookViewId="0">
      <selection activeCell="L5" sqref="L5:Z5"/>
    </sheetView>
  </sheetViews>
  <sheetFormatPr defaultColWidth="2.125" defaultRowHeight="18.95" customHeight="1"/>
  <cols>
    <col min="1" max="3" width="2.125" style="19"/>
    <col min="4" max="4" width="2.125" style="90"/>
    <col min="5" max="16384" width="2.125" style="19"/>
  </cols>
  <sheetData>
    <row r="1" spans="1:69" ht="5.0999999999999996" customHeight="1">
      <c r="D1" s="19"/>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row>
    <row r="2" spans="1:69" s="18" customFormat="1" ht="15" customHeight="1">
      <c r="A2" s="1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D2" s="323"/>
      <c r="BE2" s="482">
        <f>L7</f>
        <v>0</v>
      </c>
      <c r="BF2" s="482"/>
      <c r="BG2" s="482"/>
      <c r="BH2" s="482"/>
      <c r="BI2" s="482"/>
      <c r="BJ2" s="482"/>
      <c r="BK2" s="482"/>
      <c r="BL2" s="482"/>
      <c r="BM2" s="482"/>
      <c r="BN2" s="482"/>
      <c r="BO2" s="482"/>
      <c r="BP2" s="323"/>
      <c r="BQ2" s="323"/>
    </row>
    <row r="3" spans="1:69" s="18" customFormat="1" ht="15" customHeight="1">
      <c r="A3" s="1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D3" s="323"/>
      <c r="BE3" s="482">
        <f>IF(L7="",0,LEN(BE2))</f>
        <v>0</v>
      </c>
      <c r="BF3" s="482"/>
      <c r="BG3" s="482"/>
      <c r="BH3" s="482"/>
      <c r="BI3" s="482"/>
      <c r="BJ3" s="482"/>
      <c r="BK3" s="482"/>
      <c r="BL3" s="482"/>
      <c r="BM3" s="482"/>
      <c r="BN3" s="482"/>
      <c r="BO3" s="482"/>
      <c r="BP3" s="323"/>
      <c r="BQ3" s="323"/>
    </row>
    <row r="4" spans="1:69" s="18" customFormat="1" ht="15" customHeight="1">
      <c r="A4" s="1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42"/>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D4" s="323"/>
      <c r="BE4" s="324" t="str">
        <f>IF(BE3=10,"￥","")</f>
        <v/>
      </c>
      <c r="BF4" s="324" t="str">
        <f>IF(BE3=9,"￥",IF(BE3&gt;=10,DBCS(MID(BE2,BE3-9,1)),""))</f>
        <v/>
      </c>
      <c r="BG4" s="324" t="str">
        <f>IF(BE3=8,"￥",IF(BE3&gt;=9,DBCS(MID(BE2,BE3-8,1)),""))</f>
        <v/>
      </c>
      <c r="BH4" s="324" t="str">
        <f>IF(BE3=7,"￥",IF(BE3&gt;=8,DBCS(MID(BE2,BE3-7,1)),""))</f>
        <v/>
      </c>
      <c r="BI4" s="324" t="str">
        <f>IF(BE3=6,"￥",IF(BE3&gt;=7,DBCS(MID(BE2,BE3-6,1)),""))</f>
        <v/>
      </c>
      <c r="BJ4" s="324" t="str">
        <f>IF(BE3=5,"￥",IF(BE3&gt;=6,DBCS(MID(BE2,BE3-5,1)),""))</f>
        <v/>
      </c>
      <c r="BK4" s="324" t="str">
        <f>IF(BE3=4,"￥",IF(BE3&gt;=5,DBCS(MID(BE2,BE3-4,1)),""))</f>
        <v/>
      </c>
      <c r="BL4" s="324" t="str">
        <f>IF(BE3=3,"￥",IF(BE3&gt;=4,DBCS(MID(BE2,BE3-3,1)),""))</f>
        <v/>
      </c>
      <c r="BM4" s="324" t="str">
        <f>IF(BE3=2,"￥",IF(BE3&gt;=3,DBCS(MID(BE2,BE3-2,1)),""))</f>
        <v/>
      </c>
      <c r="BN4" s="324" t="str">
        <f>IF(BE3=1,"￥",IF(BE3&gt;=2,DBCS(MID(BE2,BE3-1,1)),""))</f>
        <v/>
      </c>
      <c r="BO4" s="324" t="str">
        <f>IF(BE3&gt;0,DBCS(RIGHT(BE2,1)),"")</f>
        <v/>
      </c>
      <c r="BP4" s="323"/>
      <c r="BQ4" s="323"/>
    </row>
    <row r="5" spans="1:69" s="18" customFormat="1" ht="15" customHeight="1">
      <c r="A5" s="19"/>
      <c r="B5" s="91"/>
      <c r="C5" s="93"/>
      <c r="D5" s="93"/>
      <c r="E5" s="93"/>
      <c r="F5" s="93"/>
      <c r="G5" s="93"/>
      <c r="H5" s="93"/>
      <c r="I5" s="93"/>
      <c r="J5" s="93"/>
      <c r="K5" s="105"/>
      <c r="L5" s="372"/>
      <c r="M5" s="373"/>
      <c r="N5" s="373"/>
      <c r="O5" s="373"/>
      <c r="P5" s="373"/>
      <c r="Q5" s="373"/>
      <c r="R5" s="373"/>
      <c r="S5" s="373"/>
      <c r="T5" s="373"/>
      <c r="U5" s="373"/>
      <c r="V5" s="373"/>
      <c r="W5" s="373"/>
      <c r="X5" s="373"/>
      <c r="Y5" s="373"/>
      <c r="Z5" s="373"/>
      <c r="AA5" s="36" t="s">
        <v>271</v>
      </c>
      <c r="AB5" s="34"/>
      <c r="AC5" s="34"/>
      <c r="AD5" s="34"/>
      <c r="AE5" s="39"/>
      <c r="AF5" s="42"/>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23"/>
      <c r="BE5" s="323"/>
      <c r="BF5" s="323"/>
      <c r="BG5" s="323"/>
      <c r="BH5" s="323"/>
      <c r="BI5" s="323"/>
      <c r="BJ5" s="323"/>
      <c r="BK5" s="323"/>
      <c r="BL5" s="323"/>
      <c r="BM5" s="323"/>
      <c r="BN5" s="323"/>
      <c r="BO5" s="323"/>
      <c r="BP5" s="323"/>
      <c r="BQ5" s="323"/>
    </row>
    <row r="6" spans="1:69" s="18" customFormat="1" ht="15" customHeight="1">
      <c r="A6" s="19"/>
      <c r="B6" s="91"/>
      <c r="C6" s="486" t="s">
        <v>293</v>
      </c>
      <c r="D6" s="486"/>
      <c r="E6" s="486"/>
      <c r="F6" s="486"/>
      <c r="G6" s="486"/>
      <c r="H6" s="486"/>
      <c r="I6" s="486"/>
      <c r="J6" s="486"/>
      <c r="K6" s="487"/>
      <c r="L6" s="488">
        <f>L4-L5</f>
        <v>0</v>
      </c>
      <c r="M6" s="489"/>
      <c r="N6" s="489"/>
      <c r="O6" s="489"/>
      <c r="P6" s="489"/>
      <c r="Q6" s="489"/>
      <c r="R6" s="489"/>
      <c r="S6" s="489"/>
      <c r="T6" s="489"/>
      <c r="U6" s="489"/>
      <c r="V6" s="489"/>
      <c r="W6" s="489"/>
      <c r="X6" s="489"/>
      <c r="Y6" s="489"/>
      <c r="Z6" s="489"/>
      <c r="AA6" s="36" t="s">
        <v>14</v>
      </c>
      <c r="AB6" s="34"/>
      <c r="AC6" s="34"/>
      <c r="AD6" s="34"/>
      <c r="AE6" s="39"/>
      <c r="AF6" s="42"/>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c r="BD6" s="323"/>
      <c r="BE6" s="323"/>
      <c r="BF6" s="323"/>
      <c r="BG6" s="323"/>
      <c r="BH6" s="323"/>
      <c r="BI6" s="323"/>
      <c r="BJ6" s="323"/>
      <c r="BK6" s="323"/>
      <c r="BL6" s="323"/>
      <c r="BM6" s="323"/>
      <c r="BN6" s="323"/>
      <c r="BO6" s="323"/>
      <c r="BP6" s="323"/>
      <c r="BQ6" s="323"/>
    </row>
    <row r="7" spans="1:69" s="18" customFormat="1" ht="15" customHeight="1">
      <c r="A7" s="19"/>
      <c r="B7" s="483" t="s">
        <v>283</v>
      </c>
      <c r="C7" s="484"/>
      <c r="D7" s="484"/>
      <c r="E7" s="484"/>
      <c r="F7" s="484"/>
      <c r="G7" s="484"/>
      <c r="H7" s="484"/>
      <c r="I7" s="484"/>
      <c r="J7" s="484"/>
      <c r="K7" s="485"/>
      <c r="L7" s="372"/>
      <c r="M7" s="373"/>
      <c r="N7" s="373"/>
      <c r="O7" s="373"/>
      <c r="P7" s="373"/>
      <c r="Q7" s="373"/>
      <c r="R7" s="373"/>
      <c r="S7" s="373"/>
      <c r="T7" s="373"/>
      <c r="U7" s="373"/>
      <c r="V7" s="373"/>
      <c r="W7" s="373"/>
      <c r="X7" s="373"/>
      <c r="Y7" s="373"/>
      <c r="Z7" s="373"/>
      <c r="AA7" s="36" t="s">
        <v>14</v>
      </c>
      <c r="AB7" s="34"/>
      <c r="AC7" s="34"/>
      <c r="AD7" s="34"/>
      <c r="AE7" s="39"/>
      <c r="AF7" s="42"/>
      <c r="AG7" s="318" t="str">
        <f>BE4&amp;BF4&amp;IF(OR(BF4="￥",BF4=""),"","，")&amp;BG4&amp;BH4&amp;BI4&amp;IF(OR(BI4="￥",BI4=""),"","，")&amp;BJ4&amp;BK4&amp;BL4&amp;IF(OR(BL4="￥",BL4=""),"","，")&amp;BM4&amp;BN4&amp;BO4</f>
        <v/>
      </c>
      <c r="AH7" s="318"/>
      <c r="AI7" s="318"/>
      <c r="AJ7" s="318"/>
      <c r="AK7" s="318"/>
      <c r="AL7" s="318"/>
      <c r="AM7" s="318"/>
      <c r="AN7" s="318"/>
      <c r="AO7" s="318"/>
      <c r="AP7" s="318"/>
      <c r="AQ7" s="318"/>
      <c r="AR7" s="318"/>
      <c r="AS7" s="318"/>
      <c r="AT7" s="318"/>
      <c r="AU7" s="318"/>
      <c r="AV7" s="318"/>
      <c r="AW7" s="318"/>
      <c r="AX7" s="318"/>
      <c r="AY7" s="318"/>
      <c r="AZ7" s="318"/>
      <c r="BA7" s="318"/>
      <c r="BB7" s="318"/>
      <c r="BC7" s="318"/>
      <c r="BD7" s="323"/>
      <c r="BE7" s="323"/>
      <c r="BF7" s="323"/>
      <c r="BG7" s="323"/>
      <c r="BH7" s="323"/>
      <c r="BI7" s="323"/>
      <c r="BJ7" s="323"/>
      <c r="BK7" s="323"/>
      <c r="BL7" s="323"/>
      <c r="BM7" s="323"/>
      <c r="BN7" s="323"/>
      <c r="BO7" s="323"/>
      <c r="BP7" s="323"/>
      <c r="BQ7" s="323"/>
    </row>
    <row r="8" spans="1:69" s="18" customFormat="1" ht="15" customHeight="1">
      <c r="A8" s="19"/>
      <c r="B8" s="363" t="s">
        <v>18</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33"/>
      <c r="AB8" s="33"/>
      <c r="AC8" s="33"/>
      <c r="AD8" s="33"/>
      <c r="AE8" s="40"/>
      <c r="AF8" s="42"/>
      <c r="AG8" s="318" t="str">
        <f>IF(L8="","　　",L8)&amp;IF(OR(O8="",S8="",W8=""),"　　　年　　　月　　　日",IF(O8&lt;10,"　　","　")&amp;DBCS(O8)&amp;"年"&amp;IF(S8&lt;10,"　　","　")&amp;DBCS(S8)&amp;"月"&amp;IF(W8&lt;10,"　　","　")&amp;DBCS(W8)&amp;"日")</f>
        <v>令和　　　年　　　月　　　日</v>
      </c>
      <c r="AH8" s="318"/>
      <c r="AI8" s="318"/>
      <c r="AJ8" s="318"/>
      <c r="AK8" s="318"/>
      <c r="AL8" s="318"/>
      <c r="AM8" s="318"/>
      <c r="AN8" s="318"/>
      <c r="AO8" s="318"/>
      <c r="AP8" s="318"/>
      <c r="AQ8" s="318"/>
      <c r="AR8" s="318"/>
      <c r="AS8" s="318"/>
      <c r="AT8" s="318"/>
      <c r="AU8" s="318"/>
      <c r="AV8" s="318"/>
      <c r="AW8" s="318"/>
      <c r="AX8" s="318"/>
      <c r="AY8" s="318"/>
      <c r="AZ8" s="318"/>
      <c r="BA8" s="318"/>
      <c r="BB8" s="318"/>
      <c r="BC8" s="318"/>
      <c r="BD8" s="323"/>
      <c r="BE8" s="323"/>
      <c r="BF8" s="323"/>
      <c r="BG8" s="323"/>
      <c r="BH8" s="323"/>
      <c r="BI8" s="323"/>
      <c r="BJ8" s="323"/>
      <c r="BK8" s="323"/>
      <c r="BL8" s="323"/>
      <c r="BM8" s="323"/>
      <c r="BN8" s="323"/>
      <c r="BO8" s="323"/>
      <c r="BP8" s="323"/>
      <c r="BQ8" s="323"/>
    </row>
    <row r="9" spans="1:69" s="18" customFormat="1" ht="15" customHeight="1">
      <c r="A9" s="19"/>
      <c r="B9" s="363" t="s">
        <v>22</v>
      </c>
      <c r="C9" s="364"/>
      <c r="D9" s="364"/>
      <c r="E9" s="364"/>
      <c r="F9" s="364"/>
      <c r="G9" s="364"/>
      <c r="H9" s="364"/>
      <c r="I9" s="364"/>
      <c r="J9" s="364"/>
      <c r="K9" s="365"/>
      <c r="L9" s="490" t="str">
        <f>IF(L8="","",L8)</f>
        <v>令和</v>
      </c>
      <c r="M9" s="376"/>
      <c r="N9" s="376"/>
      <c r="O9" s="376" t="str">
        <f>IF(O8="","",O8)</f>
        <v/>
      </c>
      <c r="P9" s="376"/>
      <c r="Q9" s="376" t="s">
        <v>31</v>
      </c>
      <c r="R9" s="376"/>
      <c r="S9" s="376" t="str">
        <f>IF(S8="","",S8)</f>
        <v/>
      </c>
      <c r="T9" s="376"/>
      <c r="U9" s="376" t="s">
        <v>33</v>
      </c>
      <c r="V9" s="376"/>
      <c r="W9" s="376" t="str">
        <f>IF(W8="","",W8)</f>
        <v/>
      </c>
      <c r="X9" s="376"/>
      <c r="Y9" s="376" t="s">
        <v>21</v>
      </c>
      <c r="Z9" s="376"/>
      <c r="AA9" s="33"/>
      <c r="AB9" s="33"/>
      <c r="AC9" s="33"/>
      <c r="AD9" s="33"/>
      <c r="AE9" s="40"/>
      <c r="AF9" s="42"/>
      <c r="AG9" s="318" t="str">
        <f>IF(L9="","　　",L9)&amp;IF(OR(O9="",S9="",W9=""),"　　　年　　　月　　　日",IF(O9&lt;10,"　　","　")&amp;DBCS(O9)&amp;"年"&amp;IF(S9&lt;10,"　　","　")&amp;DBCS(S9)&amp;"月"&amp;IF(W9&lt;10,"　　","　")&amp;DBCS(W9)&amp;"日")</f>
        <v>令和　　　年　　　月　　　日</v>
      </c>
      <c r="AH9" s="318"/>
      <c r="AI9" s="318"/>
      <c r="AJ9" s="318"/>
      <c r="AK9" s="318"/>
      <c r="AL9" s="318"/>
      <c r="AM9" s="318"/>
      <c r="AN9" s="318"/>
      <c r="AO9" s="318"/>
      <c r="AP9" s="318"/>
      <c r="AQ9" s="318"/>
      <c r="AR9" s="318"/>
      <c r="AS9" s="318"/>
      <c r="AT9" s="318"/>
      <c r="AU9" s="318"/>
      <c r="AV9" s="318"/>
      <c r="AW9" s="318"/>
      <c r="AX9" s="318"/>
      <c r="AY9" s="318"/>
      <c r="AZ9" s="318"/>
      <c r="BA9" s="318"/>
      <c r="BB9" s="318"/>
      <c r="BC9" s="318"/>
      <c r="BD9" s="323"/>
      <c r="BE9" s="323"/>
      <c r="BF9" s="323"/>
      <c r="BG9" s="323"/>
      <c r="BH9" s="323"/>
      <c r="BI9" s="323"/>
      <c r="BJ9" s="323"/>
      <c r="BK9" s="323"/>
      <c r="BL9" s="323"/>
      <c r="BM9" s="323"/>
      <c r="BN9" s="323"/>
      <c r="BO9" s="323"/>
      <c r="BP9" s="323"/>
      <c r="BQ9" s="323"/>
    </row>
    <row r="10" spans="1:69" s="18" customFormat="1" ht="15" customHeight="1">
      <c r="A10" s="19"/>
      <c r="B10" s="363" t="s">
        <v>75</v>
      </c>
      <c r="C10" s="364"/>
      <c r="D10" s="364"/>
      <c r="E10" s="364"/>
      <c r="F10" s="364"/>
      <c r="G10" s="364"/>
      <c r="H10" s="364"/>
      <c r="I10" s="364"/>
      <c r="J10" s="364"/>
      <c r="K10" s="365"/>
      <c r="L10" s="374" t="s">
        <v>418</v>
      </c>
      <c r="M10" s="375"/>
      <c r="N10" s="375"/>
      <c r="O10" s="375"/>
      <c r="P10" s="375"/>
      <c r="Q10" s="376" t="s">
        <v>31</v>
      </c>
      <c r="R10" s="376"/>
      <c r="S10" s="375"/>
      <c r="T10" s="375"/>
      <c r="U10" s="376" t="s">
        <v>33</v>
      </c>
      <c r="V10" s="376"/>
      <c r="W10" s="375"/>
      <c r="X10" s="375"/>
      <c r="Y10" s="376" t="s">
        <v>21</v>
      </c>
      <c r="Z10" s="376"/>
      <c r="AA10" s="33"/>
      <c r="AB10" s="33"/>
      <c r="AC10" s="33"/>
      <c r="AD10" s="33"/>
      <c r="AE10" s="40"/>
      <c r="AF10" s="42"/>
      <c r="AG10" s="318" t="str">
        <f>IF(L10="","　　",L10)&amp;IF(OR(O10="",S10="",W10=""),"　　　年　　　月　　　日",IF(O10&lt;10,"　　","　")&amp;DBCS(O10)&amp;"年"&amp;IF(S10&lt;10,"　　","　")&amp;DBCS(S10)&amp;"月"&amp;IF(W10&lt;10,"　　","　")&amp;DBCS(W10)&amp;"日")</f>
        <v>令和　　　年　　　月　　　日</v>
      </c>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23"/>
      <c r="BE10" s="323"/>
      <c r="BF10" s="323"/>
      <c r="BG10" s="323"/>
      <c r="BH10" s="323"/>
      <c r="BI10" s="323"/>
      <c r="BJ10" s="323"/>
      <c r="BK10" s="323"/>
      <c r="BL10" s="323"/>
      <c r="BM10" s="323"/>
      <c r="BN10" s="323"/>
      <c r="BO10" s="323"/>
      <c r="BP10" s="323"/>
      <c r="BQ10" s="323"/>
    </row>
    <row r="11" spans="1:69" s="18" customFormat="1" ht="15" customHeight="1">
      <c r="A11" s="19"/>
      <c r="B11" s="363" t="s">
        <v>151</v>
      </c>
      <c r="C11" s="364"/>
      <c r="D11" s="364"/>
      <c r="E11" s="364"/>
      <c r="F11" s="364"/>
      <c r="G11" s="364"/>
      <c r="H11" s="364"/>
      <c r="I11" s="364"/>
      <c r="J11" s="364"/>
      <c r="K11" s="365"/>
      <c r="L11" s="491" t="s">
        <v>58</v>
      </c>
      <c r="M11" s="492"/>
      <c r="N11" s="493"/>
      <c r="O11" s="119"/>
      <c r="P11" s="128" t="str">
        <f>IF(L11="不要","※1～16ページをページ指定で印刷してください","")</f>
        <v>※1～16ページをページ指定で印刷してください</v>
      </c>
      <c r="Q11" s="119"/>
      <c r="R11" s="119"/>
      <c r="S11" s="119"/>
      <c r="T11" s="119"/>
      <c r="U11" s="119"/>
      <c r="V11" s="119"/>
      <c r="W11" s="119"/>
      <c r="X11" s="119"/>
      <c r="Y11" s="119"/>
      <c r="Z11" s="119"/>
      <c r="AA11" s="119"/>
      <c r="AB11" s="119"/>
      <c r="AC11" s="119"/>
      <c r="AD11" s="119"/>
      <c r="AE11" s="142"/>
      <c r="AF11" s="42"/>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23"/>
      <c r="BE11" s="323"/>
      <c r="BF11" s="323"/>
      <c r="BG11" s="323"/>
      <c r="BH11" s="323"/>
      <c r="BI11" s="323"/>
      <c r="BJ11" s="323"/>
      <c r="BK11" s="323"/>
      <c r="BL11" s="323"/>
      <c r="BM11" s="323"/>
      <c r="BN11" s="323"/>
      <c r="BO11" s="323"/>
      <c r="BP11" s="323"/>
      <c r="BQ11" s="323"/>
    </row>
    <row r="12" spans="1:69" s="18" customFormat="1" ht="15" customHeight="1">
      <c r="A12" s="19"/>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42"/>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143"/>
    </row>
    <row r="13" spans="1:69" s="18" customFormat="1" ht="15" customHeight="1">
      <c r="A13" s="19"/>
      <c r="B13" s="386"/>
      <c r="C13" s="387"/>
      <c r="D13" s="387"/>
      <c r="E13" s="388"/>
      <c r="F13" s="389" t="s">
        <v>24</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42"/>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143"/>
    </row>
    <row r="14" spans="1:69" s="18" customFormat="1" ht="15" customHeight="1">
      <c r="A14" s="19"/>
      <c r="B14" s="386"/>
      <c r="C14" s="387"/>
      <c r="D14" s="387"/>
      <c r="E14" s="388"/>
      <c r="F14" s="389" t="s">
        <v>25</v>
      </c>
      <c r="G14" s="390"/>
      <c r="H14" s="390"/>
      <c r="I14" s="390"/>
      <c r="J14" s="390"/>
      <c r="K14" s="391"/>
      <c r="L14" s="424"/>
      <c r="M14" s="425"/>
      <c r="N14" s="425"/>
      <c r="O14" s="425"/>
      <c r="P14" s="425"/>
      <c r="Q14" s="425"/>
      <c r="R14" s="425"/>
      <c r="S14" s="425"/>
      <c r="T14" s="425"/>
      <c r="U14" s="425"/>
      <c r="V14" s="425"/>
      <c r="W14" s="425"/>
      <c r="X14" s="425"/>
      <c r="Y14" s="425"/>
      <c r="Z14" s="425"/>
      <c r="AA14" s="425"/>
      <c r="AB14" s="425"/>
      <c r="AC14" s="425"/>
      <c r="AD14" s="425"/>
      <c r="AE14" s="426"/>
      <c r="AF14" s="42"/>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c r="BD14" s="143"/>
    </row>
    <row r="15" spans="1:69" s="18" customFormat="1" ht="15" customHeight="1">
      <c r="A15" s="19"/>
      <c r="B15" s="395"/>
      <c r="C15" s="396"/>
      <c r="D15" s="396"/>
      <c r="E15" s="397"/>
      <c r="F15" s="398" t="s">
        <v>35</v>
      </c>
      <c r="G15" s="399"/>
      <c r="H15" s="399"/>
      <c r="I15" s="399"/>
      <c r="J15" s="399"/>
      <c r="K15" s="400"/>
      <c r="L15" s="494"/>
      <c r="M15" s="495"/>
      <c r="N15" s="495"/>
      <c r="O15" s="495"/>
      <c r="P15" s="495"/>
      <c r="Q15" s="495"/>
      <c r="R15" s="495"/>
      <c r="S15" s="495"/>
      <c r="T15" s="495"/>
      <c r="U15" s="495"/>
      <c r="V15" s="495"/>
      <c r="W15" s="495"/>
      <c r="X15" s="495"/>
      <c r="Y15" s="495"/>
      <c r="Z15" s="495"/>
      <c r="AA15" s="495"/>
      <c r="AB15" s="495"/>
      <c r="AC15" s="495"/>
      <c r="AD15" s="495"/>
      <c r="AE15" s="496"/>
      <c r="AG15" s="318"/>
      <c r="AH15" s="318"/>
      <c r="AI15" s="318"/>
      <c r="AJ15" s="318"/>
      <c r="AK15" s="318"/>
      <c r="AL15" s="318"/>
      <c r="AM15" s="318"/>
      <c r="AN15" s="318"/>
      <c r="AO15" s="318"/>
      <c r="AP15" s="318"/>
      <c r="AQ15" s="318"/>
      <c r="AR15" s="318"/>
      <c r="AS15" s="318"/>
      <c r="AT15" s="318"/>
      <c r="AU15" s="318"/>
      <c r="AV15" s="318"/>
      <c r="AW15" s="318"/>
      <c r="AX15" s="318"/>
      <c r="AY15" s="318"/>
      <c r="AZ15" s="318"/>
      <c r="BA15" s="318"/>
      <c r="BB15" s="318"/>
      <c r="BC15" s="318"/>
      <c r="BD15" s="143"/>
    </row>
    <row r="16" spans="1:69" ht="5.0999999999999996" customHeight="1">
      <c r="F16" s="497"/>
      <c r="G16" s="497"/>
      <c r="H16" s="497"/>
      <c r="I16" s="497"/>
      <c r="J16" s="497"/>
      <c r="K16" s="497"/>
      <c r="L16" s="497"/>
      <c r="M16" s="497"/>
    </row>
    <row r="17" spans="4:91" ht="9.6" customHeight="1"/>
    <row r="18" spans="4:91" ht="9.6" customHeight="1">
      <c r="AX18" s="90"/>
    </row>
    <row r="19" spans="4:91" ht="9.6" customHeight="1">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c r="D23" s="521" t="s">
        <v>288</v>
      </c>
      <c r="E23" s="521"/>
      <c r="F23" s="521"/>
      <c r="G23" s="521"/>
      <c r="H23" s="521"/>
      <c r="I23" s="521"/>
      <c r="J23" s="521"/>
      <c r="K23" s="521"/>
      <c r="L23" s="521"/>
      <c r="M23" s="521"/>
      <c r="N23" s="521"/>
      <c r="O23" s="521"/>
      <c r="P23" s="521"/>
      <c r="Q23" s="521"/>
      <c r="R23" s="521"/>
      <c r="S23" s="521"/>
      <c r="T23" s="521"/>
      <c r="U23" s="521"/>
      <c r="V23" s="521"/>
      <c r="W23" s="521"/>
      <c r="X23" s="521"/>
      <c r="Y23" s="521"/>
      <c r="Z23" s="521"/>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c r="E29" s="522" t="s">
        <v>296</v>
      </c>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c r="E37" s="523" t="s">
        <v>47</v>
      </c>
      <c r="F37" s="524"/>
      <c r="G37" s="529" t="s">
        <v>224</v>
      </c>
      <c r="H37" s="529"/>
      <c r="I37" s="529"/>
      <c r="J37" s="529"/>
      <c r="K37" s="529"/>
      <c r="L37" s="529"/>
      <c r="M37" s="504"/>
      <c r="N37" s="532"/>
      <c r="O37" s="502" t="str">
        <f>IF(L2="","",L2)</f>
        <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4"/>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c r="E38" s="525"/>
      <c r="F38" s="526"/>
      <c r="G38" s="530"/>
      <c r="H38" s="530"/>
      <c r="I38" s="530"/>
      <c r="J38" s="530"/>
      <c r="K38" s="530"/>
      <c r="L38" s="530"/>
      <c r="M38" s="505"/>
      <c r="N38" s="506"/>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5"/>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c r="E39" s="525"/>
      <c r="F39" s="526"/>
      <c r="G39" s="530"/>
      <c r="H39" s="530"/>
      <c r="I39" s="530"/>
      <c r="J39" s="530"/>
      <c r="K39" s="530"/>
      <c r="L39" s="530"/>
      <c r="M39" s="505"/>
      <c r="N39" s="506"/>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5"/>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c r="E40" s="525"/>
      <c r="F40" s="526"/>
      <c r="G40" s="530"/>
      <c r="H40" s="530"/>
      <c r="I40" s="530"/>
      <c r="J40" s="530"/>
      <c r="K40" s="530"/>
      <c r="L40" s="530"/>
      <c r="M40" s="505"/>
      <c r="N40" s="506"/>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5"/>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c r="E41" s="527"/>
      <c r="F41" s="528"/>
      <c r="G41" s="531"/>
      <c r="H41" s="531"/>
      <c r="I41" s="531"/>
      <c r="J41" s="531"/>
      <c r="K41" s="531"/>
      <c r="L41" s="531"/>
      <c r="M41" s="509"/>
      <c r="N41" s="507"/>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509"/>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c r="E42" s="523" t="s">
        <v>61</v>
      </c>
      <c r="F42" s="524"/>
      <c r="G42" s="529" t="s">
        <v>228</v>
      </c>
      <c r="H42" s="529"/>
      <c r="I42" s="529"/>
      <c r="J42" s="529"/>
      <c r="K42" s="529"/>
      <c r="L42" s="529"/>
      <c r="M42" s="504"/>
      <c r="N42" s="532"/>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c r="E43" s="525"/>
      <c r="F43" s="526"/>
      <c r="G43" s="530"/>
      <c r="H43" s="530"/>
      <c r="I43" s="530"/>
      <c r="J43" s="530"/>
      <c r="K43" s="530"/>
      <c r="L43" s="530"/>
      <c r="M43" s="505"/>
      <c r="N43" s="506"/>
      <c r="O43" s="387" t="str">
        <f>"津山市　"&amp;IF(O3="","　　　　　　　　",O3)&amp;"　地内"</f>
        <v>津山市　　　　　　　　　　地内</v>
      </c>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c r="E44" s="525"/>
      <c r="F44" s="526"/>
      <c r="G44" s="530"/>
      <c r="H44" s="530"/>
      <c r="I44" s="530"/>
      <c r="J44" s="530"/>
      <c r="K44" s="530"/>
      <c r="L44" s="530"/>
      <c r="M44" s="505"/>
      <c r="N44" s="506"/>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c r="E45" s="525"/>
      <c r="F45" s="526"/>
      <c r="G45" s="530"/>
      <c r="H45" s="530"/>
      <c r="I45" s="530"/>
      <c r="J45" s="530"/>
      <c r="K45" s="530"/>
      <c r="L45" s="530"/>
      <c r="M45" s="505"/>
      <c r="N45" s="506"/>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c r="E46" s="527"/>
      <c r="F46" s="528"/>
      <c r="G46" s="531"/>
      <c r="H46" s="531"/>
      <c r="I46" s="531"/>
      <c r="J46" s="531"/>
      <c r="K46" s="531"/>
      <c r="L46" s="531"/>
      <c r="M46" s="509"/>
      <c r="N46" s="507"/>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c r="E47" s="523" t="s">
        <v>66</v>
      </c>
      <c r="F47" s="524"/>
      <c r="G47" s="529" t="s">
        <v>297</v>
      </c>
      <c r="H47" s="529"/>
      <c r="I47" s="529"/>
      <c r="J47" s="529"/>
      <c r="K47" s="529"/>
      <c r="L47" s="529"/>
      <c r="M47" s="504"/>
      <c r="N47" s="532"/>
      <c r="O47" s="533" t="s">
        <v>193</v>
      </c>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4"/>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c r="E48" s="525"/>
      <c r="F48" s="526"/>
      <c r="G48" s="530"/>
      <c r="H48" s="530"/>
      <c r="I48" s="530"/>
      <c r="J48" s="530"/>
      <c r="K48" s="530"/>
      <c r="L48" s="530"/>
      <c r="M48" s="505"/>
      <c r="N48" s="506"/>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6"/>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c r="E49" s="525"/>
      <c r="F49" s="526"/>
      <c r="G49" s="530"/>
      <c r="H49" s="530"/>
      <c r="I49" s="530"/>
      <c r="J49" s="530"/>
      <c r="K49" s="530"/>
      <c r="L49" s="530"/>
      <c r="M49" s="505"/>
      <c r="N49" s="506"/>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6"/>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c r="E50" s="525"/>
      <c r="F50" s="526"/>
      <c r="G50" s="530"/>
      <c r="H50" s="530"/>
      <c r="I50" s="530"/>
      <c r="J50" s="530"/>
      <c r="K50" s="530"/>
      <c r="L50" s="530"/>
      <c r="M50" s="505"/>
      <c r="N50" s="506"/>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6"/>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c r="E51" s="527"/>
      <c r="F51" s="528"/>
      <c r="G51" s="531"/>
      <c r="H51" s="531"/>
      <c r="I51" s="531"/>
      <c r="J51" s="531"/>
      <c r="K51" s="531"/>
      <c r="L51" s="531"/>
      <c r="M51" s="509"/>
      <c r="N51" s="50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8"/>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c r="E52" s="523" t="s">
        <v>20</v>
      </c>
      <c r="F52" s="524"/>
      <c r="G52" s="484" t="s">
        <v>282</v>
      </c>
      <c r="H52" s="484"/>
      <c r="I52" s="484"/>
      <c r="J52" s="484"/>
      <c r="K52" s="484"/>
      <c r="L52" s="484"/>
      <c r="M52" s="504"/>
      <c r="N52" s="532"/>
      <c r="O52" s="484" t="s">
        <v>300</v>
      </c>
      <c r="P52" s="484"/>
      <c r="Q52" s="484"/>
      <c r="R52" s="502"/>
      <c r="S52" s="502"/>
      <c r="T52" s="502" t="str">
        <f>AG9</f>
        <v>令和　　　年　　　月　　　日</v>
      </c>
      <c r="U52" s="502"/>
      <c r="V52" s="502"/>
      <c r="W52" s="502"/>
      <c r="X52" s="502"/>
      <c r="Y52" s="502"/>
      <c r="Z52" s="502"/>
      <c r="AA52" s="502"/>
      <c r="AB52" s="502"/>
      <c r="AC52" s="502"/>
      <c r="AD52" s="502"/>
      <c r="AE52" s="502"/>
      <c r="AF52" s="502"/>
      <c r="AG52" s="502"/>
      <c r="AH52" s="502"/>
      <c r="AI52" s="502"/>
      <c r="AJ52" s="502"/>
      <c r="AK52" s="502"/>
      <c r="AL52" s="502"/>
      <c r="AM52" s="502"/>
      <c r="AN52" s="502"/>
      <c r="AO52" s="502"/>
      <c r="AP52" s="504"/>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c r="E53" s="525"/>
      <c r="F53" s="526"/>
      <c r="G53" s="501"/>
      <c r="H53" s="501"/>
      <c r="I53" s="501"/>
      <c r="J53" s="501"/>
      <c r="K53" s="501"/>
      <c r="L53" s="501"/>
      <c r="M53" s="505"/>
      <c r="N53" s="506"/>
      <c r="O53" s="501"/>
      <c r="P53" s="501"/>
      <c r="Q53" s="501"/>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5"/>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c r="E54" s="525"/>
      <c r="F54" s="526"/>
      <c r="G54" s="501"/>
      <c r="H54" s="501"/>
      <c r="I54" s="501"/>
      <c r="J54" s="501"/>
      <c r="K54" s="501"/>
      <c r="L54" s="501"/>
      <c r="M54" s="505"/>
      <c r="N54" s="506"/>
      <c r="O54" s="501"/>
      <c r="P54" s="501"/>
      <c r="Q54" s="501"/>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5"/>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c r="E55" s="525"/>
      <c r="F55" s="526"/>
      <c r="G55" s="501"/>
      <c r="H55" s="501"/>
      <c r="I55" s="501"/>
      <c r="J55" s="501"/>
      <c r="K55" s="501"/>
      <c r="L55" s="501"/>
      <c r="M55" s="505"/>
      <c r="N55" s="506"/>
      <c r="O55" s="501"/>
      <c r="P55" s="501"/>
      <c r="Q55" s="501"/>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5"/>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c r="E56" s="525"/>
      <c r="F56" s="526"/>
      <c r="G56" s="501"/>
      <c r="H56" s="501"/>
      <c r="I56" s="501"/>
      <c r="J56" s="501"/>
      <c r="K56" s="501"/>
      <c r="L56" s="501"/>
      <c r="M56" s="505"/>
      <c r="N56" s="506"/>
      <c r="O56" s="501" t="s">
        <v>100</v>
      </c>
      <c r="P56" s="501"/>
      <c r="Q56" s="501"/>
      <c r="R56" s="503"/>
      <c r="S56" s="503"/>
      <c r="T56" s="503" t="str">
        <f>AG10</f>
        <v>令和　　　年　　　月　　　日</v>
      </c>
      <c r="U56" s="503"/>
      <c r="V56" s="503"/>
      <c r="W56" s="503"/>
      <c r="X56" s="503"/>
      <c r="Y56" s="503"/>
      <c r="Z56" s="503"/>
      <c r="AA56" s="503"/>
      <c r="AB56" s="503"/>
      <c r="AC56" s="503"/>
      <c r="AD56" s="503"/>
      <c r="AE56" s="503"/>
      <c r="AF56" s="503"/>
      <c r="AG56" s="503"/>
      <c r="AH56" s="503"/>
      <c r="AI56" s="503"/>
      <c r="AJ56" s="503"/>
      <c r="AK56" s="503"/>
      <c r="AL56" s="503"/>
      <c r="AM56" s="503"/>
      <c r="AN56" s="503"/>
      <c r="AO56" s="503"/>
      <c r="AP56" s="505"/>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c r="E57" s="525"/>
      <c r="F57" s="526"/>
      <c r="G57" s="501"/>
      <c r="H57" s="501"/>
      <c r="I57" s="501"/>
      <c r="J57" s="501"/>
      <c r="K57" s="501"/>
      <c r="L57" s="501"/>
      <c r="M57" s="505"/>
      <c r="N57" s="506"/>
      <c r="O57" s="501"/>
      <c r="P57" s="501"/>
      <c r="Q57" s="501"/>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5"/>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c r="E58" s="525"/>
      <c r="F58" s="526"/>
      <c r="G58" s="501"/>
      <c r="H58" s="501"/>
      <c r="I58" s="501"/>
      <c r="J58" s="501"/>
      <c r="K58" s="501"/>
      <c r="L58" s="501"/>
      <c r="M58" s="505"/>
      <c r="N58" s="506"/>
      <c r="O58" s="501"/>
      <c r="P58" s="501"/>
      <c r="Q58" s="501"/>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5"/>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c r="E59" s="527"/>
      <c r="F59" s="528"/>
      <c r="G59" s="508"/>
      <c r="H59" s="508"/>
      <c r="I59" s="508"/>
      <c r="J59" s="508"/>
      <c r="K59" s="508"/>
      <c r="L59" s="508"/>
      <c r="M59" s="509"/>
      <c r="N59" s="507"/>
      <c r="O59" s="508"/>
      <c r="P59" s="508"/>
      <c r="Q59" s="508"/>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509"/>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c r="E60" s="523" t="s">
        <v>71</v>
      </c>
      <c r="F60" s="524"/>
      <c r="G60" s="484" t="s">
        <v>70</v>
      </c>
      <c r="H60" s="484"/>
      <c r="I60" s="484"/>
      <c r="J60" s="484"/>
      <c r="K60" s="484"/>
      <c r="L60" s="484"/>
      <c r="M60" s="504"/>
      <c r="N60" s="115"/>
      <c r="O60" s="510" t="s">
        <v>127</v>
      </c>
      <c r="P60" s="510"/>
      <c r="Q60" s="510"/>
      <c r="R60" s="510"/>
      <c r="S60" s="510"/>
      <c r="T60" s="510"/>
      <c r="U60" s="510"/>
      <c r="V60" s="510"/>
      <c r="W60" s="510"/>
      <c r="X60" s="573"/>
      <c r="Y60" s="512" t="s">
        <v>212</v>
      </c>
      <c r="Z60" s="513"/>
      <c r="AA60" s="512" t="s">
        <v>213</v>
      </c>
      <c r="AB60" s="513"/>
      <c r="AC60" s="512" t="s">
        <v>12</v>
      </c>
      <c r="AD60" s="513"/>
      <c r="AE60" s="512" t="s">
        <v>167</v>
      </c>
      <c r="AF60" s="513"/>
      <c r="AG60" s="512" t="s">
        <v>215</v>
      </c>
      <c r="AH60" s="513"/>
      <c r="AI60" s="512" t="s">
        <v>85</v>
      </c>
      <c r="AJ60" s="513"/>
      <c r="AK60" s="512" t="s">
        <v>216</v>
      </c>
      <c r="AL60" s="513"/>
      <c r="AM60" s="512" t="s">
        <v>88</v>
      </c>
      <c r="AN60" s="513"/>
      <c r="AO60" s="512" t="s">
        <v>14</v>
      </c>
      <c r="AP60" s="513"/>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c r="E61" s="525"/>
      <c r="F61" s="526"/>
      <c r="G61" s="501"/>
      <c r="H61" s="501"/>
      <c r="I61" s="501"/>
      <c r="J61" s="501"/>
      <c r="K61" s="501"/>
      <c r="L61" s="501"/>
      <c r="M61" s="505"/>
      <c r="N61" s="110"/>
      <c r="O61" s="511"/>
      <c r="P61" s="511"/>
      <c r="Q61" s="511"/>
      <c r="R61" s="511"/>
      <c r="S61" s="511"/>
      <c r="T61" s="511"/>
      <c r="U61" s="511"/>
      <c r="V61" s="511"/>
      <c r="W61" s="511"/>
      <c r="X61" s="707"/>
      <c r="Y61" s="514"/>
      <c r="Z61" s="515"/>
      <c r="AA61" s="514"/>
      <c r="AB61" s="515"/>
      <c r="AC61" s="514"/>
      <c r="AD61" s="515"/>
      <c r="AE61" s="514"/>
      <c r="AF61" s="515"/>
      <c r="AG61" s="514"/>
      <c r="AH61" s="515"/>
      <c r="AI61" s="514"/>
      <c r="AJ61" s="515"/>
      <c r="AK61" s="514"/>
      <c r="AL61" s="515"/>
      <c r="AM61" s="514"/>
      <c r="AN61" s="515"/>
      <c r="AO61" s="514"/>
      <c r="AP61" s="515"/>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c r="E62" s="525"/>
      <c r="F62" s="526"/>
      <c r="G62" s="501"/>
      <c r="H62" s="501"/>
      <c r="I62" s="501"/>
      <c r="J62" s="501"/>
      <c r="K62" s="501"/>
      <c r="L62" s="501"/>
      <c r="M62" s="505"/>
      <c r="N62" s="110"/>
      <c r="O62" s="511" t="s">
        <v>43</v>
      </c>
      <c r="P62" s="511"/>
      <c r="Q62" s="511"/>
      <c r="R62" s="511"/>
      <c r="S62" s="511"/>
      <c r="T62" s="511"/>
      <c r="U62" s="511"/>
      <c r="V62" s="539" t="str">
        <f>AG4</f>
        <v/>
      </c>
      <c r="W62" s="539" t="str">
        <f>AH4</f>
        <v/>
      </c>
      <c r="X62" s="708"/>
      <c r="Y62" s="541" t="str">
        <f>AI4</f>
        <v/>
      </c>
      <c r="Z62" s="541"/>
      <c r="AA62" s="541" t="str">
        <f>AJ4</f>
        <v/>
      </c>
      <c r="AB62" s="541"/>
      <c r="AC62" s="541" t="str">
        <f>AK4</f>
        <v/>
      </c>
      <c r="AD62" s="541"/>
      <c r="AE62" s="541" t="str">
        <f>AL4</f>
        <v/>
      </c>
      <c r="AF62" s="541"/>
      <c r="AG62" s="541" t="str">
        <f>AM4</f>
        <v/>
      </c>
      <c r="AH62" s="541"/>
      <c r="AI62" s="541" t="str">
        <f>AN4</f>
        <v/>
      </c>
      <c r="AJ62" s="541"/>
      <c r="AK62" s="541" t="str">
        <f>AO4</f>
        <v/>
      </c>
      <c r="AL62" s="541"/>
      <c r="AM62" s="541" t="str">
        <f>AP4</f>
        <v/>
      </c>
      <c r="AN62" s="541"/>
      <c r="AO62" s="541" t="str">
        <f>AQ4</f>
        <v/>
      </c>
      <c r="AP62" s="54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c r="E63" s="525"/>
      <c r="F63" s="526"/>
      <c r="G63" s="501"/>
      <c r="H63" s="501"/>
      <c r="I63" s="501"/>
      <c r="J63" s="501"/>
      <c r="K63" s="501"/>
      <c r="L63" s="501"/>
      <c r="M63" s="505"/>
      <c r="N63" s="110"/>
      <c r="O63" s="511"/>
      <c r="P63" s="511"/>
      <c r="Q63" s="511"/>
      <c r="R63" s="511"/>
      <c r="S63" s="511"/>
      <c r="T63" s="511"/>
      <c r="U63" s="511"/>
      <c r="V63" s="539"/>
      <c r="W63" s="539"/>
      <c r="X63" s="708"/>
      <c r="Y63" s="541"/>
      <c r="Z63" s="541"/>
      <c r="AA63" s="541"/>
      <c r="AB63" s="541"/>
      <c r="AC63" s="541"/>
      <c r="AD63" s="541"/>
      <c r="AE63" s="541"/>
      <c r="AF63" s="541"/>
      <c r="AG63" s="541"/>
      <c r="AH63" s="541"/>
      <c r="AI63" s="541"/>
      <c r="AJ63" s="541"/>
      <c r="AK63" s="541"/>
      <c r="AL63" s="541"/>
      <c r="AM63" s="541"/>
      <c r="AN63" s="541"/>
      <c r="AO63" s="541"/>
      <c r="AP63" s="54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c r="E64" s="525"/>
      <c r="F64" s="526"/>
      <c r="G64" s="501"/>
      <c r="H64" s="501"/>
      <c r="I64" s="501"/>
      <c r="J64" s="501"/>
      <c r="K64" s="501"/>
      <c r="L64" s="501"/>
      <c r="M64" s="505"/>
      <c r="N64" s="110"/>
      <c r="O64" s="511" t="s">
        <v>301</v>
      </c>
      <c r="P64" s="511"/>
      <c r="Q64" s="511"/>
      <c r="R64" s="511"/>
      <c r="S64" s="511"/>
      <c r="T64" s="511"/>
      <c r="U64" s="511"/>
      <c r="V64" s="539"/>
      <c r="W64" s="539"/>
      <c r="X64" s="708"/>
      <c r="Y64" s="541"/>
      <c r="Z64" s="541"/>
      <c r="AA64" s="541"/>
      <c r="AB64" s="541"/>
      <c r="AC64" s="541"/>
      <c r="AD64" s="541"/>
      <c r="AE64" s="541"/>
      <c r="AF64" s="541"/>
      <c r="AG64" s="541"/>
      <c r="AH64" s="541"/>
      <c r="AI64" s="541"/>
      <c r="AJ64" s="541"/>
      <c r="AK64" s="541"/>
      <c r="AL64" s="541"/>
      <c r="AM64" s="541"/>
      <c r="AN64" s="541"/>
      <c r="AO64" s="541"/>
      <c r="AP64" s="54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c r="E65" s="525"/>
      <c r="F65" s="526"/>
      <c r="G65" s="501"/>
      <c r="H65" s="501"/>
      <c r="I65" s="501"/>
      <c r="J65" s="501"/>
      <c r="K65" s="501"/>
      <c r="L65" s="501"/>
      <c r="M65" s="505"/>
      <c r="N65" s="110"/>
      <c r="O65" s="511"/>
      <c r="P65" s="511"/>
      <c r="Q65" s="511"/>
      <c r="R65" s="511"/>
      <c r="S65" s="511"/>
      <c r="T65" s="511"/>
      <c r="U65" s="511"/>
      <c r="V65" s="539"/>
      <c r="W65" s="539"/>
      <c r="X65" s="708"/>
      <c r="Y65" s="541"/>
      <c r="Z65" s="541"/>
      <c r="AA65" s="541"/>
      <c r="AB65" s="541"/>
      <c r="AC65" s="541"/>
      <c r="AD65" s="541"/>
      <c r="AE65" s="541"/>
      <c r="AF65" s="541"/>
      <c r="AG65" s="541"/>
      <c r="AH65" s="541"/>
      <c r="AI65" s="541"/>
      <c r="AJ65" s="541"/>
      <c r="AK65" s="541"/>
      <c r="AL65" s="541"/>
      <c r="AM65" s="541"/>
      <c r="AN65" s="541"/>
      <c r="AO65" s="541"/>
      <c r="AP65" s="54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c r="E66" s="525"/>
      <c r="F66" s="526"/>
      <c r="G66" s="501"/>
      <c r="H66" s="501"/>
      <c r="I66" s="501"/>
      <c r="J66" s="501"/>
      <c r="K66" s="501"/>
      <c r="L66" s="501"/>
      <c r="M66" s="505"/>
      <c r="N66" s="110"/>
      <c r="O66" s="511" t="s">
        <v>302</v>
      </c>
      <c r="P66" s="511"/>
      <c r="Q66" s="511"/>
      <c r="R66" s="511"/>
      <c r="S66" s="511"/>
      <c r="T66" s="511"/>
      <c r="U66" s="511"/>
      <c r="V66" s="539"/>
      <c r="W66" s="539"/>
      <c r="X66" s="708"/>
      <c r="Y66" s="541"/>
      <c r="Z66" s="541"/>
      <c r="AA66" s="541"/>
      <c r="AB66" s="541"/>
      <c r="AC66" s="541"/>
      <c r="AD66" s="541"/>
      <c r="AE66" s="541"/>
      <c r="AF66" s="541"/>
      <c r="AG66" s="541"/>
      <c r="AH66" s="541"/>
      <c r="AI66" s="541"/>
      <c r="AJ66" s="541"/>
      <c r="AK66" s="541"/>
      <c r="AL66" s="541"/>
      <c r="AM66" s="541"/>
      <c r="AN66" s="541"/>
      <c r="AO66" s="541"/>
      <c r="AP66" s="54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c r="E67" s="525"/>
      <c r="F67" s="526"/>
      <c r="G67" s="501"/>
      <c r="H67" s="501"/>
      <c r="I67" s="501"/>
      <c r="J67" s="501"/>
      <c r="K67" s="501"/>
      <c r="L67" s="501"/>
      <c r="M67" s="505"/>
      <c r="N67" s="30"/>
      <c r="O67" s="518"/>
      <c r="P67" s="518"/>
      <c r="Q67" s="518"/>
      <c r="R67" s="518"/>
      <c r="S67" s="518"/>
      <c r="T67" s="518"/>
      <c r="U67" s="518"/>
      <c r="V67" s="540"/>
      <c r="W67" s="540"/>
      <c r="X67" s="709"/>
      <c r="Y67" s="542"/>
      <c r="Z67" s="542"/>
      <c r="AA67" s="542"/>
      <c r="AB67" s="542"/>
      <c r="AC67" s="542"/>
      <c r="AD67" s="542"/>
      <c r="AE67" s="542"/>
      <c r="AF67" s="542"/>
      <c r="AG67" s="542"/>
      <c r="AH67" s="542"/>
      <c r="AI67" s="542"/>
      <c r="AJ67" s="542"/>
      <c r="AK67" s="542"/>
      <c r="AL67" s="542"/>
      <c r="AM67" s="542"/>
      <c r="AN67" s="542"/>
      <c r="AO67" s="542"/>
      <c r="AP67" s="54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c r="E68" s="525"/>
      <c r="F68" s="526"/>
      <c r="G68" s="501"/>
      <c r="H68" s="501"/>
      <c r="I68" s="501"/>
      <c r="J68" s="501"/>
      <c r="K68" s="501"/>
      <c r="L68" s="501"/>
      <c r="M68" s="505"/>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c r="E69" s="525"/>
      <c r="F69" s="526"/>
      <c r="G69" s="501"/>
      <c r="H69" s="501"/>
      <c r="I69" s="501"/>
      <c r="J69" s="501"/>
      <c r="K69" s="501"/>
      <c r="L69" s="501"/>
      <c r="M69" s="505"/>
      <c r="N69" s="116"/>
      <c r="O69" s="543" t="s">
        <v>303</v>
      </c>
      <c r="P69" s="543"/>
      <c r="Q69" s="543"/>
      <c r="R69" s="543"/>
      <c r="S69" s="543"/>
      <c r="T69" s="543"/>
      <c r="U69" s="543"/>
      <c r="V69" s="543"/>
      <c r="W69" s="543"/>
      <c r="X69" s="543"/>
      <c r="Y69" s="543"/>
      <c r="Z69" s="543"/>
      <c r="AA69" s="543"/>
      <c r="AB69" s="543"/>
      <c r="AC69" s="544" t="str">
        <f t="shared" ref="AC69" si="0">$AG$6</f>
        <v/>
      </c>
      <c r="AD69" s="544"/>
      <c r="AE69" s="544"/>
      <c r="AF69" s="544"/>
      <c r="AG69" s="544"/>
      <c r="AH69" s="544"/>
      <c r="AI69" s="544"/>
      <c r="AJ69" s="544"/>
      <c r="AK69" s="544"/>
      <c r="AL69" s="544"/>
      <c r="AM69" s="544"/>
      <c r="AN69" s="545" t="s">
        <v>14</v>
      </c>
      <c r="AO69" s="545"/>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c r="E70" s="525"/>
      <c r="F70" s="526"/>
      <c r="G70" s="501"/>
      <c r="H70" s="501"/>
      <c r="I70" s="501"/>
      <c r="J70" s="501"/>
      <c r="K70" s="501"/>
      <c r="L70" s="501"/>
      <c r="M70" s="505"/>
      <c r="N70" s="116"/>
      <c r="O70" s="543"/>
      <c r="P70" s="543"/>
      <c r="Q70" s="543"/>
      <c r="R70" s="543"/>
      <c r="S70" s="543"/>
      <c r="T70" s="543"/>
      <c r="U70" s="543"/>
      <c r="V70" s="543"/>
      <c r="W70" s="543"/>
      <c r="X70" s="543"/>
      <c r="Y70" s="543"/>
      <c r="Z70" s="543"/>
      <c r="AA70" s="543"/>
      <c r="AB70" s="543"/>
      <c r="AC70" s="544"/>
      <c r="AD70" s="544"/>
      <c r="AE70" s="544"/>
      <c r="AF70" s="544"/>
      <c r="AG70" s="544"/>
      <c r="AH70" s="544"/>
      <c r="AI70" s="544"/>
      <c r="AJ70" s="544"/>
      <c r="AK70" s="544"/>
      <c r="AL70" s="544"/>
      <c r="AM70" s="544"/>
      <c r="AN70" s="545"/>
      <c r="AO70" s="545"/>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c r="E71" s="525"/>
      <c r="F71" s="526"/>
      <c r="G71" s="501"/>
      <c r="H71" s="501"/>
      <c r="I71" s="501"/>
      <c r="J71" s="501"/>
      <c r="K71" s="501"/>
      <c r="L71" s="501"/>
      <c r="M71" s="505"/>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c r="E72" s="525"/>
      <c r="F72" s="526"/>
      <c r="G72" s="501"/>
      <c r="H72" s="501"/>
      <c r="I72" s="501"/>
      <c r="J72" s="501"/>
      <c r="K72" s="501"/>
      <c r="L72" s="501"/>
      <c r="M72" s="505"/>
      <c r="N72" s="116"/>
      <c r="O72" s="546" t="s">
        <v>417</v>
      </c>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7"/>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c r="E73" s="525"/>
      <c r="F73" s="526"/>
      <c r="G73" s="501"/>
      <c r="H73" s="501"/>
      <c r="I73" s="501"/>
      <c r="J73" s="501"/>
      <c r="K73" s="501"/>
      <c r="L73" s="501"/>
      <c r="M73" s="505"/>
      <c r="N73" s="11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7"/>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c r="E74" s="525"/>
      <c r="F74" s="526"/>
      <c r="G74" s="501"/>
      <c r="H74" s="501"/>
      <c r="I74" s="501"/>
      <c r="J74" s="501"/>
      <c r="K74" s="501"/>
      <c r="L74" s="501"/>
      <c r="M74" s="505"/>
      <c r="N74" s="116"/>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9"/>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c r="E75" s="525"/>
      <c r="F75" s="526"/>
      <c r="G75" s="501"/>
      <c r="H75" s="501"/>
      <c r="I75" s="501"/>
      <c r="J75" s="501"/>
      <c r="K75" s="501"/>
      <c r="L75" s="501"/>
      <c r="M75" s="505"/>
      <c r="N75" s="116"/>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9"/>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c r="E76" s="525"/>
      <c r="F76" s="526"/>
      <c r="G76" s="501"/>
      <c r="H76" s="501"/>
      <c r="I76" s="501"/>
      <c r="J76" s="501"/>
      <c r="K76" s="501"/>
      <c r="L76" s="501"/>
      <c r="M76" s="505"/>
      <c r="N76" s="116"/>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c r="AO76" s="548"/>
      <c r="AP76" s="549"/>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c r="E77" s="527"/>
      <c r="F77" s="528"/>
      <c r="G77" s="508"/>
      <c r="H77" s="508"/>
      <c r="I77" s="508"/>
      <c r="J77" s="508"/>
      <c r="K77" s="508"/>
      <c r="L77" s="508"/>
      <c r="M77" s="509"/>
      <c r="N77" s="117"/>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1"/>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c r="E78" s="523" t="s">
        <v>17</v>
      </c>
      <c r="F78" s="524"/>
      <c r="G78" s="529" t="s">
        <v>307</v>
      </c>
      <c r="H78" s="529"/>
      <c r="I78" s="529"/>
      <c r="J78" s="529"/>
      <c r="K78" s="529"/>
      <c r="L78" s="529"/>
      <c r="M78" s="504"/>
      <c r="N78" s="112"/>
      <c r="O78" s="115"/>
      <c r="P78" s="115"/>
      <c r="Q78" s="115"/>
      <c r="R78" s="115"/>
      <c r="S78" s="552" t="str">
        <f>IF(L12="","",L12)</f>
        <v/>
      </c>
      <c r="T78" s="552"/>
      <c r="U78" s="552"/>
      <c r="V78" s="552"/>
      <c r="W78" s="552"/>
      <c r="X78" s="552"/>
      <c r="Y78" s="552"/>
      <c r="Z78" s="552"/>
      <c r="AA78" s="552"/>
      <c r="AB78" s="552"/>
      <c r="AC78" s="552"/>
      <c r="AD78" s="552"/>
      <c r="AE78" s="552"/>
      <c r="AF78" s="552"/>
      <c r="AG78" s="552"/>
      <c r="AH78" s="552"/>
      <c r="AI78" s="552"/>
      <c r="AJ78" s="552"/>
      <c r="AK78" s="552"/>
      <c r="AL78" s="552"/>
      <c r="AM78" s="552"/>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c r="E79" s="525"/>
      <c r="F79" s="526"/>
      <c r="G79" s="530"/>
      <c r="H79" s="530"/>
      <c r="I79" s="530"/>
      <c r="J79" s="530"/>
      <c r="K79" s="530"/>
      <c r="L79" s="530"/>
      <c r="M79" s="505"/>
      <c r="N79" s="113"/>
      <c r="O79" s="110"/>
      <c r="P79" s="110"/>
      <c r="Q79" s="110"/>
      <c r="R79" s="110"/>
      <c r="S79" s="553"/>
      <c r="T79" s="553"/>
      <c r="U79" s="553"/>
      <c r="V79" s="553"/>
      <c r="W79" s="553"/>
      <c r="X79" s="553"/>
      <c r="Y79" s="553"/>
      <c r="Z79" s="553"/>
      <c r="AA79" s="553"/>
      <c r="AB79" s="553"/>
      <c r="AC79" s="553"/>
      <c r="AD79" s="553"/>
      <c r="AE79" s="553"/>
      <c r="AF79" s="553"/>
      <c r="AG79" s="553"/>
      <c r="AH79" s="553"/>
      <c r="AI79" s="553"/>
      <c r="AJ79" s="553"/>
      <c r="AK79" s="553"/>
      <c r="AL79" s="553"/>
      <c r="AM79" s="553"/>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c r="E80" s="525"/>
      <c r="F80" s="526"/>
      <c r="G80" s="530"/>
      <c r="H80" s="530"/>
      <c r="I80" s="530"/>
      <c r="J80" s="530"/>
      <c r="K80" s="530"/>
      <c r="L80" s="530"/>
      <c r="M80" s="505"/>
      <c r="N80" s="113"/>
      <c r="O80" s="110"/>
      <c r="P80" s="110"/>
      <c r="Q80" s="110"/>
      <c r="R80" s="110"/>
      <c r="S80" s="553"/>
      <c r="T80" s="553"/>
      <c r="U80" s="553"/>
      <c r="V80" s="553"/>
      <c r="W80" s="553"/>
      <c r="X80" s="553"/>
      <c r="Y80" s="553"/>
      <c r="Z80" s="553"/>
      <c r="AA80" s="553"/>
      <c r="AB80" s="553"/>
      <c r="AC80" s="553"/>
      <c r="AD80" s="553"/>
      <c r="AE80" s="553"/>
      <c r="AF80" s="553"/>
      <c r="AG80" s="553"/>
      <c r="AH80" s="553"/>
      <c r="AI80" s="553"/>
      <c r="AJ80" s="553"/>
      <c r="AK80" s="553"/>
      <c r="AL80" s="553"/>
      <c r="AM80" s="553"/>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c r="E81" s="525"/>
      <c r="F81" s="526"/>
      <c r="G81" s="530"/>
      <c r="H81" s="530"/>
      <c r="I81" s="530"/>
      <c r="J81" s="530"/>
      <c r="K81" s="530"/>
      <c r="L81" s="530"/>
      <c r="M81" s="505"/>
      <c r="N81" s="113"/>
      <c r="O81" s="123"/>
      <c r="P81" s="123"/>
      <c r="Q81" s="123"/>
      <c r="R81" s="123"/>
      <c r="S81" s="553"/>
      <c r="T81" s="553"/>
      <c r="U81" s="553"/>
      <c r="V81" s="553"/>
      <c r="W81" s="553"/>
      <c r="X81" s="553"/>
      <c r="Y81" s="553"/>
      <c r="Z81" s="553"/>
      <c r="AA81" s="553"/>
      <c r="AB81" s="553"/>
      <c r="AC81" s="553"/>
      <c r="AD81" s="553"/>
      <c r="AE81" s="553"/>
      <c r="AF81" s="553"/>
      <c r="AG81" s="553"/>
      <c r="AH81" s="553"/>
      <c r="AI81" s="553"/>
      <c r="AJ81" s="553"/>
      <c r="AK81" s="553"/>
      <c r="AL81" s="553"/>
      <c r="AM81" s="553"/>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c r="E82" s="525"/>
      <c r="F82" s="526"/>
      <c r="G82" s="530"/>
      <c r="H82" s="530"/>
      <c r="I82" s="530"/>
      <c r="J82" s="530"/>
      <c r="K82" s="530"/>
      <c r="L82" s="530"/>
      <c r="M82" s="505"/>
      <c r="N82" s="113"/>
      <c r="O82" s="123"/>
      <c r="P82" s="123"/>
      <c r="Q82" s="123"/>
      <c r="R82" s="123"/>
      <c r="S82" s="553" t="str">
        <f>IF(L13="","",L13)</f>
        <v/>
      </c>
      <c r="T82" s="553"/>
      <c r="U82" s="553"/>
      <c r="V82" s="553"/>
      <c r="W82" s="553"/>
      <c r="X82" s="553"/>
      <c r="Y82" s="553"/>
      <c r="Z82" s="553"/>
      <c r="AA82" s="553"/>
      <c r="AB82" s="553"/>
      <c r="AC82" s="553"/>
      <c r="AD82" s="553"/>
      <c r="AE82" s="553"/>
      <c r="AF82" s="553"/>
      <c r="AG82" s="553"/>
      <c r="AH82" s="553"/>
      <c r="AI82" s="553"/>
      <c r="AJ82" s="553"/>
      <c r="AK82" s="553"/>
      <c r="AL82" s="553"/>
      <c r="AM82" s="553"/>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27.75" customHeight="1">
      <c r="E83" s="525"/>
      <c r="F83" s="526"/>
      <c r="G83" s="530"/>
      <c r="H83" s="530"/>
      <c r="I83" s="530"/>
      <c r="J83" s="530"/>
      <c r="K83" s="530"/>
      <c r="L83" s="530"/>
      <c r="M83" s="505"/>
      <c r="N83" s="113"/>
      <c r="O83" s="123"/>
      <c r="P83" s="123"/>
      <c r="Q83" s="123"/>
      <c r="R83" s="123"/>
      <c r="S83" s="553"/>
      <c r="T83" s="553"/>
      <c r="U83" s="553"/>
      <c r="V83" s="553"/>
      <c r="W83" s="553"/>
      <c r="X83" s="553"/>
      <c r="Y83" s="553"/>
      <c r="Z83" s="553"/>
      <c r="AA83" s="553"/>
      <c r="AB83" s="553"/>
      <c r="AC83" s="553"/>
      <c r="AD83" s="553"/>
      <c r="AE83" s="553"/>
      <c r="AF83" s="553"/>
      <c r="AG83" s="553"/>
      <c r="AH83" s="553"/>
      <c r="AI83" s="553"/>
      <c r="AJ83" s="553"/>
      <c r="AK83" s="553"/>
      <c r="AL83" s="553"/>
      <c r="AM83" s="553"/>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c r="E84" s="525"/>
      <c r="F84" s="526"/>
      <c r="G84" s="530"/>
      <c r="H84" s="530"/>
      <c r="I84" s="530"/>
      <c r="J84" s="530"/>
      <c r="K84" s="530"/>
      <c r="L84" s="530"/>
      <c r="M84" s="505"/>
      <c r="N84" s="113"/>
      <c r="O84" s="123"/>
      <c r="P84" s="123"/>
      <c r="Q84" s="123"/>
      <c r="R84" s="123"/>
      <c r="S84" s="553"/>
      <c r="T84" s="553"/>
      <c r="U84" s="553"/>
      <c r="V84" s="553"/>
      <c r="W84" s="553"/>
      <c r="X84" s="553"/>
      <c r="Y84" s="553"/>
      <c r="Z84" s="553"/>
      <c r="AA84" s="553"/>
      <c r="AB84" s="553"/>
      <c r="AC84" s="553"/>
      <c r="AD84" s="553"/>
      <c r="AE84" s="553"/>
      <c r="AF84" s="553"/>
      <c r="AG84" s="553"/>
      <c r="AH84" s="553"/>
      <c r="AI84" s="553"/>
      <c r="AJ84" s="553"/>
      <c r="AK84" s="553"/>
      <c r="AL84" s="553"/>
      <c r="AM84" s="553"/>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c r="E85" s="525"/>
      <c r="F85" s="526"/>
      <c r="G85" s="530"/>
      <c r="H85" s="530"/>
      <c r="I85" s="530"/>
      <c r="J85" s="530"/>
      <c r="K85" s="530"/>
      <c r="L85" s="530"/>
      <c r="M85" s="505"/>
      <c r="N85" s="113"/>
      <c r="O85" s="123"/>
      <c r="P85" s="123"/>
      <c r="Q85" s="123"/>
      <c r="R85" s="123"/>
      <c r="S85" s="553"/>
      <c r="T85" s="553"/>
      <c r="U85" s="553"/>
      <c r="V85" s="553"/>
      <c r="W85" s="553"/>
      <c r="X85" s="553"/>
      <c r="Y85" s="553"/>
      <c r="Z85" s="553"/>
      <c r="AA85" s="553"/>
      <c r="AB85" s="553"/>
      <c r="AC85" s="553"/>
      <c r="AD85" s="553"/>
      <c r="AE85" s="553"/>
      <c r="AF85" s="553"/>
      <c r="AG85" s="553"/>
      <c r="AH85" s="553"/>
      <c r="AI85" s="553"/>
      <c r="AJ85" s="553"/>
      <c r="AK85" s="553"/>
      <c r="AL85" s="553"/>
      <c r="AM85" s="553"/>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c r="E86" s="525"/>
      <c r="F86" s="526"/>
      <c r="G86" s="530"/>
      <c r="H86" s="530"/>
      <c r="I86" s="530"/>
      <c r="J86" s="530"/>
      <c r="K86" s="530"/>
      <c r="L86" s="530"/>
      <c r="M86" s="505"/>
      <c r="N86" s="113"/>
      <c r="O86" s="123"/>
      <c r="P86" s="123"/>
      <c r="Q86" s="123"/>
      <c r="R86" s="123"/>
      <c r="S86" s="554" t="str">
        <f>IF(L14="","",L14)</f>
        <v/>
      </c>
      <c r="T86" s="554"/>
      <c r="U86" s="554"/>
      <c r="V86" s="554"/>
      <c r="W86" s="554"/>
      <c r="X86" s="554"/>
      <c r="Y86" s="554"/>
      <c r="Z86" s="123"/>
      <c r="AA86" s="555" t="str">
        <f>IF(L15="","",L15)</f>
        <v/>
      </c>
      <c r="AB86" s="555"/>
      <c r="AC86" s="555"/>
      <c r="AD86" s="555"/>
      <c r="AE86" s="555"/>
      <c r="AF86" s="555"/>
      <c r="AG86" s="555"/>
      <c r="AH86" s="555"/>
      <c r="AI86" s="555"/>
      <c r="AJ86" s="555"/>
      <c r="AK86" s="555"/>
      <c r="AL86" s="123"/>
      <c r="AM86" s="123"/>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c r="E87" s="525"/>
      <c r="F87" s="526"/>
      <c r="G87" s="530"/>
      <c r="H87" s="530"/>
      <c r="I87" s="530"/>
      <c r="J87" s="530"/>
      <c r="K87" s="530"/>
      <c r="L87" s="530"/>
      <c r="M87" s="505"/>
      <c r="N87" s="113"/>
      <c r="O87" s="125"/>
      <c r="P87" s="125"/>
      <c r="Q87" s="125"/>
      <c r="R87" s="125"/>
      <c r="S87" s="554"/>
      <c r="T87" s="554"/>
      <c r="U87" s="554"/>
      <c r="V87" s="554"/>
      <c r="W87" s="554"/>
      <c r="X87" s="554"/>
      <c r="Y87" s="554"/>
      <c r="Z87" s="125"/>
      <c r="AA87" s="555"/>
      <c r="AB87" s="555"/>
      <c r="AC87" s="555"/>
      <c r="AD87" s="555"/>
      <c r="AE87" s="555"/>
      <c r="AF87" s="555"/>
      <c r="AG87" s="555"/>
      <c r="AH87" s="555"/>
      <c r="AI87" s="555"/>
      <c r="AJ87" s="555"/>
      <c r="AK87" s="555"/>
      <c r="AL87" s="125"/>
      <c r="AM87" s="125"/>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c r="E88" s="525"/>
      <c r="F88" s="526"/>
      <c r="G88" s="530"/>
      <c r="H88" s="530"/>
      <c r="I88" s="530"/>
      <c r="J88" s="530"/>
      <c r="K88" s="530"/>
      <c r="L88" s="530"/>
      <c r="M88" s="505"/>
      <c r="N88" s="113"/>
      <c r="O88" s="125"/>
      <c r="P88" s="125"/>
      <c r="Q88" s="125"/>
      <c r="R88" s="125"/>
      <c r="S88" s="554"/>
      <c r="T88" s="554"/>
      <c r="U88" s="554"/>
      <c r="V88" s="554"/>
      <c r="W88" s="554"/>
      <c r="X88" s="554"/>
      <c r="Y88" s="554"/>
      <c r="Z88" s="125"/>
      <c r="AA88" s="555"/>
      <c r="AB88" s="555"/>
      <c r="AC88" s="555"/>
      <c r="AD88" s="555"/>
      <c r="AE88" s="555"/>
      <c r="AF88" s="555"/>
      <c r="AG88" s="555"/>
      <c r="AH88" s="555"/>
      <c r="AI88" s="555"/>
      <c r="AJ88" s="555"/>
      <c r="AK88" s="555"/>
      <c r="AL88" s="125"/>
      <c r="AM88" s="125"/>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c r="E89" s="527"/>
      <c r="F89" s="528"/>
      <c r="G89" s="531"/>
      <c r="H89" s="531"/>
      <c r="I89" s="531"/>
      <c r="J89" s="531"/>
      <c r="K89" s="531"/>
      <c r="L89" s="531"/>
      <c r="M89" s="509"/>
      <c r="N89" s="114"/>
      <c r="O89" s="126"/>
      <c r="P89" s="126"/>
      <c r="Q89" s="126"/>
      <c r="R89" s="126"/>
      <c r="S89" s="516"/>
      <c r="T89" s="516"/>
      <c r="U89" s="516"/>
      <c r="V89" s="516"/>
      <c r="W89" s="516"/>
      <c r="X89" s="516"/>
      <c r="Y89" s="516"/>
      <c r="Z89" s="126"/>
      <c r="AA89" s="556"/>
      <c r="AB89" s="556"/>
      <c r="AC89" s="556"/>
      <c r="AD89" s="556"/>
      <c r="AE89" s="556"/>
      <c r="AF89" s="556"/>
      <c r="AG89" s="556"/>
      <c r="AH89" s="556"/>
      <c r="AI89" s="556"/>
      <c r="AJ89" s="556"/>
      <c r="AK89" s="556"/>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c r="E90" s="523" t="s">
        <v>308</v>
      </c>
      <c r="F90" s="524"/>
      <c r="G90" s="529" t="s">
        <v>309</v>
      </c>
      <c r="H90" s="529"/>
      <c r="I90" s="529"/>
      <c r="J90" s="529"/>
      <c r="K90" s="529"/>
      <c r="L90" s="529"/>
      <c r="M90" s="504"/>
      <c r="N90" s="112"/>
      <c r="O90" s="557" t="str">
        <f>AG7</f>
        <v/>
      </c>
      <c r="P90" s="557"/>
      <c r="Q90" s="557"/>
      <c r="R90" s="557"/>
      <c r="S90" s="557"/>
      <c r="T90" s="557"/>
      <c r="U90" s="557"/>
      <c r="V90" s="557"/>
      <c r="W90" s="557"/>
      <c r="X90" s="557"/>
      <c r="Y90" s="557"/>
      <c r="Z90" s="557"/>
      <c r="AA90" s="557"/>
      <c r="AB90" s="557"/>
      <c r="AC90" s="378" t="s">
        <v>14</v>
      </c>
      <c r="AD90" s="378"/>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c r="E91" s="525"/>
      <c r="F91" s="526"/>
      <c r="G91" s="530"/>
      <c r="H91" s="530"/>
      <c r="I91" s="530"/>
      <c r="J91" s="530"/>
      <c r="K91" s="530"/>
      <c r="L91" s="530"/>
      <c r="M91" s="505"/>
      <c r="N91" s="113"/>
      <c r="O91" s="558"/>
      <c r="P91" s="558"/>
      <c r="Q91" s="558"/>
      <c r="R91" s="558"/>
      <c r="S91" s="558"/>
      <c r="T91" s="558"/>
      <c r="U91" s="558"/>
      <c r="V91" s="558"/>
      <c r="W91" s="558"/>
      <c r="X91" s="558"/>
      <c r="Y91" s="558"/>
      <c r="Z91" s="558"/>
      <c r="AA91" s="558"/>
      <c r="AB91" s="558"/>
      <c r="AC91" s="387"/>
      <c r="AD91" s="387"/>
      <c r="AE91" s="110"/>
      <c r="AF91" s="110"/>
      <c r="AG91" s="501" t="s">
        <v>285</v>
      </c>
      <c r="AH91" s="501"/>
      <c r="AI91" s="501"/>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c r="E92" s="525"/>
      <c r="F92" s="526"/>
      <c r="G92" s="530"/>
      <c r="H92" s="530"/>
      <c r="I92" s="530"/>
      <c r="J92" s="530"/>
      <c r="K92" s="530"/>
      <c r="L92" s="530"/>
      <c r="M92" s="505"/>
      <c r="N92" s="113"/>
      <c r="O92" s="558"/>
      <c r="P92" s="558"/>
      <c r="Q92" s="558"/>
      <c r="R92" s="558"/>
      <c r="S92" s="558"/>
      <c r="T92" s="558"/>
      <c r="U92" s="558"/>
      <c r="V92" s="558"/>
      <c r="W92" s="558"/>
      <c r="X92" s="558"/>
      <c r="Y92" s="558"/>
      <c r="Z92" s="558"/>
      <c r="AA92" s="558"/>
      <c r="AB92" s="558"/>
      <c r="AC92" s="387"/>
      <c r="AD92" s="387"/>
      <c r="AE92" s="110"/>
      <c r="AF92" s="110"/>
      <c r="AG92" s="501"/>
      <c r="AH92" s="501"/>
      <c r="AI92" s="501"/>
      <c r="AJ92" s="110"/>
      <c r="AK92" s="110"/>
      <c r="AL92" s="498"/>
      <c r="AM92" s="498"/>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c r="E93" s="525"/>
      <c r="F93" s="526"/>
      <c r="G93" s="530"/>
      <c r="H93" s="530"/>
      <c r="I93" s="530"/>
      <c r="J93" s="530"/>
      <c r="K93" s="530"/>
      <c r="L93" s="530"/>
      <c r="M93" s="505"/>
      <c r="N93" s="113"/>
      <c r="O93" s="558"/>
      <c r="P93" s="558"/>
      <c r="Q93" s="558"/>
      <c r="R93" s="558"/>
      <c r="S93" s="558"/>
      <c r="T93" s="558"/>
      <c r="U93" s="558"/>
      <c r="V93" s="558"/>
      <c r="W93" s="558"/>
      <c r="X93" s="558"/>
      <c r="Y93" s="558"/>
      <c r="Z93" s="558"/>
      <c r="AA93" s="558"/>
      <c r="AB93" s="558"/>
      <c r="AC93" s="387"/>
      <c r="AD93" s="387"/>
      <c r="AE93" s="110"/>
      <c r="AF93" s="110"/>
      <c r="AG93" s="501"/>
      <c r="AH93" s="501"/>
      <c r="AI93" s="501"/>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c r="E94" s="527"/>
      <c r="F94" s="528"/>
      <c r="G94" s="531"/>
      <c r="H94" s="531"/>
      <c r="I94" s="531"/>
      <c r="J94" s="531"/>
      <c r="K94" s="531"/>
      <c r="L94" s="531"/>
      <c r="M94" s="509"/>
      <c r="N94" s="114"/>
      <c r="O94" s="559"/>
      <c r="P94" s="559"/>
      <c r="Q94" s="559"/>
      <c r="R94" s="559"/>
      <c r="S94" s="559"/>
      <c r="T94" s="559"/>
      <c r="U94" s="559"/>
      <c r="V94" s="559"/>
      <c r="W94" s="559"/>
      <c r="X94" s="559"/>
      <c r="Y94" s="559"/>
      <c r="Z94" s="559"/>
      <c r="AA94" s="559"/>
      <c r="AB94" s="559"/>
      <c r="AC94" s="396"/>
      <c r="AD94" s="396"/>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c r="E95" s="523" t="s">
        <v>310</v>
      </c>
      <c r="F95" s="524"/>
      <c r="G95" s="529" t="s">
        <v>265</v>
      </c>
      <c r="H95" s="529"/>
      <c r="I95" s="529"/>
      <c r="J95" s="529"/>
      <c r="K95" s="529"/>
      <c r="L95" s="529"/>
      <c r="M95" s="504"/>
      <c r="N95" s="112"/>
      <c r="O95" s="502" t="s">
        <v>226</v>
      </c>
      <c r="P95" s="502"/>
      <c r="Q95" s="502"/>
      <c r="R95" s="502"/>
      <c r="S95" s="502"/>
      <c r="T95" s="502"/>
      <c r="U95" s="560"/>
      <c r="V95" s="560"/>
      <c r="W95" s="560"/>
      <c r="X95" s="502" t="s">
        <v>260</v>
      </c>
      <c r="Y95" s="502"/>
      <c r="Z95" s="502"/>
      <c r="AA95" s="502"/>
      <c r="AB95" s="502" t="s">
        <v>63</v>
      </c>
      <c r="AC95" s="502"/>
      <c r="AD95" s="502"/>
      <c r="AE95" s="502"/>
      <c r="AF95" s="502"/>
      <c r="AG95" s="502"/>
      <c r="AH95" s="502"/>
      <c r="AI95" s="502"/>
      <c r="AJ95" s="502"/>
      <c r="AK95" s="502"/>
      <c r="AL95" s="502"/>
      <c r="AM95" s="502"/>
      <c r="AN95" s="502"/>
      <c r="AO95" s="502"/>
      <c r="AP95" s="504"/>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c r="E96" s="525"/>
      <c r="F96" s="526"/>
      <c r="G96" s="530"/>
      <c r="H96" s="530"/>
      <c r="I96" s="530"/>
      <c r="J96" s="530"/>
      <c r="K96" s="530"/>
      <c r="L96" s="530"/>
      <c r="M96" s="505"/>
      <c r="N96" s="113"/>
      <c r="O96" s="503"/>
      <c r="P96" s="503"/>
      <c r="Q96" s="503"/>
      <c r="R96" s="503"/>
      <c r="S96" s="503"/>
      <c r="T96" s="503"/>
      <c r="U96" s="561"/>
      <c r="V96" s="561"/>
      <c r="W96" s="561"/>
      <c r="X96" s="503"/>
      <c r="Y96" s="503"/>
      <c r="Z96" s="503"/>
      <c r="AA96" s="503"/>
      <c r="AB96" s="503"/>
      <c r="AC96" s="503"/>
      <c r="AD96" s="503"/>
      <c r="AE96" s="503"/>
      <c r="AF96" s="503"/>
      <c r="AG96" s="503"/>
      <c r="AH96" s="503"/>
      <c r="AI96" s="503"/>
      <c r="AJ96" s="503"/>
      <c r="AK96" s="503"/>
      <c r="AL96" s="503"/>
      <c r="AM96" s="503"/>
      <c r="AN96" s="503"/>
      <c r="AO96" s="503"/>
      <c r="AP96" s="505"/>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c r="E97" s="525"/>
      <c r="F97" s="526"/>
      <c r="G97" s="530"/>
      <c r="H97" s="530"/>
      <c r="I97" s="530"/>
      <c r="J97" s="530"/>
      <c r="K97" s="530"/>
      <c r="L97" s="530"/>
      <c r="M97" s="505"/>
      <c r="N97" s="113"/>
      <c r="O97" s="503"/>
      <c r="P97" s="503"/>
      <c r="Q97" s="503"/>
      <c r="R97" s="503"/>
      <c r="S97" s="503"/>
      <c r="T97" s="503"/>
      <c r="U97" s="561"/>
      <c r="V97" s="561"/>
      <c r="W97" s="561"/>
      <c r="X97" s="503"/>
      <c r="Y97" s="503"/>
      <c r="Z97" s="503"/>
      <c r="AA97" s="503"/>
      <c r="AB97" s="503"/>
      <c r="AC97" s="503"/>
      <c r="AD97" s="503"/>
      <c r="AE97" s="503"/>
      <c r="AF97" s="503"/>
      <c r="AG97" s="503"/>
      <c r="AH97" s="503"/>
      <c r="AI97" s="503"/>
      <c r="AJ97" s="503"/>
      <c r="AK97" s="503"/>
      <c r="AL97" s="503"/>
      <c r="AM97" s="503"/>
      <c r="AN97" s="503"/>
      <c r="AO97" s="503"/>
      <c r="AP97" s="505"/>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c r="E98" s="525"/>
      <c r="F98" s="526"/>
      <c r="G98" s="530"/>
      <c r="H98" s="530"/>
      <c r="I98" s="530"/>
      <c r="J98" s="530"/>
      <c r="K98" s="530"/>
      <c r="L98" s="530"/>
      <c r="M98" s="505"/>
      <c r="N98" s="113"/>
      <c r="O98" s="503"/>
      <c r="P98" s="503"/>
      <c r="Q98" s="503"/>
      <c r="R98" s="503"/>
      <c r="S98" s="503"/>
      <c r="T98" s="503"/>
      <c r="U98" s="561"/>
      <c r="V98" s="561"/>
      <c r="W98" s="561"/>
      <c r="X98" s="503"/>
      <c r="Y98" s="503"/>
      <c r="Z98" s="503"/>
      <c r="AA98" s="503"/>
      <c r="AB98" s="503"/>
      <c r="AC98" s="503"/>
      <c r="AD98" s="503"/>
      <c r="AE98" s="503"/>
      <c r="AF98" s="503"/>
      <c r="AG98" s="503"/>
      <c r="AH98" s="503"/>
      <c r="AI98" s="503"/>
      <c r="AJ98" s="503"/>
      <c r="AK98" s="503"/>
      <c r="AL98" s="503"/>
      <c r="AM98" s="503"/>
      <c r="AN98" s="503"/>
      <c r="AO98" s="503"/>
      <c r="AP98" s="505"/>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c r="E99" s="527"/>
      <c r="F99" s="528"/>
      <c r="G99" s="531"/>
      <c r="H99" s="531"/>
      <c r="I99" s="531"/>
      <c r="J99" s="531"/>
      <c r="K99" s="531"/>
      <c r="L99" s="531"/>
      <c r="M99" s="509"/>
      <c r="N99" s="114"/>
      <c r="O99" s="369"/>
      <c r="P99" s="369"/>
      <c r="Q99" s="369"/>
      <c r="R99" s="369"/>
      <c r="S99" s="369"/>
      <c r="T99" s="369"/>
      <c r="U99" s="562"/>
      <c r="V99" s="562"/>
      <c r="W99" s="562"/>
      <c r="X99" s="369"/>
      <c r="Y99" s="369"/>
      <c r="Z99" s="369"/>
      <c r="AA99" s="369"/>
      <c r="AB99" s="369"/>
      <c r="AC99" s="369"/>
      <c r="AD99" s="369"/>
      <c r="AE99" s="369"/>
      <c r="AF99" s="369"/>
      <c r="AG99" s="369"/>
      <c r="AH99" s="369"/>
      <c r="AI99" s="369"/>
      <c r="AJ99" s="369"/>
      <c r="AK99" s="369"/>
      <c r="AL99" s="369"/>
      <c r="AM99" s="369"/>
      <c r="AN99" s="369"/>
      <c r="AO99" s="369"/>
      <c r="AP99" s="509"/>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c r="E100" s="523" t="s">
        <v>311</v>
      </c>
      <c r="F100" s="524"/>
      <c r="G100" s="529" t="s">
        <v>53</v>
      </c>
      <c r="H100" s="529"/>
      <c r="I100" s="529"/>
      <c r="J100" s="529"/>
      <c r="K100" s="529"/>
      <c r="L100" s="529"/>
      <c r="M100" s="504"/>
      <c r="N100" s="112"/>
      <c r="O100" s="502" t="str">
        <f>AG8</f>
        <v>令和　　　年　　　月　　　日</v>
      </c>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4"/>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c r="E101" s="525"/>
      <c r="F101" s="526"/>
      <c r="G101" s="530"/>
      <c r="H101" s="530"/>
      <c r="I101" s="530"/>
      <c r="J101" s="530"/>
      <c r="K101" s="530"/>
      <c r="L101" s="530"/>
      <c r="M101" s="505"/>
      <c r="N101" s="11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5"/>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c r="E102" s="525"/>
      <c r="F102" s="526"/>
      <c r="G102" s="530"/>
      <c r="H102" s="530"/>
      <c r="I102" s="530"/>
      <c r="J102" s="530"/>
      <c r="K102" s="530"/>
      <c r="L102" s="530"/>
      <c r="M102" s="505"/>
      <c r="N102" s="11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5"/>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c r="E103" s="525"/>
      <c r="F103" s="526"/>
      <c r="G103" s="530"/>
      <c r="H103" s="530"/>
      <c r="I103" s="530"/>
      <c r="J103" s="530"/>
      <c r="K103" s="530"/>
      <c r="L103" s="530"/>
      <c r="M103" s="505"/>
      <c r="N103" s="11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5"/>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c r="E104" s="527"/>
      <c r="F104" s="528"/>
      <c r="G104" s="531"/>
      <c r="H104" s="531"/>
      <c r="I104" s="531"/>
      <c r="J104" s="531"/>
      <c r="K104" s="531"/>
      <c r="L104" s="531"/>
      <c r="M104" s="509"/>
      <c r="N104" s="11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509"/>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5.25" customHeight="1">
      <c r="I106" s="102"/>
      <c r="J106" s="102"/>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02"/>
      <c r="AM106" s="102"/>
      <c r="AN106" s="102"/>
      <c r="AO106" s="102"/>
    </row>
    <row r="107" spans="5:91" ht="12.75" customHeight="1">
      <c r="H107" s="102"/>
      <c r="I107" s="102"/>
      <c r="J107" s="102"/>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102"/>
      <c r="AM107" s="102"/>
      <c r="AN107" s="102"/>
      <c r="AO107" s="102"/>
    </row>
    <row r="108" spans="5:91" ht="18.95" customHeight="1">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c r="D172" s="19"/>
    </row>
    <row r="195" spans="22:71" ht="18.95" customHeight="1">
      <c r="V195" s="136">
        <f>V151+1</f>
        <v>3</v>
      </c>
    </row>
    <row r="196" spans="22:71" ht="18.95" customHeight="1">
      <c r="X196" s="136"/>
      <c r="BS196" s="136"/>
    </row>
    <row r="197" spans="22:71" ht="18.95" customHeight="1">
      <c r="X197" s="136"/>
      <c r="BS197" s="136"/>
    </row>
    <row r="198" spans="22:71" ht="18.95" customHeight="1">
      <c r="X198" s="136"/>
      <c r="BS198" s="136"/>
    </row>
    <row r="199" spans="22:71" ht="18.95" customHeight="1">
      <c r="X199" s="136"/>
      <c r="BS199" s="136"/>
    </row>
    <row r="200" spans="22:71" ht="18.95" customHeight="1">
      <c r="X200" s="136"/>
      <c r="BS200" s="136"/>
    </row>
    <row r="201" spans="22:71" ht="18.95" customHeight="1">
      <c r="X201" s="136"/>
      <c r="BS201" s="136"/>
    </row>
    <row r="202" spans="22:71" ht="18.95" customHeight="1">
      <c r="X202" s="136"/>
      <c r="BS202" s="136"/>
    </row>
    <row r="203" spans="22:71" ht="18.95" customHeight="1">
      <c r="X203" s="136"/>
      <c r="BS203" s="136"/>
    </row>
    <row r="204" spans="22:71" ht="18.95" customHeight="1">
      <c r="X204" s="136"/>
      <c r="BS204" s="136"/>
    </row>
    <row r="205" spans="22:71" ht="18.95" customHeight="1">
      <c r="X205" s="136"/>
      <c r="BS205" s="136"/>
    </row>
    <row r="206" spans="22:71" ht="18.95" customHeight="1">
      <c r="X206" s="136"/>
      <c r="BS206" s="136"/>
    </row>
    <row r="207" spans="22:71" ht="18.95" customHeight="1">
      <c r="X207" s="136"/>
      <c r="BS207" s="136"/>
    </row>
    <row r="208" spans="22:71" ht="18.95" customHeight="1">
      <c r="X208" s="136"/>
      <c r="BS208" s="136"/>
    </row>
    <row r="209" spans="24:71" ht="18.95" customHeight="1">
      <c r="X209" s="136"/>
      <c r="BS209" s="136"/>
    </row>
    <row r="210" spans="24:71" ht="18.95" customHeight="1">
      <c r="X210" s="136"/>
      <c r="BS210" s="136"/>
    </row>
    <row r="211" spans="24:71" ht="18.95" customHeight="1">
      <c r="X211" s="136"/>
      <c r="BS211" s="136"/>
    </row>
    <row r="212" spans="24:71" ht="18.95" customHeight="1">
      <c r="X212" s="136"/>
      <c r="BS212" s="136"/>
    </row>
    <row r="213" spans="24:71" ht="18.95" customHeight="1">
      <c r="X213" s="136"/>
      <c r="BS213" s="136"/>
    </row>
    <row r="214" spans="24:71" ht="18.95" customHeight="1">
      <c r="X214" s="136"/>
      <c r="BS214" s="136"/>
    </row>
    <row r="215" spans="24:71" ht="18.95" customHeight="1">
      <c r="X215" s="136"/>
      <c r="BS215" s="136"/>
    </row>
    <row r="216" spans="24:71" ht="18.95" customHeight="1">
      <c r="X216" s="136"/>
      <c r="BS216" s="136"/>
    </row>
    <row r="217" spans="24:71" ht="18.95" customHeight="1">
      <c r="X217" s="136"/>
      <c r="BS217" s="136"/>
    </row>
    <row r="218" spans="24:71" ht="18.95" customHeight="1">
      <c r="X218" s="136"/>
      <c r="BS218" s="136"/>
    </row>
    <row r="219" spans="24:71" ht="18.95" customHeight="1">
      <c r="X219" s="136"/>
      <c r="BS219" s="136"/>
    </row>
    <row r="220" spans="24:71" ht="18.95" customHeight="1">
      <c r="X220" s="136"/>
      <c r="BS220" s="136"/>
    </row>
    <row r="221" spans="24:71" ht="18.95" customHeight="1">
      <c r="X221" s="136"/>
      <c r="BS221" s="136"/>
    </row>
    <row r="222" spans="24:71" ht="18.95" customHeight="1">
      <c r="X222" s="136"/>
      <c r="BS222" s="136"/>
    </row>
    <row r="223" spans="24:71" ht="18.95" customHeight="1">
      <c r="X223" s="136"/>
      <c r="BS223" s="136"/>
    </row>
    <row r="224" spans="24:71" ht="18.95" customHeight="1">
      <c r="X224" s="136"/>
      <c r="BS224" s="136"/>
    </row>
    <row r="225" spans="22:71" ht="18.95" customHeight="1">
      <c r="X225" s="136"/>
      <c r="BS225" s="136"/>
    </row>
    <row r="226" spans="22:71" ht="18.95" customHeight="1">
      <c r="X226" s="136"/>
      <c r="BS226" s="136"/>
    </row>
    <row r="227" spans="22:71" ht="18.95" customHeight="1">
      <c r="X227" s="136"/>
      <c r="BS227" s="136"/>
    </row>
    <row r="228" spans="22:71" ht="18.95" customHeight="1">
      <c r="X228" s="136"/>
      <c r="BS228" s="136"/>
    </row>
    <row r="229" spans="22:71" ht="18.95" customHeight="1">
      <c r="X229" s="136"/>
      <c r="BS229" s="136"/>
    </row>
    <row r="230" spans="22:71" ht="18.95" customHeight="1">
      <c r="X230" s="136"/>
      <c r="BS230" s="136"/>
    </row>
    <row r="231" spans="22:71" ht="18.95" customHeight="1">
      <c r="X231" s="136"/>
      <c r="BS231" s="136"/>
    </row>
    <row r="232" spans="22:71" ht="18.95" customHeight="1">
      <c r="X232" s="136"/>
      <c r="BS232" s="136"/>
    </row>
    <row r="233" spans="22:71" ht="18.95" customHeight="1">
      <c r="X233" s="136"/>
      <c r="BS233" s="136"/>
    </row>
    <row r="234" spans="22:71" ht="18.95" customHeight="1">
      <c r="X234" s="136"/>
      <c r="BS234" s="136"/>
    </row>
    <row r="235" spans="22:71" ht="18.95" customHeight="1">
      <c r="X235" s="136"/>
      <c r="BS235" s="136"/>
    </row>
    <row r="236" spans="22:71" ht="18.95" customHeight="1">
      <c r="X236" s="136"/>
      <c r="BS236" s="136"/>
    </row>
    <row r="237" spans="22:71" ht="18.95" customHeight="1">
      <c r="X237" s="136"/>
      <c r="BS237" s="136"/>
    </row>
    <row r="238" spans="22:71" ht="18.95" customHeight="1">
      <c r="X238" s="136"/>
      <c r="BS238" s="136"/>
    </row>
    <row r="239" spans="22:71" ht="18.95" customHeight="1">
      <c r="V239" s="136">
        <f>V195+1</f>
        <v>4</v>
      </c>
      <c r="BS239" s="136"/>
    </row>
    <row r="283" spans="22:71" ht="18.95" customHeight="1">
      <c r="V283" s="136">
        <f>V239+1</f>
        <v>5</v>
      </c>
    </row>
    <row r="284" spans="22:71" ht="18.95" customHeight="1">
      <c r="X284" s="136"/>
      <c r="BS284" s="136"/>
    </row>
    <row r="285" spans="22:71" ht="18.95" customHeight="1">
      <c r="X285" s="136"/>
      <c r="BS285" s="136"/>
    </row>
    <row r="286" spans="22:71" ht="18.95" customHeight="1">
      <c r="X286" s="136"/>
      <c r="BS286" s="136"/>
    </row>
    <row r="287" spans="22:71" ht="18.95" customHeight="1">
      <c r="X287" s="136"/>
      <c r="BS287" s="136"/>
    </row>
    <row r="288" spans="22:71" ht="18.95" customHeight="1">
      <c r="X288" s="136"/>
      <c r="BS288" s="136"/>
    </row>
    <row r="289" spans="24:71" ht="18.95" customHeight="1">
      <c r="X289" s="136"/>
      <c r="BS289" s="136"/>
    </row>
    <row r="290" spans="24:71" ht="18.95" customHeight="1">
      <c r="X290" s="136"/>
      <c r="BS290" s="136"/>
    </row>
    <row r="291" spans="24:71" ht="18.95" customHeight="1">
      <c r="X291" s="136"/>
      <c r="BS291" s="136"/>
    </row>
    <row r="292" spans="24:71" ht="18.95" customHeight="1">
      <c r="X292" s="136"/>
      <c r="BS292" s="136"/>
    </row>
    <row r="293" spans="24:71" ht="18.95" customHeight="1">
      <c r="X293" s="136"/>
      <c r="BS293" s="136"/>
    </row>
    <row r="294" spans="24:71" ht="18.95" customHeight="1">
      <c r="X294" s="136"/>
      <c r="BS294" s="136"/>
    </row>
    <row r="295" spans="24:71" ht="18.95" customHeight="1">
      <c r="X295" s="136"/>
      <c r="BS295" s="136"/>
    </row>
    <row r="296" spans="24:71" ht="18.95" customHeight="1">
      <c r="X296" s="136"/>
      <c r="BS296" s="136"/>
    </row>
    <row r="297" spans="24:71" ht="18.95" customHeight="1">
      <c r="X297" s="136"/>
      <c r="BS297" s="136"/>
    </row>
    <row r="298" spans="24:71" ht="18.95" customHeight="1">
      <c r="X298" s="136"/>
      <c r="BS298" s="136"/>
    </row>
    <row r="299" spans="24:71" ht="18.95" customHeight="1">
      <c r="X299" s="136"/>
      <c r="BS299" s="136"/>
    </row>
    <row r="300" spans="24:71" ht="18.95" customHeight="1">
      <c r="X300" s="136"/>
      <c r="BS300" s="136"/>
    </row>
    <row r="301" spans="24:71" ht="18.95" customHeight="1">
      <c r="X301" s="136"/>
      <c r="BS301" s="136"/>
    </row>
    <row r="302" spans="24:71" ht="18.95" customHeight="1">
      <c r="X302" s="136"/>
      <c r="BS302" s="136"/>
    </row>
    <row r="303" spans="24:71" ht="18.95" customHeight="1">
      <c r="X303" s="136"/>
      <c r="BS303" s="136"/>
    </row>
    <row r="304" spans="24:71" ht="18.95" customHeight="1">
      <c r="X304" s="136"/>
      <c r="BS304" s="136"/>
    </row>
    <row r="305" spans="24:71" ht="18.95" customHeight="1">
      <c r="X305" s="136"/>
      <c r="BS305" s="136"/>
    </row>
    <row r="306" spans="24:71" ht="18.95" customHeight="1">
      <c r="X306" s="136"/>
      <c r="BS306" s="136"/>
    </row>
    <row r="307" spans="24:71" ht="18.95" customHeight="1">
      <c r="X307" s="136"/>
      <c r="BS307" s="136"/>
    </row>
    <row r="308" spans="24:71" ht="18.95" customHeight="1">
      <c r="X308" s="136"/>
      <c r="BS308" s="136"/>
    </row>
    <row r="309" spans="24:71" ht="18.95" customHeight="1">
      <c r="X309" s="136"/>
      <c r="BS309" s="136"/>
    </row>
    <row r="310" spans="24:71" ht="18.95" customHeight="1">
      <c r="X310" s="136"/>
      <c r="BS310" s="136"/>
    </row>
    <row r="311" spans="24:71" ht="18.95" customHeight="1">
      <c r="X311" s="136"/>
      <c r="BS311" s="136"/>
    </row>
    <row r="312" spans="24:71" ht="18.95" customHeight="1">
      <c r="X312" s="136"/>
      <c r="BS312" s="136"/>
    </row>
    <row r="313" spans="24:71" ht="18.95" customHeight="1">
      <c r="X313" s="136"/>
      <c r="BS313" s="136"/>
    </row>
    <row r="314" spans="24:71" ht="18.95" customHeight="1">
      <c r="X314" s="136"/>
      <c r="BS314" s="136"/>
    </row>
    <row r="315" spans="24:71" ht="18.95" customHeight="1">
      <c r="X315" s="136"/>
      <c r="BS315" s="136"/>
    </row>
    <row r="316" spans="24:71" ht="18.95" customHeight="1">
      <c r="X316" s="136"/>
      <c r="BS316" s="136"/>
    </row>
    <row r="317" spans="24:71" ht="18.95" customHeight="1">
      <c r="X317" s="136"/>
      <c r="BS317" s="136"/>
    </row>
    <row r="318" spans="24:71" ht="18.95" customHeight="1">
      <c r="X318" s="136"/>
      <c r="BS318" s="136"/>
    </row>
    <row r="319" spans="24:71" ht="18.95" customHeight="1">
      <c r="X319" s="136"/>
      <c r="BS319" s="136"/>
    </row>
    <row r="320" spans="24:71" ht="18.95" customHeight="1">
      <c r="X320" s="136"/>
      <c r="BS320" s="136"/>
    </row>
    <row r="321" spans="22:71" ht="18.95" customHeight="1">
      <c r="X321" s="136"/>
      <c r="BS321" s="136"/>
    </row>
    <row r="322" spans="22:71" ht="18.95" customHeight="1">
      <c r="X322" s="136"/>
      <c r="BS322" s="136"/>
    </row>
    <row r="323" spans="22:71" ht="18.95" customHeight="1">
      <c r="X323" s="136"/>
      <c r="BS323" s="136"/>
    </row>
    <row r="324" spans="22:71" ht="18.95" customHeight="1">
      <c r="X324" s="136"/>
      <c r="BS324" s="136"/>
    </row>
    <row r="325" spans="22:71" ht="18.95" customHeight="1">
      <c r="X325" s="136"/>
      <c r="BS325" s="136"/>
    </row>
    <row r="326" spans="22:71" ht="18.95" customHeight="1">
      <c r="X326" s="136"/>
      <c r="BS326" s="136"/>
    </row>
    <row r="327" spans="22:71" ht="18.95" customHeight="1">
      <c r="V327" s="136">
        <f>V283+1</f>
        <v>6</v>
      </c>
      <c r="BS327" s="136"/>
    </row>
    <row r="371" spans="22:71" ht="18.95" customHeight="1">
      <c r="V371" s="136">
        <f>V327+1</f>
        <v>7</v>
      </c>
    </row>
    <row r="372" spans="22:71" ht="18.95" customHeight="1">
      <c r="X372" s="136"/>
      <c r="BS372" s="136"/>
    </row>
    <row r="373" spans="22:71" ht="18.95" customHeight="1">
      <c r="X373" s="136"/>
      <c r="BS373" s="136"/>
    </row>
    <row r="374" spans="22:71" ht="18.95" customHeight="1">
      <c r="X374" s="136"/>
      <c r="BS374" s="136"/>
    </row>
    <row r="375" spans="22:71" ht="18.95" customHeight="1">
      <c r="X375" s="136"/>
      <c r="BS375" s="136"/>
    </row>
    <row r="376" spans="22:71" ht="18.95" customHeight="1">
      <c r="X376" s="136"/>
      <c r="BS376" s="136"/>
    </row>
    <row r="377" spans="22:71" ht="18.95" customHeight="1">
      <c r="X377" s="136"/>
      <c r="BS377" s="136"/>
    </row>
    <row r="378" spans="22:71" ht="18.95" customHeight="1">
      <c r="X378" s="136"/>
      <c r="BS378" s="136"/>
    </row>
    <row r="379" spans="22:71" ht="18.95" customHeight="1">
      <c r="X379" s="136"/>
      <c r="BS379" s="136"/>
    </row>
    <row r="380" spans="22:71" ht="18.95" customHeight="1">
      <c r="X380" s="136"/>
      <c r="BS380" s="136"/>
    </row>
    <row r="381" spans="22:71" ht="18.95" customHeight="1">
      <c r="X381" s="136"/>
      <c r="BS381" s="136"/>
    </row>
    <row r="382" spans="22:71" ht="18.95" customHeight="1">
      <c r="X382" s="136"/>
      <c r="BS382" s="136"/>
    </row>
    <row r="383" spans="22:71" ht="18.95" customHeight="1">
      <c r="X383" s="136"/>
      <c r="BS383" s="136"/>
    </row>
    <row r="384" spans="22:71" ht="18.95" customHeight="1">
      <c r="X384" s="136"/>
      <c r="BS384" s="136"/>
    </row>
    <row r="385" spans="24:71" ht="18.95" customHeight="1">
      <c r="X385" s="136"/>
      <c r="BS385" s="136"/>
    </row>
    <row r="386" spans="24:71" ht="18.95" customHeight="1">
      <c r="X386" s="136"/>
      <c r="BS386" s="136"/>
    </row>
    <row r="387" spans="24:71" ht="18.95" customHeight="1">
      <c r="X387" s="136"/>
      <c r="BS387" s="136"/>
    </row>
    <row r="388" spans="24:71" ht="18.95" customHeight="1">
      <c r="X388" s="136"/>
      <c r="BS388" s="136"/>
    </row>
    <row r="389" spans="24:71" ht="18.95" customHeight="1">
      <c r="X389" s="136"/>
      <c r="BS389" s="136"/>
    </row>
    <row r="390" spans="24:71" ht="18.95" customHeight="1">
      <c r="X390" s="136"/>
      <c r="BS390" s="136"/>
    </row>
    <row r="391" spans="24:71" ht="18.95" customHeight="1">
      <c r="X391" s="136"/>
      <c r="BS391" s="136"/>
    </row>
    <row r="392" spans="24:71" ht="18.95" customHeight="1">
      <c r="X392" s="136"/>
      <c r="BS392" s="136"/>
    </row>
    <row r="393" spans="24:71" ht="18.95" customHeight="1">
      <c r="X393" s="136"/>
      <c r="BS393" s="136"/>
    </row>
    <row r="394" spans="24:71" ht="18.95" customHeight="1">
      <c r="X394" s="136"/>
      <c r="BS394" s="136"/>
    </row>
    <row r="395" spans="24:71" ht="18.95" customHeight="1">
      <c r="X395" s="136"/>
      <c r="BS395" s="136"/>
    </row>
    <row r="396" spans="24:71" ht="18.95" customHeight="1">
      <c r="X396" s="136"/>
      <c r="BS396" s="136"/>
    </row>
    <row r="397" spans="24:71" ht="18.95" customHeight="1">
      <c r="X397" s="136"/>
      <c r="BS397" s="136"/>
    </row>
    <row r="398" spans="24:71" ht="18.95" customHeight="1">
      <c r="X398" s="136"/>
      <c r="BS398" s="136"/>
    </row>
    <row r="399" spans="24:71" ht="18.95" customHeight="1">
      <c r="X399" s="136"/>
      <c r="BS399" s="136"/>
    </row>
    <row r="400" spans="24:71" ht="18.95" customHeight="1">
      <c r="X400" s="136"/>
      <c r="BS400" s="136"/>
    </row>
    <row r="401" spans="22:71" ht="18.95" customHeight="1">
      <c r="X401" s="136"/>
      <c r="BS401" s="136"/>
    </row>
    <row r="402" spans="22:71" ht="18.95" customHeight="1">
      <c r="X402" s="136"/>
      <c r="BS402" s="136"/>
    </row>
    <row r="403" spans="22:71" ht="18.95" customHeight="1">
      <c r="X403" s="136"/>
      <c r="BS403" s="136"/>
    </row>
    <row r="404" spans="22:71" ht="18.95" customHeight="1">
      <c r="X404" s="136"/>
      <c r="BS404" s="136"/>
    </row>
    <row r="405" spans="22:71" ht="18.95" customHeight="1">
      <c r="X405" s="136"/>
      <c r="BS405" s="136"/>
    </row>
    <row r="406" spans="22:71" ht="18.95" customHeight="1">
      <c r="X406" s="136"/>
      <c r="BS406" s="136"/>
    </row>
    <row r="407" spans="22:71" ht="18.95" customHeight="1">
      <c r="X407" s="136"/>
      <c r="BS407" s="136"/>
    </row>
    <row r="408" spans="22:71" ht="18.95" customHeight="1">
      <c r="X408" s="136"/>
      <c r="BS408" s="136"/>
    </row>
    <row r="409" spans="22:71" ht="18.95" customHeight="1">
      <c r="X409" s="136"/>
      <c r="BS409" s="136"/>
    </row>
    <row r="410" spans="22:71" ht="18.95" customHeight="1">
      <c r="X410" s="136"/>
      <c r="BS410" s="136"/>
    </row>
    <row r="411" spans="22:71" ht="18.95" customHeight="1">
      <c r="X411" s="136"/>
      <c r="BS411" s="136"/>
    </row>
    <row r="412" spans="22:71" ht="18.95" customHeight="1">
      <c r="X412" s="136"/>
      <c r="BS412" s="136"/>
    </row>
    <row r="413" spans="22:71" ht="18.95" customHeight="1">
      <c r="X413" s="136"/>
      <c r="BS413" s="136"/>
    </row>
    <row r="414" spans="22:71" ht="18.95" customHeight="1">
      <c r="X414" s="136"/>
      <c r="BS414" s="136"/>
    </row>
    <row r="415" spans="22:71" ht="18.95" customHeight="1">
      <c r="V415" s="136">
        <f>V371+1</f>
        <v>8</v>
      </c>
      <c r="BS415" s="136"/>
    </row>
    <row r="459" spans="22:71" ht="18.95" customHeight="1">
      <c r="V459" s="136">
        <f>V415+1</f>
        <v>9</v>
      </c>
    </row>
    <row r="460" spans="22:71" ht="18.95" customHeight="1">
      <c r="X460" s="136"/>
      <c r="BS460" s="136"/>
    </row>
    <row r="461" spans="22:71" ht="18.95" customHeight="1">
      <c r="X461" s="136"/>
      <c r="BS461" s="136"/>
    </row>
    <row r="462" spans="22:71" ht="18.95" customHeight="1">
      <c r="X462" s="136"/>
      <c r="BS462" s="136"/>
    </row>
    <row r="463" spans="22:71" ht="18.95" customHeight="1">
      <c r="X463" s="136"/>
      <c r="BS463" s="136"/>
    </row>
    <row r="464" spans="22:71" ht="18.95" customHeight="1">
      <c r="X464" s="136"/>
      <c r="BS464" s="136"/>
    </row>
    <row r="465" spans="24:71" ht="18.95" customHeight="1">
      <c r="X465" s="136"/>
      <c r="BS465" s="136"/>
    </row>
    <row r="466" spans="24:71" ht="18.95" customHeight="1">
      <c r="X466" s="136"/>
      <c r="BS466" s="136"/>
    </row>
    <row r="467" spans="24:71" ht="18.95" customHeight="1">
      <c r="X467" s="136"/>
      <c r="BS467" s="136"/>
    </row>
    <row r="468" spans="24:71" ht="18.95" customHeight="1">
      <c r="X468" s="136"/>
      <c r="BS468" s="136"/>
    </row>
    <row r="469" spans="24:71" ht="18.95" customHeight="1">
      <c r="X469" s="136"/>
      <c r="BS469" s="136"/>
    </row>
    <row r="470" spans="24:71" ht="18.95" customHeight="1">
      <c r="X470" s="136"/>
      <c r="BS470" s="136"/>
    </row>
    <row r="471" spans="24:71" ht="18.95" customHeight="1">
      <c r="X471" s="136"/>
      <c r="BS471" s="136"/>
    </row>
    <row r="472" spans="24:71" ht="18.95" customHeight="1">
      <c r="X472" s="136"/>
      <c r="BS472" s="136"/>
    </row>
    <row r="473" spans="24:71" ht="18.95" customHeight="1">
      <c r="X473" s="136"/>
      <c r="BS473" s="136"/>
    </row>
    <row r="474" spans="24:71" ht="18.95" customHeight="1">
      <c r="X474" s="136"/>
      <c r="BS474" s="136"/>
    </row>
    <row r="475" spans="24:71" ht="18.95" customHeight="1">
      <c r="X475" s="136"/>
      <c r="BS475" s="136"/>
    </row>
    <row r="476" spans="24:71" ht="18.95" customHeight="1">
      <c r="X476" s="136"/>
      <c r="BS476" s="136"/>
    </row>
    <row r="477" spans="24:71" ht="18.95" customHeight="1">
      <c r="X477" s="136"/>
      <c r="BS477" s="136"/>
    </row>
    <row r="478" spans="24:71" ht="18.95" customHeight="1">
      <c r="X478" s="136"/>
      <c r="BS478" s="136"/>
    </row>
    <row r="479" spans="24:71" ht="18.95" customHeight="1">
      <c r="X479" s="136"/>
      <c r="BS479" s="136"/>
    </row>
    <row r="480" spans="24:71" ht="18.95" customHeight="1">
      <c r="X480" s="136"/>
      <c r="BS480" s="136"/>
    </row>
    <row r="481" spans="24:71" ht="18.95" customHeight="1">
      <c r="X481" s="136"/>
      <c r="BS481" s="136"/>
    </row>
    <row r="482" spans="24:71" ht="18.95" customHeight="1">
      <c r="X482" s="136"/>
      <c r="BS482" s="136"/>
    </row>
    <row r="483" spans="24:71" ht="18.95" customHeight="1">
      <c r="X483" s="136"/>
      <c r="BS483" s="136"/>
    </row>
    <row r="484" spans="24:71" ht="18.95" customHeight="1">
      <c r="X484" s="136"/>
      <c r="BS484" s="136"/>
    </row>
    <row r="485" spans="24:71" ht="18.95" customHeight="1">
      <c r="X485" s="136"/>
      <c r="BS485" s="136"/>
    </row>
    <row r="486" spans="24:71" ht="18.95" customHeight="1">
      <c r="X486" s="136"/>
      <c r="BS486" s="136"/>
    </row>
    <row r="487" spans="24:71" ht="18.95" customHeight="1">
      <c r="X487" s="136"/>
      <c r="BS487" s="136"/>
    </row>
    <row r="488" spans="24:71" ht="18.95" customHeight="1">
      <c r="X488" s="136"/>
      <c r="BS488" s="136"/>
    </row>
    <row r="489" spans="24:71" ht="18.95" customHeight="1">
      <c r="X489" s="136"/>
      <c r="BS489" s="136"/>
    </row>
    <row r="490" spans="24:71" ht="18.95" customHeight="1">
      <c r="X490" s="136"/>
      <c r="BS490" s="136"/>
    </row>
    <row r="491" spans="24:71" ht="18.95" customHeight="1">
      <c r="X491" s="136"/>
      <c r="BS491" s="136"/>
    </row>
    <row r="492" spans="24:71" ht="18.95" customHeight="1">
      <c r="X492" s="136"/>
      <c r="BS492" s="136"/>
    </row>
    <row r="493" spans="24:71" ht="18.95" customHeight="1">
      <c r="X493" s="136"/>
      <c r="BS493" s="136"/>
    </row>
    <row r="494" spans="24:71" ht="18.95" customHeight="1">
      <c r="X494" s="136"/>
      <c r="BS494" s="136"/>
    </row>
    <row r="495" spans="24:71" ht="18.95" customHeight="1">
      <c r="X495" s="136"/>
      <c r="BS495" s="136"/>
    </row>
    <row r="496" spans="24:71" ht="18.95" customHeight="1">
      <c r="X496" s="136"/>
      <c r="BS496" s="136"/>
    </row>
    <row r="497" spans="22:71" ht="18.95" customHeight="1">
      <c r="X497" s="136"/>
      <c r="BS497" s="136"/>
    </row>
    <row r="498" spans="22:71" ht="18.95" customHeight="1">
      <c r="X498" s="136"/>
      <c r="BS498" s="136"/>
    </row>
    <row r="499" spans="22:71" ht="18.95" customHeight="1">
      <c r="X499" s="136"/>
      <c r="BS499" s="136"/>
    </row>
    <row r="500" spans="22:71" ht="18.95" customHeight="1">
      <c r="X500" s="136"/>
      <c r="BS500" s="136"/>
    </row>
    <row r="501" spans="22:71" ht="18.95" customHeight="1">
      <c r="X501" s="136"/>
      <c r="BS501" s="136"/>
    </row>
    <row r="502" spans="22:71" ht="18.95" customHeight="1">
      <c r="X502" s="136"/>
      <c r="BS502" s="136"/>
    </row>
    <row r="503" spans="22:71" ht="18.95" customHeight="1">
      <c r="V503" s="137">
        <f>V459+1</f>
        <v>10</v>
      </c>
      <c r="BS503" s="136"/>
    </row>
    <row r="547" spans="22:71" ht="18.95" customHeight="1">
      <c r="V547" s="137">
        <f>V503+1</f>
        <v>11</v>
      </c>
    </row>
    <row r="548" spans="22:71" ht="18.95" customHeight="1">
      <c r="X548" s="136"/>
      <c r="BS548" s="136"/>
    </row>
    <row r="549" spans="22:71" ht="18.95" customHeight="1">
      <c r="X549" s="136"/>
      <c r="BS549" s="136"/>
    </row>
    <row r="550" spans="22:71" ht="18.95" customHeight="1">
      <c r="X550" s="136"/>
      <c r="BS550" s="136"/>
    </row>
    <row r="551" spans="22:71" ht="18.95" customHeight="1">
      <c r="X551" s="136"/>
      <c r="BS551" s="136"/>
    </row>
    <row r="552" spans="22:71" ht="18.95" customHeight="1">
      <c r="X552" s="136"/>
      <c r="BS552" s="136"/>
    </row>
    <row r="553" spans="22:71" ht="18.95" customHeight="1">
      <c r="X553" s="136"/>
      <c r="BS553" s="136"/>
    </row>
    <row r="554" spans="22:71" ht="18.95" customHeight="1">
      <c r="X554" s="136"/>
      <c r="BS554" s="136"/>
    </row>
    <row r="555" spans="22:71" ht="18.95" customHeight="1">
      <c r="X555" s="136"/>
      <c r="BS555" s="136"/>
    </row>
    <row r="556" spans="22:71" ht="18.95" customHeight="1">
      <c r="X556" s="136"/>
      <c r="BS556" s="136"/>
    </row>
    <row r="557" spans="22:71" ht="18.95" customHeight="1">
      <c r="X557" s="136"/>
      <c r="BS557" s="136"/>
    </row>
    <row r="558" spans="22:71" ht="18.95" customHeight="1">
      <c r="X558" s="136"/>
      <c r="BS558" s="136"/>
    </row>
    <row r="559" spans="22:71" ht="18.95" customHeight="1">
      <c r="X559" s="136"/>
      <c r="BS559" s="136"/>
    </row>
    <row r="560" spans="22:71" ht="18.95" customHeight="1">
      <c r="X560" s="136"/>
      <c r="BS560" s="136"/>
    </row>
    <row r="561" spans="24:71" ht="18.95" customHeight="1">
      <c r="X561" s="136"/>
      <c r="BS561" s="136"/>
    </row>
    <row r="562" spans="24:71" ht="18.95" customHeight="1">
      <c r="X562" s="136"/>
      <c r="BS562" s="136"/>
    </row>
    <row r="563" spans="24:71" ht="18.95" customHeight="1">
      <c r="X563" s="136"/>
      <c r="BS563" s="136"/>
    </row>
    <row r="564" spans="24:71" ht="18.95" customHeight="1">
      <c r="X564" s="136"/>
      <c r="BS564" s="136"/>
    </row>
    <row r="565" spans="24:71" ht="18.95" customHeight="1">
      <c r="X565" s="136"/>
      <c r="BS565" s="136"/>
    </row>
    <row r="566" spans="24:71" ht="18.95" customHeight="1">
      <c r="X566" s="136"/>
      <c r="BS566" s="136"/>
    </row>
    <row r="567" spans="24:71" ht="18.95" customHeight="1">
      <c r="X567" s="136"/>
      <c r="BS567" s="136"/>
    </row>
    <row r="568" spans="24:71" ht="18.95" customHeight="1">
      <c r="X568" s="136"/>
      <c r="BS568" s="136"/>
    </row>
    <row r="569" spans="24:71" ht="18.95" customHeight="1">
      <c r="X569" s="136"/>
      <c r="BS569" s="136"/>
    </row>
    <row r="570" spans="24:71" ht="18.95" customHeight="1">
      <c r="X570" s="136"/>
      <c r="BS570" s="136"/>
    </row>
    <row r="571" spans="24:71" ht="18.95" customHeight="1">
      <c r="X571" s="136"/>
      <c r="BS571" s="136"/>
    </row>
    <row r="572" spans="24:71" ht="18.95" customHeight="1">
      <c r="X572" s="136"/>
      <c r="BS572" s="136"/>
    </row>
    <row r="573" spans="24:71" ht="18.95" customHeight="1">
      <c r="X573" s="136"/>
      <c r="BS573" s="136"/>
    </row>
    <row r="574" spans="24:71" ht="18.95" customHeight="1">
      <c r="X574" s="136"/>
      <c r="BS574" s="136"/>
    </row>
    <row r="575" spans="24:71" ht="18.95" customHeight="1">
      <c r="X575" s="136"/>
      <c r="BS575" s="136"/>
    </row>
    <row r="576" spans="24:71" ht="18.95" customHeight="1">
      <c r="X576" s="136"/>
      <c r="BS576" s="136"/>
    </row>
    <row r="577" spans="22:71" ht="18.95" customHeight="1">
      <c r="X577" s="136"/>
      <c r="BS577" s="136"/>
    </row>
    <row r="578" spans="22:71" ht="18.95" customHeight="1">
      <c r="X578" s="136"/>
      <c r="BS578" s="136"/>
    </row>
    <row r="579" spans="22:71" ht="18.95" customHeight="1">
      <c r="X579" s="136"/>
      <c r="BS579" s="136"/>
    </row>
    <row r="580" spans="22:71" ht="18.95" customHeight="1">
      <c r="X580" s="136"/>
      <c r="BS580" s="136"/>
    </row>
    <row r="581" spans="22:71" ht="18.95" customHeight="1">
      <c r="X581" s="136"/>
      <c r="BS581" s="136"/>
    </row>
    <row r="582" spans="22:71" ht="18.95" customHeight="1">
      <c r="X582" s="136"/>
      <c r="BS582" s="136"/>
    </row>
    <row r="583" spans="22:71" ht="18.95" customHeight="1">
      <c r="X583" s="136"/>
      <c r="BS583" s="136"/>
    </row>
    <row r="584" spans="22:71" ht="18.95" customHeight="1">
      <c r="X584" s="136"/>
      <c r="BS584" s="136"/>
    </row>
    <row r="585" spans="22:71" ht="18.95" customHeight="1">
      <c r="X585" s="136"/>
      <c r="BS585" s="136"/>
    </row>
    <row r="586" spans="22:71" ht="18.95" customHeight="1">
      <c r="X586" s="136"/>
      <c r="BS586" s="136"/>
    </row>
    <row r="587" spans="22:71" ht="18.95" customHeight="1">
      <c r="X587" s="136"/>
      <c r="BS587" s="136"/>
    </row>
    <row r="588" spans="22:71" ht="18.95" customHeight="1">
      <c r="X588" s="136"/>
      <c r="BS588" s="136"/>
    </row>
    <row r="589" spans="22:71" ht="18.95" customHeight="1">
      <c r="X589" s="136"/>
      <c r="BS589" s="136"/>
    </row>
    <row r="590" spans="22:71" ht="18.95" customHeight="1">
      <c r="X590" s="136"/>
      <c r="BS590" s="136"/>
    </row>
    <row r="591" spans="22:71" ht="18.95" customHeight="1">
      <c r="V591" s="137">
        <f>V547+1</f>
        <v>12</v>
      </c>
      <c r="BS591" s="136"/>
    </row>
    <row r="592" spans="22:71" ht="18.95" customHeight="1">
      <c r="X592" s="136"/>
      <c r="BS592" s="136"/>
    </row>
    <row r="593" spans="24:71" ht="18.95" customHeight="1">
      <c r="X593" s="136"/>
      <c r="BS593" s="136"/>
    </row>
    <row r="594" spans="24:71" ht="18.95" customHeight="1">
      <c r="X594" s="136"/>
      <c r="BS594" s="136"/>
    </row>
    <row r="595" spans="24:71" ht="18.95" customHeight="1">
      <c r="X595" s="136"/>
      <c r="BS595" s="136"/>
    </row>
    <row r="596" spans="24:71" ht="18.95" customHeight="1">
      <c r="X596" s="136"/>
      <c r="BS596" s="136"/>
    </row>
    <row r="597" spans="24:71" ht="18.95" customHeight="1">
      <c r="X597" s="136"/>
      <c r="BS597" s="136"/>
    </row>
    <row r="598" spans="24:71" ht="18.95" customHeight="1">
      <c r="X598" s="136"/>
      <c r="BS598" s="136"/>
    </row>
    <row r="599" spans="24:71" ht="18.95" customHeight="1">
      <c r="X599" s="136"/>
      <c r="BS599" s="136"/>
    </row>
    <row r="600" spans="24:71" ht="18.95" customHeight="1">
      <c r="X600" s="136"/>
      <c r="BS600" s="136"/>
    </row>
    <row r="601" spans="24:71" ht="18.95" customHeight="1">
      <c r="X601" s="136"/>
      <c r="BS601" s="136"/>
    </row>
    <row r="602" spans="24:71" ht="18.95" customHeight="1">
      <c r="X602" s="136"/>
      <c r="BS602" s="136"/>
    </row>
    <row r="603" spans="24:71" ht="18.95" customHeight="1">
      <c r="X603" s="136"/>
      <c r="BS603" s="136"/>
    </row>
    <row r="604" spans="24:71" ht="18.95" customHeight="1">
      <c r="X604" s="136"/>
      <c r="BS604" s="136"/>
    </row>
    <row r="605" spans="24:71" ht="18.95" customHeight="1">
      <c r="X605" s="136"/>
      <c r="BS605" s="136"/>
    </row>
    <row r="606" spans="24:71" ht="18.95" customHeight="1">
      <c r="X606" s="136"/>
      <c r="BS606" s="136"/>
    </row>
    <row r="607" spans="24:71" ht="18.95" customHeight="1">
      <c r="X607" s="136"/>
      <c r="BS607" s="136"/>
    </row>
    <row r="608" spans="24:71" ht="18.95" customHeight="1">
      <c r="X608" s="136"/>
      <c r="BS608" s="136"/>
    </row>
    <row r="609" spans="24:71" ht="18.95" customHeight="1">
      <c r="X609" s="136"/>
      <c r="BS609" s="136"/>
    </row>
    <row r="610" spans="24:71" ht="18.95" customHeight="1">
      <c r="X610" s="136"/>
      <c r="BS610" s="136"/>
    </row>
    <row r="611" spans="24:71" ht="18.95" customHeight="1">
      <c r="X611" s="136"/>
      <c r="BS611" s="136"/>
    </row>
    <row r="612" spans="24:71" ht="18.95" customHeight="1">
      <c r="X612" s="136"/>
      <c r="BS612" s="136"/>
    </row>
    <row r="613" spans="24:71" ht="18.95" customHeight="1">
      <c r="X613" s="136"/>
      <c r="BS613" s="136"/>
    </row>
    <row r="614" spans="24:71" ht="18.95" customHeight="1">
      <c r="X614" s="136"/>
      <c r="BS614" s="136"/>
    </row>
    <row r="615" spans="24:71" ht="18.95" customHeight="1">
      <c r="X615" s="136"/>
      <c r="BS615" s="136"/>
    </row>
    <row r="616" spans="24:71" ht="18.95" customHeight="1">
      <c r="X616" s="136"/>
      <c r="BS616" s="136"/>
    </row>
    <row r="617" spans="24:71" ht="18.95" customHeight="1">
      <c r="X617" s="136"/>
      <c r="BS617" s="136"/>
    </row>
    <row r="618" spans="24:71" ht="18.95" customHeight="1">
      <c r="X618" s="136"/>
      <c r="BS618" s="136"/>
    </row>
    <row r="619" spans="24:71" ht="18.95" customHeight="1">
      <c r="X619" s="136"/>
      <c r="BS619" s="136"/>
    </row>
    <row r="620" spans="24:71" ht="18.95" customHeight="1">
      <c r="X620" s="136"/>
      <c r="BS620" s="136"/>
    </row>
    <row r="621" spans="24:71" ht="18.95" customHeight="1">
      <c r="X621" s="136"/>
      <c r="BS621" s="136"/>
    </row>
    <row r="622" spans="24:71" ht="18.95" customHeight="1">
      <c r="X622" s="136"/>
      <c r="BS622" s="136"/>
    </row>
    <row r="623" spans="24:71" ht="18.95" customHeight="1">
      <c r="X623" s="136"/>
      <c r="BS623" s="136"/>
    </row>
    <row r="624" spans="24:71" ht="18.95" customHeight="1">
      <c r="X624" s="136"/>
      <c r="BS624" s="136"/>
    </row>
    <row r="625" spans="22:71" ht="18.95" customHeight="1">
      <c r="X625" s="136"/>
      <c r="BS625" s="136"/>
    </row>
    <row r="626" spans="22:71" ht="18.95" customHeight="1">
      <c r="X626" s="136"/>
      <c r="BS626" s="136"/>
    </row>
    <row r="627" spans="22:71" ht="18.95" customHeight="1">
      <c r="X627" s="136"/>
      <c r="BS627" s="136"/>
    </row>
    <row r="628" spans="22:71" ht="18.95" customHeight="1">
      <c r="X628" s="136"/>
      <c r="BS628" s="136"/>
    </row>
    <row r="629" spans="22:71" ht="18.95" customHeight="1">
      <c r="X629" s="136"/>
      <c r="BS629" s="136"/>
    </row>
    <row r="630" spans="22:71" ht="18.95" customHeight="1">
      <c r="X630" s="136"/>
      <c r="BS630" s="136"/>
    </row>
    <row r="631" spans="22:71" ht="18.95" customHeight="1">
      <c r="X631" s="136"/>
      <c r="BS631" s="136"/>
    </row>
    <row r="632" spans="22:71" ht="18.95" customHeight="1">
      <c r="X632" s="136"/>
      <c r="BS632" s="136"/>
    </row>
    <row r="633" spans="22:71" ht="18.95" customHeight="1">
      <c r="X633" s="136"/>
      <c r="BS633" s="136"/>
    </row>
    <row r="634" spans="22:71" ht="18.95" customHeight="1">
      <c r="X634" s="136"/>
      <c r="BS634" s="136"/>
    </row>
    <row r="635" spans="22:71" ht="18.95" customHeight="1">
      <c r="V635" s="137">
        <f>V591+1</f>
        <v>13</v>
      </c>
    </row>
    <row r="636" spans="22:71" ht="18.95" customHeight="1">
      <c r="X636" s="136"/>
      <c r="BS636" s="136"/>
    </row>
    <row r="637" spans="22:71" ht="18.95" customHeight="1">
      <c r="X637" s="136"/>
      <c r="BS637" s="136"/>
    </row>
    <row r="638" spans="22:71" ht="18.95" customHeight="1">
      <c r="X638" s="136"/>
      <c r="BS638" s="136"/>
    </row>
    <row r="639" spans="22:71" ht="18.95" customHeight="1">
      <c r="X639" s="136"/>
      <c r="BS639" s="136"/>
    </row>
    <row r="640" spans="22:71" ht="18.95" customHeight="1">
      <c r="X640" s="136"/>
      <c r="BS640" s="136"/>
    </row>
    <row r="641" spans="24:71" ht="18.95" customHeight="1">
      <c r="X641" s="136"/>
      <c r="BS641" s="136"/>
    </row>
    <row r="642" spans="24:71" ht="18.95" customHeight="1">
      <c r="X642" s="136"/>
      <c r="BS642" s="136"/>
    </row>
    <row r="643" spans="24:71" ht="18.95" customHeight="1">
      <c r="X643" s="136"/>
      <c r="BS643" s="136"/>
    </row>
    <row r="644" spans="24:71" ht="18.95" customHeight="1">
      <c r="X644" s="136"/>
      <c r="BS644" s="136"/>
    </row>
    <row r="645" spans="24:71" ht="18.95" customHeight="1">
      <c r="X645" s="136"/>
      <c r="BS645" s="136"/>
    </row>
    <row r="646" spans="24:71" ht="18.95" customHeight="1">
      <c r="X646" s="136"/>
      <c r="BS646" s="136"/>
    </row>
    <row r="647" spans="24:71" ht="18.95" customHeight="1">
      <c r="X647" s="136"/>
      <c r="BS647" s="136"/>
    </row>
    <row r="648" spans="24:71" ht="18.95" customHeight="1">
      <c r="X648" s="136"/>
      <c r="BS648" s="136"/>
    </row>
    <row r="649" spans="24:71" ht="18.95" customHeight="1">
      <c r="X649" s="136"/>
      <c r="BS649" s="136"/>
    </row>
    <row r="650" spans="24:71" ht="18.95" customHeight="1">
      <c r="X650" s="136"/>
      <c r="BS650" s="136"/>
    </row>
    <row r="651" spans="24:71" ht="18.95" customHeight="1">
      <c r="X651" s="136"/>
      <c r="BS651" s="136"/>
    </row>
    <row r="652" spans="24:71" ht="18.95" customHeight="1">
      <c r="X652" s="136"/>
      <c r="BS652" s="136"/>
    </row>
    <row r="653" spans="24:71" ht="18.95" customHeight="1">
      <c r="X653" s="136"/>
      <c r="BS653" s="136"/>
    </row>
    <row r="654" spans="24:71" ht="18.95" customHeight="1">
      <c r="X654" s="136"/>
      <c r="BS654" s="136"/>
    </row>
    <row r="655" spans="24:71" ht="18.95" customHeight="1">
      <c r="X655" s="136"/>
      <c r="BS655" s="136"/>
    </row>
    <row r="656" spans="24:71" ht="18.95" customHeight="1">
      <c r="X656" s="136"/>
      <c r="BS656" s="136"/>
    </row>
    <row r="657" spans="24:71" ht="18.95" customHeight="1">
      <c r="X657" s="136"/>
      <c r="BS657" s="136"/>
    </row>
    <row r="658" spans="24:71" ht="18.95" customHeight="1">
      <c r="X658" s="136"/>
      <c r="BS658" s="136"/>
    </row>
    <row r="659" spans="24:71" ht="18.95" customHeight="1">
      <c r="X659" s="136"/>
      <c r="BS659" s="136"/>
    </row>
    <row r="660" spans="24:71" ht="18.95" customHeight="1">
      <c r="X660" s="136"/>
      <c r="BS660" s="136"/>
    </row>
    <row r="661" spans="24:71" ht="18.95" customHeight="1">
      <c r="X661" s="136"/>
      <c r="BS661" s="136"/>
    </row>
    <row r="662" spans="24:71" ht="18.95" customHeight="1">
      <c r="X662" s="136"/>
      <c r="BS662" s="136"/>
    </row>
    <row r="663" spans="24:71" ht="18.95" customHeight="1">
      <c r="X663" s="136"/>
      <c r="BS663" s="136"/>
    </row>
    <row r="664" spans="24:71" ht="18.95" customHeight="1">
      <c r="X664" s="136"/>
      <c r="BS664" s="136"/>
    </row>
    <row r="665" spans="24:71" ht="18.95" customHeight="1">
      <c r="X665" s="136"/>
      <c r="BS665" s="136"/>
    </row>
    <row r="666" spans="24:71" ht="18.95" customHeight="1">
      <c r="X666" s="136"/>
      <c r="BS666" s="136"/>
    </row>
    <row r="667" spans="24:71" ht="18.95" customHeight="1">
      <c r="X667" s="136"/>
      <c r="BS667" s="136"/>
    </row>
    <row r="668" spans="24:71" ht="18.95" customHeight="1">
      <c r="X668" s="136"/>
      <c r="BS668" s="136"/>
    </row>
    <row r="669" spans="24:71" ht="18.95" customHeight="1">
      <c r="X669" s="136"/>
      <c r="BS669" s="136"/>
    </row>
    <row r="670" spans="24:71" ht="18.95" customHeight="1">
      <c r="X670" s="136"/>
      <c r="BS670" s="136"/>
    </row>
    <row r="671" spans="24:71" ht="18.95" customHeight="1">
      <c r="X671" s="136"/>
      <c r="BS671" s="136"/>
    </row>
    <row r="672" spans="24:71" ht="18.95" customHeight="1">
      <c r="X672" s="136"/>
      <c r="BS672" s="136"/>
    </row>
    <row r="673" spans="22:71" ht="18.95" customHeight="1">
      <c r="X673" s="136"/>
      <c r="BS673" s="136"/>
    </row>
    <row r="674" spans="22:71" ht="18.95" customHeight="1">
      <c r="X674" s="136"/>
      <c r="BS674" s="136"/>
    </row>
    <row r="675" spans="22:71" ht="18.95" customHeight="1">
      <c r="X675" s="136"/>
      <c r="BS675" s="136"/>
    </row>
    <row r="676" spans="22:71" ht="18.95" customHeight="1">
      <c r="X676" s="136"/>
      <c r="BS676" s="136"/>
    </row>
    <row r="677" spans="22:71" ht="18.95" customHeight="1">
      <c r="X677" s="136"/>
      <c r="BS677" s="136"/>
    </row>
    <row r="678" spans="22:71" ht="18.95" customHeight="1">
      <c r="X678" s="136"/>
      <c r="BS678" s="136"/>
    </row>
    <row r="679" spans="22:71" ht="18.95" customHeight="1">
      <c r="V679" s="137">
        <f>V635+1</f>
        <v>14</v>
      </c>
      <c r="BS679" s="136"/>
    </row>
    <row r="680" spans="22:71" ht="18.95" customHeight="1">
      <c r="X680" s="136"/>
      <c r="BS680" s="136"/>
    </row>
    <row r="681" spans="22:71" ht="18.95" customHeight="1">
      <c r="X681" s="136"/>
      <c r="BS681" s="136"/>
    </row>
    <row r="682" spans="22:71" ht="18.95" customHeight="1">
      <c r="X682" s="136"/>
      <c r="BS682" s="136"/>
    </row>
    <row r="683" spans="22:71" ht="18.95" customHeight="1">
      <c r="X683" s="136"/>
      <c r="BS683" s="136"/>
    </row>
    <row r="684" spans="22:71" ht="18.95" customHeight="1">
      <c r="X684" s="136"/>
      <c r="BS684" s="136"/>
    </row>
    <row r="685" spans="22:71" ht="18.95" customHeight="1">
      <c r="X685" s="136"/>
      <c r="BS685" s="136"/>
    </row>
    <row r="686" spans="22:71" ht="18.95" customHeight="1">
      <c r="X686" s="136"/>
      <c r="BS686" s="136"/>
    </row>
    <row r="687" spans="22:71" ht="18.95" customHeight="1">
      <c r="X687" s="136"/>
      <c r="BS687" s="136"/>
    </row>
    <row r="688" spans="22:71" ht="18.95" customHeight="1">
      <c r="X688" s="136"/>
      <c r="BS688" s="136"/>
    </row>
    <row r="689" spans="24:71" ht="18.95" customHeight="1">
      <c r="X689" s="136"/>
      <c r="BS689" s="136"/>
    </row>
    <row r="690" spans="24:71" ht="18.95" customHeight="1">
      <c r="X690" s="136"/>
      <c r="BS690" s="136"/>
    </row>
    <row r="691" spans="24:71" ht="18.95" customHeight="1">
      <c r="X691" s="136"/>
      <c r="BS691" s="136"/>
    </row>
    <row r="692" spans="24:71" ht="18.95" customHeight="1">
      <c r="X692" s="136"/>
      <c r="BS692" s="136"/>
    </row>
    <row r="693" spans="24:71" ht="18.95" customHeight="1">
      <c r="X693" s="136"/>
      <c r="BS693" s="136"/>
    </row>
    <row r="694" spans="24:71" ht="18.95" customHeight="1">
      <c r="X694" s="136"/>
      <c r="BS694" s="136"/>
    </row>
    <row r="695" spans="24:71" ht="18.95" customHeight="1">
      <c r="X695" s="136"/>
      <c r="BS695" s="136"/>
    </row>
    <row r="696" spans="24:71" ht="18.95" customHeight="1">
      <c r="X696" s="136"/>
      <c r="BS696" s="136"/>
    </row>
    <row r="697" spans="24:71" ht="18.95" customHeight="1">
      <c r="X697" s="136"/>
      <c r="BS697" s="136"/>
    </row>
    <row r="698" spans="24:71" ht="18.95" customHeight="1">
      <c r="X698" s="136"/>
      <c r="BS698" s="136"/>
    </row>
    <row r="699" spans="24:71" ht="18.95" customHeight="1">
      <c r="X699" s="136"/>
      <c r="BS699" s="136"/>
    </row>
    <row r="700" spans="24:71" ht="18.95" customHeight="1">
      <c r="X700" s="136"/>
      <c r="BS700" s="136"/>
    </row>
    <row r="701" spans="24:71" ht="18.95" customHeight="1">
      <c r="X701" s="136"/>
      <c r="BS701" s="136"/>
    </row>
    <row r="702" spans="24:71" ht="18.95" customHeight="1">
      <c r="X702" s="136"/>
      <c r="BS702" s="136"/>
    </row>
    <row r="703" spans="24:71" ht="18.95" customHeight="1">
      <c r="X703" s="136"/>
      <c r="BS703" s="136"/>
    </row>
    <row r="704" spans="24:71" ht="18.95" customHeight="1">
      <c r="X704" s="136"/>
      <c r="BS704" s="136"/>
    </row>
    <row r="705" spans="24:71" ht="18.95" customHeight="1">
      <c r="X705" s="136"/>
      <c r="BS705" s="136"/>
    </row>
    <row r="706" spans="24:71" ht="18.95" customHeight="1">
      <c r="X706" s="136"/>
      <c r="BS706" s="136"/>
    </row>
    <row r="707" spans="24:71" ht="18.95" customHeight="1">
      <c r="X707" s="136"/>
      <c r="BS707" s="136"/>
    </row>
    <row r="708" spans="24:71" ht="18.95" customHeight="1">
      <c r="X708" s="136"/>
      <c r="BS708" s="136"/>
    </row>
    <row r="709" spans="24:71" ht="18.95" customHeight="1">
      <c r="X709" s="136"/>
      <c r="BS709" s="136"/>
    </row>
    <row r="710" spans="24:71" ht="18.95" customHeight="1">
      <c r="X710" s="136"/>
      <c r="BS710" s="136"/>
    </row>
    <row r="711" spans="24:71" ht="18.95" customHeight="1">
      <c r="X711" s="136"/>
      <c r="BS711" s="136"/>
    </row>
    <row r="712" spans="24:71" ht="18.95" customHeight="1">
      <c r="X712" s="136"/>
      <c r="BS712" s="136"/>
    </row>
    <row r="713" spans="24:71" ht="18.95" customHeight="1">
      <c r="X713" s="136"/>
      <c r="BS713" s="136"/>
    </row>
    <row r="714" spans="24:71" ht="18.95" customHeight="1">
      <c r="X714" s="136"/>
      <c r="BS714" s="136"/>
    </row>
    <row r="715" spans="24:71" ht="18.95" customHeight="1">
      <c r="X715" s="136"/>
      <c r="BS715" s="136"/>
    </row>
    <row r="716" spans="24:71" ht="18.95" customHeight="1">
      <c r="X716" s="136"/>
      <c r="BS716" s="136"/>
    </row>
    <row r="717" spans="24:71" ht="18.95" customHeight="1">
      <c r="X717" s="136"/>
      <c r="BS717" s="136"/>
    </row>
    <row r="718" spans="24:71" ht="18.95" customHeight="1">
      <c r="X718" s="136"/>
      <c r="BS718" s="136"/>
    </row>
    <row r="719" spans="24:71" ht="18.95" customHeight="1">
      <c r="X719" s="136"/>
      <c r="BS719" s="136"/>
    </row>
    <row r="720" spans="24:71" ht="18.95" customHeight="1">
      <c r="X720" s="136"/>
      <c r="BS720" s="136"/>
    </row>
    <row r="721" spans="22:71" ht="18.95" customHeight="1">
      <c r="X721" s="136"/>
      <c r="BS721" s="136"/>
    </row>
    <row r="722" spans="22:71" ht="18.95" customHeight="1">
      <c r="X722" s="136"/>
      <c r="BS722" s="136"/>
    </row>
    <row r="723" spans="22:71" ht="18.95" customHeight="1">
      <c r="V723" s="137">
        <f>V679+1</f>
        <v>15</v>
      </c>
      <c r="BS723" s="136"/>
    </row>
    <row r="724" spans="22:71" ht="9.1999999999999993" customHeight="1"/>
    <row r="737" spans="3:50" ht="18.95" customHeight="1">
      <c r="C737" s="90"/>
      <c r="D737" s="19"/>
    </row>
    <row r="738" spans="3:50" ht="18.95" customHeight="1">
      <c r="C738" s="90"/>
      <c r="D738" s="19"/>
      <c r="I738" s="19" t="str">
        <f>AG8</f>
        <v>令和　　　年　　　月　　　日</v>
      </c>
    </row>
    <row r="739" spans="3:50" ht="18.95" customHeight="1">
      <c r="C739" s="90"/>
      <c r="D739" s="19"/>
      <c r="AX739" s="148"/>
    </row>
    <row r="740" spans="3:50" ht="18.95" customHeight="1">
      <c r="C740" s="90"/>
      <c r="D740" s="19"/>
      <c r="AX740" s="148"/>
    </row>
    <row r="741" spans="3:50" ht="18.95" customHeight="1">
      <c r="C741" s="90"/>
      <c r="D741" s="19"/>
      <c r="O741" s="19" t="s">
        <v>312</v>
      </c>
      <c r="AX741" s="148"/>
    </row>
    <row r="742" spans="3:50" ht="18.95" customHeight="1">
      <c r="C742" s="90"/>
      <c r="D742" s="19"/>
      <c r="AX742" s="148"/>
    </row>
    <row r="743" spans="3:50" ht="18.95" customHeight="1">
      <c r="C743" s="90"/>
      <c r="D743" s="19"/>
      <c r="O743" s="19" t="s">
        <v>175</v>
      </c>
      <c r="AX743" s="148"/>
    </row>
    <row r="744" spans="3:50" ht="18.95" customHeight="1">
      <c r="C744" s="90"/>
      <c r="D744" s="19"/>
      <c r="AX744" s="148"/>
    </row>
    <row r="745" spans="3:50" ht="18.95" customHeight="1">
      <c r="C745" s="90"/>
      <c r="D745" s="19"/>
      <c r="O745" s="19" t="s">
        <v>313</v>
      </c>
      <c r="AC745" s="499" t="str">
        <f>目次!D28</f>
        <v>谷口圭三</v>
      </c>
      <c r="AD745" s="499"/>
      <c r="AE745" s="499"/>
      <c r="AF745" s="499"/>
      <c r="AG745" s="499"/>
      <c r="AH745" s="499"/>
      <c r="AI745" s="499"/>
      <c r="AJ745" s="499"/>
      <c r="AN745" s="19" t="s">
        <v>7</v>
      </c>
    </row>
    <row r="746" spans="3:50" ht="18.95" customHeight="1">
      <c r="C746" s="90"/>
      <c r="D746" s="19"/>
    </row>
    <row r="747" spans="3:50" ht="18.95" customHeight="1">
      <c r="C747" s="90"/>
      <c r="D747" s="19"/>
    </row>
    <row r="748" spans="3:50" ht="18.95" customHeight="1">
      <c r="C748" s="90"/>
      <c r="D748" s="19"/>
      <c r="O748" s="19" t="s">
        <v>314</v>
      </c>
      <c r="Y748" s="500" t="str">
        <f>IF(L12="","",L12)</f>
        <v/>
      </c>
      <c r="Z748" s="500"/>
      <c r="AA748" s="500"/>
      <c r="AB748" s="500"/>
      <c r="AC748" s="500"/>
      <c r="AD748" s="500"/>
      <c r="AE748" s="500"/>
      <c r="AF748" s="500"/>
      <c r="AG748" s="500"/>
      <c r="AH748" s="500"/>
      <c r="AI748" s="500"/>
      <c r="AJ748" s="500"/>
      <c r="AK748" s="500"/>
      <c r="AL748" s="500"/>
      <c r="AM748" s="500"/>
      <c r="AN748" s="500"/>
    </row>
    <row r="749" spans="3:50" ht="18.95" customHeight="1">
      <c r="C749" s="90"/>
      <c r="D749" s="19"/>
      <c r="Y749" s="500" t="str">
        <f>IF(L13="","",L13)</f>
        <v/>
      </c>
      <c r="Z749" s="500"/>
      <c r="AA749" s="500"/>
      <c r="AB749" s="500"/>
      <c r="AC749" s="500"/>
      <c r="AD749" s="500"/>
      <c r="AE749" s="500"/>
      <c r="AF749" s="500"/>
      <c r="AG749" s="500"/>
      <c r="AH749" s="500"/>
      <c r="AI749" s="500"/>
      <c r="AJ749" s="500"/>
      <c r="AK749" s="500"/>
      <c r="AL749" s="500"/>
      <c r="AM749" s="500"/>
      <c r="AN749" s="500"/>
    </row>
    <row r="750" spans="3:50" ht="18.95" customHeight="1">
      <c r="C750" s="90"/>
      <c r="D750" s="19"/>
      <c r="Y750" s="500"/>
      <c r="Z750" s="500"/>
      <c r="AA750" s="500"/>
      <c r="AB750" s="500"/>
      <c r="AC750" s="500"/>
      <c r="AD750" s="500"/>
      <c r="AE750" s="500"/>
      <c r="AF750" s="500"/>
      <c r="AG750" s="500"/>
      <c r="AH750" s="500"/>
      <c r="AI750" s="500"/>
      <c r="AJ750" s="500"/>
      <c r="AK750" s="500"/>
      <c r="AL750" s="500"/>
      <c r="AM750" s="500"/>
      <c r="AN750" s="500"/>
    </row>
    <row r="751" spans="3:50" ht="18.95" customHeight="1">
      <c r="C751" s="90"/>
      <c r="D751" s="19"/>
      <c r="O751" s="19" t="s">
        <v>315</v>
      </c>
      <c r="Y751" s="500" t="str">
        <f>IF(L14="","",L14)</f>
        <v/>
      </c>
      <c r="Z751" s="500"/>
      <c r="AA751" s="500"/>
      <c r="AB751" s="500"/>
      <c r="AC751" s="500"/>
      <c r="AE751" s="499" t="str">
        <f>IF(L15="","",L15)</f>
        <v/>
      </c>
      <c r="AF751" s="499"/>
      <c r="AG751" s="499"/>
      <c r="AH751" s="499"/>
      <c r="AI751" s="499"/>
      <c r="AJ751" s="499"/>
      <c r="AK751" s="499"/>
      <c r="AL751" s="499"/>
      <c r="AN751" s="19" t="s">
        <v>7</v>
      </c>
    </row>
    <row r="752" spans="3:50" ht="18.95" customHeight="1">
      <c r="C752" s="90"/>
      <c r="D752" s="19"/>
    </row>
    <row r="753" spans="3:86" ht="18.95" customHeight="1">
      <c r="C753" s="90"/>
      <c r="D753" s="19"/>
    </row>
    <row r="754" spans="3:86" ht="18.95" customHeight="1">
      <c r="C754" s="90"/>
      <c r="D754" s="19"/>
    </row>
    <row r="755" spans="3:86" ht="18.95" customHeight="1">
      <c r="C755" s="90"/>
      <c r="D755" s="19"/>
      <c r="BX755" s="141"/>
      <c r="BY755" s="141"/>
      <c r="BZ755" s="141"/>
      <c r="CA755" s="141"/>
      <c r="CB755" s="141"/>
      <c r="CC755" s="141"/>
      <c r="CD755" s="141"/>
      <c r="CE755" s="141"/>
    </row>
    <row r="756" spans="3:86" ht="18.95" customHeight="1">
      <c r="C756" s="90"/>
      <c r="D756" s="19"/>
    </row>
    <row r="757" spans="3:86" ht="15" customHeight="1">
      <c r="Z757" s="139"/>
      <c r="AA757" s="139"/>
      <c r="AB757" s="139"/>
      <c r="AC757" s="139"/>
      <c r="AD757" s="139"/>
      <c r="AG757" s="141"/>
      <c r="AH757" s="141"/>
      <c r="AI757" s="141"/>
      <c r="AJ757" s="141"/>
      <c r="AK757" s="141"/>
      <c r="AL757" s="141"/>
      <c r="AM757" s="141"/>
    </row>
    <row r="758" spans="3:86" ht="18.95" customHeight="1">
      <c r="BU758" s="150"/>
      <c r="BV758" s="150"/>
      <c r="BW758" s="150"/>
      <c r="BX758" s="150"/>
      <c r="BY758" s="150"/>
      <c r="CB758" s="141"/>
      <c r="CC758" s="141"/>
      <c r="CD758" s="141"/>
      <c r="CE758" s="141"/>
      <c r="CF758" s="141"/>
      <c r="CG758" s="141"/>
      <c r="CH758" s="141"/>
    </row>
    <row r="762" spans="3:86" ht="15" customHeight="1"/>
    <row r="764" spans="3:86" ht="15" customHeight="1"/>
    <row r="765" spans="3:86" ht="18.95" customHeight="1">
      <c r="D765" s="94"/>
      <c r="BU765" s="150"/>
      <c r="BV765" s="150"/>
      <c r="BW765" s="150"/>
      <c r="BX765" s="150"/>
      <c r="BY765" s="150"/>
      <c r="CB765" s="141"/>
      <c r="CC765" s="141"/>
      <c r="CD765" s="141"/>
      <c r="CE765" s="141"/>
      <c r="CF765" s="141"/>
      <c r="CG765" s="141"/>
      <c r="CH765" s="141"/>
    </row>
    <row r="766" spans="3:86" ht="33.200000000000003" customHeight="1">
      <c r="C766" s="94"/>
    </row>
    <row r="767" spans="3:86" ht="18.95" customHeight="1">
      <c r="V767" s="137">
        <f>V723+1</f>
        <v>16</v>
      </c>
    </row>
    <row r="768" spans="3:86" ht="18.95" customHeight="1">
      <c r="D768" s="19"/>
    </row>
    <row r="769" spans="3:40" ht="18.95" customHeight="1">
      <c r="C769" s="19" t="str">
        <f>IF(L11="要","（別紙）","")</f>
        <v/>
      </c>
      <c r="D769" s="19"/>
    </row>
    <row r="770" spans="3:40" ht="18.95" customHeight="1">
      <c r="D770" s="19"/>
    </row>
    <row r="771" spans="3:40" ht="18.95" customHeight="1">
      <c r="D771" s="19"/>
      <c r="K771" s="576" t="str">
        <f>IF(L11="要","支払予定表","")</f>
        <v/>
      </c>
      <c r="L771" s="576"/>
      <c r="M771" s="576"/>
      <c r="N771" s="576"/>
      <c r="O771" s="576"/>
      <c r="P771" s="576"/>
      <c r="Q771" s="576"/>
      <c r="R771" s="576"/>
      <c r="S771" s="576"/>
      <c r="T771" s="576"/>
      <c r="U771" s="576"/>
      <c r="V771" s="576"/>
      <c r="W771" s="576"/>
      <c r="X771" s="576"/>
      <c r="Y771" s="576"/>
      <c r="Z771" s="576"/>
      <c r="AA771" s="576"/>
      <c r="AB771" s="576"/>
      <c r="AC771" s="576"/>
      <c r="AD771" s="576"/>
      <c r="AE771" s="576"/>
      <c r="AF771" s="576"/>
      <c r="AG771" s="576"/>
    </row>
    <row r="772" spans="3:40" ht="18.95" customHeight="1">
      <c r="D772" s="19"/>
      <c r="K772" s="576"/>
      <c r="L772" s="576"/>
      <c r="M772" s="576"/>
      <c r="N772" s="576"/>
      <c r="O772" s="576"/>
      <c r="P772" s="576"/>
      <c r="Q772" s="576"/>
      <c r="R772" s="576"/>
      <c r="S772" s="576"/>
      <c r="T772" s="576"/>
      <c r="U772" s="576"/>
      <c r="V772" s="576"/>
      <c r="W772" s="576"/>
      <c r="X772" s="576"/>
      <c r="Y772" s="576"/>
      <c r="Z772" s="576"/>
      <c r="AA772" s="576"/>
      <c r="AB772" s="576"/>
      <c r="AC772" s="576"/>
      <c r="AD772" s="576"/>
      <c r="AE772" s="576"/>
      <c r="AF772" s="576"/>
      <c r="AG772" s="576"/>
    </row>
    <row r="773" spans="3:40" ht="18.95" customHeight="1">
      <c r="D773" s="19"/>
      <c r="K773" s="576"/>
      <c r="L773" s="576"/>
      <c r="M773" s="576"/>
      <c r="N773" s="576"/>
      <c r="O773" s="576"/>
      <c r="P773" s="576"/>
      <c r="Q773" s="576"/>
      <c r="R773" s="576"/>
      <c r="S773" s="576"/>
      <c r="T773" s="576"/>
      <c r="U773" s="576"/>
      <c r="V773" s="576"/>
      <c r="W773" s="576"/>
      <c r="X773" s="576"/>
      <c r="Y773" s="576"/>
      <c r="Z773" s="576"/>
      <c r="AA773" s="576"/>
      <c r="AB773" s="576"/>
      <c r="AC773" s="576"/>
      <c r="AD773" s="576"/>
      <c r="AE773" s="576"/>
      <c r="AF773" s="576"/>
      <c r="AG773" s="576"/>
    </row>
    <row r="774" spans="3:40" ht="18.95" customHeight="1">
      <c r="D774" s="19"/>
    </row>
    <row r="775" spans="3:40" ht="18.95" customHeight="1">
      <c r="D775" s="19"/>
    </row>
    <row r="776" spans="3:40" ht="18.95" customHeight="1">
      <c r="D776" s="95" t="str">
        <f>IF(L11="要","１．履行期間における年度別支払い限度額は、次のとおりとする","")</f>
        <v/>
      </c>
    </row>
    <row r="777" spans="3:40" ht="18.95" customHeight="1">
      <c r="D777" s="95"/>
    </row>
    <row r="778" spans="3:40" ht="18.95" customHeight="1">
      <c r="D778" s="95"/>
      <c r="E778" s="577" t="str">
        <f>IF(L11="要","年　度","")</f>
        <v/>
      </c>
      <c r="F778" s="578"/>
      <c r="G778" s="578"/>
      <c r="H778" s="578"/>
      <c r="I778" s="578"/>
      <c r="J778" s="578"/>
      <c r="K778" s="578"/>
      <c r="L778" s="579"/>
      <c r="M778" s="583" t="str">
        <f>IF(L11="要","年度別支払限度額","")</f>
        <v/>
      </c>
      <c r="N778" s="584"/>
      <c r="O778" s="584"/>
      <c r="P778" s="584"/>
      <c r="Q778" s="584"/>
      <c r="R778" s="584"/>
      <c r="S778" s="584"/>
      <c r="T778" s="584"/>
      <c r="U778" s="584"/>
      <c r="V778" s="584"/>
      <c r="W778" s="584"/>
      <c r="X778" s="584"/>
      <c r="Y778" s="584"/>
      <c r="Z778" s="584"/>
      <c r="AA778" s="584"/>
      <c r="AB778" s="584"/>
      <c r="AC778" s="584"/>
      <c r="AD778" s="584"/>
      <c r="AE778" s="584"/>
      <c r="AF778" s="584"/>
      <c r="AG778" s="585"/>
      <c r="AH778" s="577" t="str">
        <f>IF(L11="要","備　考","")</f>
        <v/>
      </c>
      <c r="AI778" s="578"/>
      <c r="AJ778" s="578"/>
      <c r="AK778" s="578"/>
      <c r="AL778" s="578"/>
      <c r="AM778" s="578"/>
      <c r="AN778" s="579"/>
    </row>
    <row r="779" spans="3:40" ht="18.95" customHeight="1">
      <c r="D779" s="95"/>
      <c r="E779" s="580"/>
      <c r="F779" s="581"/>
      <c r="G779" s="581"/>
      <c r="H779" s="581"/>
      <c r="I779" s="581"/>
      <c r="J779" s="581"/>
      <c r="K779" s="581"/>
      <c r="L779" s="582"/>
      <c r="M779" s="580" t="str">
        <f>IF(L11="要","（消費税含む）","")</f>
        <v/>
      </c>
      <c r="N779" s="581"/>
      <c r="O779" s="581"/>
      <c r="P779" s="581"/>
      <c r="Q779" s="581"/>
      <c r="R779" s="581"/>
      <c r="S779" s="581"/>
      <c r="T779" s="581"/>
      <c r="U779" s="581"/>
      <c r="V779" s="581"/>
      <c r="W779" s="581"/>
      <c r="X779" s="581"/>
      <c r="Y779" s="581"/>
      <c r="Z779" s="581"/>
      <c r="AA779" s="581"/>
      <c r="AB779" s="581"/>
      <c r="AC779" s="581"/>
      <c r="AD779" s="581"/>
      <c r="AE779" s="581"/>
      <c r="AF779" s="581"/>
      <c r="AG779" s="582"/>
      <c r="AH779" s="580"/>
      <c r="AI779" s="581"/>
      <c r="AJ779" s="581"/>
      <c r="AK779" s="581"/>
      <c r="AL779" s="581"/>
      <c r="AM779" s="581"/>
      <c r="AN779" s="582"/>
    </row>
    <row r="780" spans="3:40" ht="18.95" customHeight="1">
      <c r="D780" s="95"/>
      <c r="E780" s="563"/>
      <c r="F780" s="564"/>
      <c r="G780" s="564"/>
      <c r="H780" s="564"/>
      <c r="I780" s="564"/>
      <c r="J780" s="565" t="str">
        <f>IF(L11="要","年度","")</f>
        <v/>
      </c>
      <c r="K780" s="565"/>
      <c r="L780" s="566"/>
      <c r="M780" s="569"/>
      <c r="N780" s="570"/>
      <c r="O780" s="570"/>
      <c r="P780" s="570"/>
      <c r="Q780" s="570"/>
      <c r="R780" s="570"/>
      <c r="S780" s="570"/>
      <c r="T780" s="570"/>
      <c r="U780" s="570"/>
      <c r="V780" s="570"/>
      <c r="W780" s="570"/>
      <c r="X780" s="570"/>
      <c r="Y780" s="570"/>
      <c r="Z780" s="570"/>
      <c r="AA780" s="570"/>
      <c r="AB780" s="570"/>
      <c r="AC780" s="570"/>
      <c r="AD780" s="570"/>
      <c r="AE780" s="510" t="str">
        <f>IF(L11="要","円","")</f>
        <v/>
      </c>
      <c r="AF780" s="510"/>
      <c r="AG780" s="573"/>
      <c r="AH780" s="574"/>
      <c r="AI780" s="574"/>
      <c r="AJ780" s="574"/>
      <c r="AK780" s="574"/>
      <c r="AL780" s="574"/>
      <c r="AM780" s="574"/>
      <c r="AN780" s="574"/>
    </row>
    <row r="781" spans="3:40" ht="18.95" customHeight="1">
      <c r="D781" s="95"/>
      <c r="E781" s="563"/>
      <c r="F781" s="564"/>
      <c r="G781" s="564"/>
      <c r="H781" s="564"/>
      <c r="I781" s="564"/>
      <c r="J781" s="567"/>
      <c r="K781" s="567"/>
      <c r="L781" s="568"/>
      <c r="M781" s="571"/>
      <c r="N781" s="572"/>
      <c r="O781" s="572"/>
      <c r="P781" s="572"/>
      <c r="Q781" s="572"/>
      <c r="R781" s="572"/>
      <c r="S781" s="572"/>
      <c r="T781" s="572"/>
      <c r="U781" s="572"/>
      <c r="V781" s="572"/>
      <c r="W781" s="572"/>
      <c r="X781" s="572"/>
      <c r="Y781" s="572"/>
      <c r="Z781" s="572"/>
      <c r="AA781" s="572"/>
      <c r="AB781" s="572"/>
      <c r="AC781" s="572"/>
      <c r="AD781" s="572"/>
      <c r="AE781" s="518"/>
      <c r="AF781" s="518"/>
      <c r="AG781" s="519"/>
      <c r="AH781" s="574"/>
      <c r="AI781" s="574"/>
      <c r="AJ781" s="574"/>
      <c r="AK781" s="574"/>
      <c r="AL781" s="574"/>
      <c r="AM781" s="574"/>
      <c r="AN781" s="574"/>
    </row>
    <row r="782" spans="3:40" ht="18.95" customHeight="1">
      <c r="D782" s="95"/>
      <c r="E782" s="563"/>
      <c r="F782" s="564"/>
      <c r="G782" s="564"/>
      <c r="H782" s="564"/>
      <c r="I782" s="564"/>
      <c r="J782" s="565" t="str">
        <f>IF(L11="要","年度","")</f>
        <v/>
      </c>
      <c r="K782" s="565"/>
      <c r="L782" s="566"/>
      <c r="M782" s="569"/>
      <c r="N782" s="570"/>
      <c r="O782" s="570"/>
      <c r="P782" s="570"/>
      <c r="Q782" s="570"/>
      <c r="R782" s="570"/>
      <c r="S782" s="570"/>
      <c r="T782" s="570"/>
      <c r="U782" s="570"/>
      <c r="V782" s="570"/>
      <c r="W782" s="570"/>
      <c r="X782" s="570"/>
      <c r="Y782" s="570"/>
      <c r="Z782" s="570"/>
      <c r="AA782" s="570"/>
      <c r="AB782" s="570"/>
      <c r="AC782" s="570"/>
      <c r="AD782" s="570"/>
      <c r="AE782" s="510" t="str">
        <f>IF(L11="要","円","")</f>
        <v/>
      </c>
      <c r="AF782" s="510"/>
      <c r="AG782" s="573"/>
      <c r="AH782" s="574"/>
      <c r="AI782" s="574"/>
      <c r="AJ782" s="574"/>
      <c r="AK782" s="574"/>
      <c r="AL782" s="574"/>
      <c r="AM782" s="574"/>
      <c r="AN782" s="574"/>
    </row>
    <row r="783" spans="3:40" ht="18.95" customHeight="1">
      <c r="D783" s="95"/>
      <c r="E783" s="563"/>
      <c r="F783" s="564"/>
      <c r="G783" s="564"/>
      <c r="H783" s="564"/>
      <c r="I783" s="564"/>
      <c r="J783" s="567"/>
      <c r="K783" s="567"/>
      <c r="L783" s="568"/>
      <c r="M783" s="571"/>
      <c r="N783" s="572"/>
      <c r="O783" s="572"/>
      <c r="P783" s="572"/>
      <c r="Q783" s="572"/>
      <c r="R783" s="572"/>
      <c r="S783" s="572"/>
      <c r="T783" s="572"/>
      <c r="U783" s="572"/>
      <c r="V783" s="572"/>
      <c r="W783" s="572"/>
      <c r="X783" s="572"/>
      <c r="Y783" s="572"/>
      <c r="Z783" s="572"/>
      <c r="AA783" s="572"/>
      <c r="AB783" s="572"/>
      <c r="AC783" s="572"/>
      <c r="AD783" s="572"/>
      <c r="AE783" s="518"/>
      <c r="AF783" s="518"/>
      <c r="AG783" s="519"/>
      <c r="AH783" s="574"/>
      <c r="AI783" s="574"/>
      <c r="AJ783" s="574"/>
      <c r="AK783" s="574"/>
      <c r="AL783" s="574"/>
      <c r="AM783" s="574"/>
      <c r="AN783" s="574"/>
    </row>
    <row r="784" spans="3:40" ht="18.95" customHeight="1">
      <c r="D784" s="95"/>
      <c r="E784" s="563"/>
      <c r="F784" s="564"/>
      <c r="G784" s="564"/>
      <c r="H784" s="564"/>
      <c r="I784" s="564"/>
      <c r="J784" s="565" t="str">
        <f>IF(L11="要","年度","")</f>
        <v/>
      </c>
      <c r="K784" s="565"/>
      <c r="L784" s="566"/>
      <c r="M784" s="569"/>
      <c r="N784" s="570"/>
      <c r="O784" s="570"/>
      <c r="P784" s="570"/>
      <c r="Q784" s="570"/>
      <c r="R784" s="570"/>
      <c r="S784" s="570"/>
      <c r="T784" s="570"/>
      <c r="U784" s="570"/>
      <c r="V784" s="570"/>
      <c r="W784" s="570"/>
      <c r="X784" s="570"/>
      <c r="Y784" s="570"/>
      <c r="Z784" s="570"/>
      <c r="AA784" s="570"/>
      <c r="AB784" s="570"/>
      <c r="AC784" s="570"/>
      <c r="AD784" s="570"/>
      <c r="AE784" s="510" t="str">
        <f>IF(L11="要","円","")</f>
        <v/>
      </c>
      <c r="AF784" s="510"/>
      <c r="AG784" s="573"/>
      <c r="AH784" s="574"/>
      <c r="AI784" s="574"/>
      <c r="AJ784" s="574"/>
      <c r="AK784" s="574"/>
      <c r="AL784" s="574"/>
      <c r="AM784" s="574"/>
      <c r="AN784" s="574"/>
    </row>
    <row r="785" spans="4:42" ht="18.95" customHeight="1">
      <c r="D785" s="95"/>
      <c r="E785" s="563"/>
      <c r="F785" s="564"/>
      <c r="G785" s="564"/>
      <c r="H785" s="564"/>
      <c r="I785" s="564"/>
      <c r="J785" s="567"/>
      <c r="K785" s="567"/>
      <c r="L785" s="568"/>
      <c r="M785" s="571"/>
      <c r="N785" s="572"/>
      <c r="O785" s="572"/>
      <c r="P785" s="572"/>
      <c r="Q785" s="572"/>
      <c r="R785" s="572"/>
      <c r="S785" s="572"/>
      <c r="T785" s="572"/>
      <c r="U785" s="572"/>
      <c r="V785" s="572"/>
      <c r="W785" s="572"/>
      <c r="X785" s="572"/>
      <c r="Y785" s="572"/>
      <c r="Z785" s="572"/>
      <c r="AA785" s="572"/>
      <c r="AB785" s="572"/>
      <c r="AC785" s="572"/>
      <c r="AD785" s="572"/>
      <c r="AE785" s="518"/>
      <c r="AF785" s="518"/>
      <c r="AG785" s="519"/>
      <c r="AH785" s="574"/>
      <c r="AI785" s="574"/>
      <c r="AJ785" s="574"/>
      <c r="AK785" s="574"/>
      <c r="AL785" s="574"/>
      <c r="AM785" s="574"/>
      <c r="AN785" s="574"/>
    </row>
    <row r="786" spans="4:42" ht="18.95" customHeight="1">
      <c r="D786" s="95"/>
      <c r="E786" s="577" t="str">
        <f>IF(L11="要","合　計","")</f>
        <v/>
      </c>
      <c r="F786" s="578"/>
      <c r="G786" s="578"/>
      <c r="H786" s="578"/>
      <c r="I786" s="578"/>
      <c r="J786" s="578"/>
      <c r="K786" s="578"/>
      <c r="L786" s="579"/>
      <c r="M786" s="586"/>
      <c r="N786" s="587"/>
      <c r="O786" s="587"/>
      <c r="P786" s="587"/>
      <c r="Q786" s="587"/>
      <c r="R786" s="587"/>
      <c r="S786" s="587"/>
      <c r="T786" s="587"/>
      <c r="U786" s="587"/>
      <c r="V786" s="587"/>
      <c r="W786" s="587"/>
      <c r="X786" s="587"/>
      <c r="Y786" s="587"/>
      <c r="Z786" s="587"/>
      <c r="AA786" s="587"/>
      <c r="AB786" s="587"/>
      <c r="AC786" s="587"/>
      <c r="AD786" s="587"/>
      <c r="AE786" s="590" t="str">
        <f>IF(L11="要","円","")</f>
        <v/>
      </c>
      <c r="AF786" s="590"/>
      <c r="AG786" s="591"/>
      <c r="AH786" s="574"/>
      <c r="AI786" s="574"/>
      <c r="AJ786" s="574"/>
      <c r="AK786" s="574"/>
      <c r="AL786" s="574"/>
      <c r="AM786" s="574"/>
      <c r="AN786" s="574"/>
    </row>
    <row r="787" spans="4:42" ht="18.95" customHeight="1">
      <c r="D787" s="95"/>
      <c r="E787" s="421"/>
      <c r="F787" s="422"/>
      <c r="G787" s="422"/>
      <c r="H787" s="422"/>
      <c r="I787" s="422"/>
      <c r="J787" s="422"/>
      <c r="K787" s="422"/>
      <c r="L787" s="423"/>
      <c r="M787" s="588"/>
      <c r="N787" s="589"/>
      <c r="O787" s="589"/>
      <c r="P787" s="589"/>
      <c r="Q787" s="589"/>
      <c r="R787" s="589"/>
      <c r="S787" s="589"/>
      <c r="T787" s="589"/>
      <c r="U787" s="589"/>
      <c r="V787" s="589"/>
      <c r="W787" s="589"/>
      <c r="X787" s="589"/>
      <c r="Y787" s="589"/>
      <c r="Z787" s="589"/>
      <c r="AA787" s="589"/>
      <c r="AB787" s="589"/>
      <c r="AC787" s="589"/>
      <c r="AD787" s="589"/>
      <c r="AE787" s="592"/>
      <c r="AF787" s="592"/>
      <c r="AG787" s="593"/>
      <c r="AH787" s="574"/>
      <c r="AI787" s="574"/>
      <c r="AJ787" s="574"/>
      <c r="AK787" s="574"/>
      <c r="AL787" s="574"/>
      <c r="AM787" s="574"/>
      <c r="AN787" s="574"/>
    </row>
    <row r="788" spans="4:42" ht="18.95" customHeight="1">
      <c r="D788" s="95"/>
      <c r="E788" s="580"/>
      <c r="F788" s="581"/>
      <c r="G788" s="581"/>
      <c r="H788" s="581"/>
      <c r="I788" s="581"/>
      <c r="J788" s="581"/>
      <c r="K788" s="581"/>
      <c r="L788" s="582"/>
      <c r="M788" s="111" t="str">
        <f>IF(L11="要","（","")</f>
        <v/>
      </c>
      <c r="N788" s="516" t="str">
        <f>IF(L11="要","内消費税及び地方消費税の額","")</f>
        <v/>
      </c>
      <c r="O788" s="516"/>
      <c r="P788" s="516"/>
      <c r="Q788" s="516"/>
      <c r="R788" s="516"/>
      <c r="S788" s="516"/>
      <c r="T788" s="516"/>
      <c r="U788" s="516"/>
      <c r="V788" s="516"/>
      <c r="W788" s="516"/>
      <c r="X788" s="517"/>
      <c r="Y788" s="517"/>
      <c r="Z788" s="517"/>
      <c r="AA788" s="517"/>
      <c r="AB788" s="517"/>
      <c r="AC788" s="517"/>
      <c r="AD788" s="517"/>
      <c r="AE788" s="518" t="str">
        <f>IF(L11="要","円）","")</f>
        <v/>
      </c>
      <c r="AF788" s="518"/>
      <c r="AG788" s="519"/>
      <c r="AH788" s="574"/>
      <c r="AI788" s="574"/>
      <c r="AJ788" s="574"/>
      <c r="AK788" s="574"/>
      <c r="AL788" s="574"/>
      <c r="AM788" s="574"/>
      <c r="AN788" s="574"/>
    </row>
    <row r="789" spans="4:42" ht="18.95" customHeight="1">
      <c r="D789" s="95"/>
    </row>
    <row r="790" spans="4:42" ht="18.95" customHeight="1">
      <c r="D790" s="95"/>
    </row>
    <row r="791" spans="4:42" ht="18.95" customHeight="1">
      <c r="D791" s="95" t="str">
        <f>IF(L11="要","２．発注者は、予算の都合等、必要がある場合は、支払限度額を変更できるものとする。","")</f>
        <v/>
      </c>
    </row>
    <row r="792" spans="4:42" ht="18.95" customHeight="1">
      <c r="D792" s="95"/>
    </row>
    <row r="793" spans="4:42" ht="18.95" customHeight="1">
      <c r="D793" s="95"/>
    </row>
    <row r="794" spans="4:42" ht="18.95" customHeight="1">
      <c r="D794" s="95" t="str">
        <f>IF(L11="要","３．発注者が支払限度額を変更する場合は、受注者に通知する。","")</f>
        <v/>
      </c>
    </row>
    <row r="795" spans="4:42" ht="18.95" customHeight="1">
      <c r="D795" s="19"/>
    </row>
    <row r="797" spans="4:42" ht="18.95" customHeight="1">
      <c r="D797" s="520" t="str">
        <f>IF(L11="要","４.","")</f>
        <v/>
      </c>
      <c r="E797" s="520"/>
      <c r="F797" s="52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
      </c>
      <c r="G797" s="520"/>
      <c r="H797" s="520"/>
      <c r="I797" s="520"/>
      <c r="J797" s="520"/>
      <c r="K797" s="520"/>
      <c r="L797" s="520"/>
      <c r="M797" s="520"/>
      <c r="N797" s="520"/>
      <c r="O797" s="520"/>
      <c r="P797" s="520"/>
      <c r="Q797" s="520"/>
      <c r="R797" s="520"/>
      <c r="S797" s="520"/>
      <c r="T797" s="520"/>
      <c r="U797" s="520"/>
      <c r="V797" s="520"/>
      <c r="W797" s="520"/>
      <c r="X797" s="520"/>
      <c r="Y797" s="520"/>
      <c r="Z797" s="520"/>
      <c r="AA797" s="520"/>
      <c r="AB797" s="520"/>
      <c r="AC797" s="520"/>
      <c r="AD797" s="520"/>
      <c r="AE797" s="520"/>
      <c r="AF797" s="520"/>
      <c r="AG797" s="520"/>
      <c r="AH797" s="520"/>
      <c r="AI797" s="520"/>
      <c r="AJ797" s="520"/>
      <c r="AK797" s="520"/>
      <c r="AL797" s="520"/>
      <c r="AM797" s="520"/>
      <c r="AN797" s="520"/>
      <c r="AO797" s="520"/>
      <c r="AP797" s="520"/>
    </row>
    <row r="798" spans="4:42" ht="18.95" customHeight="1">
      <c r="D798" s="96"/>
      <c r="E798" s="96"/>
      <c r="F798" s="520"/>
      <c r="G798" s="520"/>
      <c r="H798" s="520"/>
      <c r="I798" s="520"/>
      <c r="J798" s="520"/>
      <c r="K798" s="520"/>
      <c r="L798" s="520"/>
      <c r="M798" s="520"/>
      <c r="N798" s="520"/>
      <c r="O798" s="520"/>
      <c r="P798" s="520"/>
      <c r="Q798" s="520"/>
      <c r="R798" s="520"/>
      <c r="S798" s="520"/>
      <c r="T798" s="520"/>
      <c r="U798" s="520"/>
      <c r="V798" s="520"/>
      <c r="W798" s="520"/>
      <c r="X798" s="520"/>
      <c r="Y798" s="520"/>
      <c r="Z798" s="520"/>
      <c r="AA798" s="520"/>
      <c r="AB798" s="520"/>
      <c r="AC798" s="520"/>
      <c r="AD798" s="520"/>
      <c r="AE798" s="520"/>
      <c r="AF798" s="520"/>
      <c r="AG798" s="520"/>
      <c r="AH798" s="520"/>
      <c r="AI798" s="520"/>
      <c r="AJ798" s="520"/>
      <c r="AK798" s="520"/>
      <c r="AL798" s="520"/>
      <c r="AM798" s="520"/>
      <c r="AN798" s="520"/>
      <c r="AO798" s="520"/>
      <c r="AP798" s="520"/>
    </row>
    <row r="811" spans="22:22" ht="18.95" customHeight="1">
      <c r="V811" s="137" t="str">
        <f>IF(L11="要",V767+1,"")</f>
        <v/>
      </c>
    </row>
  </sheetData>
  <sheetProtection password="DE82" sheet="1" objects="1" scenarios="1" selectLockedCells="1"/>
  <mergeCells count="180">
    <mergeCell ref="E52:F59"/>
    <mergeCell ref="G52:L59"/>
    <mergeCell ref="M52:M59"/>
    <mergeCell ref="E60:F77"/>
    <mergeCell ref="G60:L77"/>
    <mergeCell ref="M60:M77"/>
    <mergeCell ref="E78:F89"/>
    <mergeCell ref="G78:L89"/>
    <mergeCell ref="M78:M89"/>
    <mergeCell ref="E784:I785"/>
    <mergeCell ref="J784:L785"/>
    <mergeCell ref="M784:AD785"/>
    <mergeCell ref="AE784:AG785"/>
    <mergeCell ref="AH784:AN785"/>
    <mergeCell ref="E786:L788"/>
    <mergeCell ref="M786:AD787"/>
    <mergeCell ref="AE786:AG787"/>
    <mergeCell ref="AH786:AN788"/>
    <mergeCell ref="N788:W788"/>
    <mergeCell ref="X788:AD788"/>
    <mergeCell ref="AE788:AG788"/>
    <mergeCell ref="E780:I781"/>
    <mergeCell ref="J780:L781"/>
    <mergeCell ref="M780:AD781"/>
    <mergeCell ref="AE780:AG781"/>
    <mergeCell ref="AH780:AN781"/>
    <mergeCell ref="E782:I783"/>
    <mergeCell ref="J782:L783"/>
    <mergeCell ref="M782:AD783"/>
    <mergeCell ref="AE782:AG783"/>
    <mergeCell ref="AH782:AN783"/>
    <mergeCell ref="E100:F104"/>
    <mergeCell ref="G100:L104"/>
    <mergeCell ref="M100:M104"/>
    <mergeCell ref="O100:AP104"/>
    <mergeCell ref="K106:AK107"/>
    <mergeCell ref="Y749:AN750"/>
    <mergeCell ref="K771:AG773"/>
    <mergeCell ref="E778:L779"/>
    <mergeCell ref="AH778:AN779"/>
    <mergeCell ref="M778:AG778"/>
    <mergeCell ref="M779:AG779"/>
    <mergeCell ref="AC745:AJ745"/>
    <mergeCell ref="Y748:AN748"/>
    <mergeCell ref="Y751:AC751"/>
    <mergeCell ref="AE751:AL751"/>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AL92:AM92"/>
    <mergeCell ref="O69:AB70"/>
    <mergeCell ref="AC69:AM70"/>
    <mergeCell ref="AN69:AO70"/>
    <mergeCell ref="O72:AP73"/>
    <mergeCell ref="O74:AP75"/>
    <mergeCell ref="O76:AP77"/>
    <mergeCell ref="S78:AM81"/>
    <mergeCell ref="S82:AM85"/>
    <mergeCell ref="S86:Y89"/>
    <mergeCell ref="AA86:AK89"/>
    <mergeCell ref="O43:AO45"/>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E47:F51"/>
    <mergeCell ref="G47:L51"/>
    <mergeCell ref="M47:M51"/>
    <mergeCell ref="N47:N51"/>
    <mergeCell ref="O47:AP51"/>
    <mergeCell ref="N52:N55"/>
    <mergeCell ref="O52:Q55"/>
    <mergeCell ref="B15:E15"/>
    <mergeCell ref="F15:K15"/>
    <mergeCell ref="L15:AE15"/>
    <mergeCell ref="F16:M16"/>
    <mergeCell ref="R52:S55"/>
    <mergeCell ref="T52:AP55"/>
    <mergeCell ref="D23:Z24"/>
    <mergeCell ref="E29:AE32"/>
    <mergeCell ref="E37:F41"/>
    <mergeCell ref="G37:L41"/>
    <mergeCell ref="M37:M41"/>
    <mergeCell ref="N37:N41"/>
    <mergeCell ref="O37:AP41"/>
    <mergeCell ref="E42:F46"/>
    <mergeCell ref="G42:L46"/>
    <mergeCell ref="M42:M46"/>
    <mergeCell ref="N42:N46"/>
    <mergeCell ref="N56:N59"/>
    <mergeCell ref="O56:Q59"/>
    <mergeCell ref="R56:S59"/>
    <mergeCell ref="T56:AP59"/>
    <mergeCell ref="O60:U61"/>
    <mergeCell ref="V60:X61"/>
    <mergeCell ref="Y60:Z61"/>
    <mergeCell ref="AA60:AB61"/>
    <mergeCell ref="AC60:AD61"/>
    <mergeCell ref="AE60:AF61"/>
    <mergeCell ref="AG60:AH61"/>
    <mergeCell ref="AI60:AJ61"/>
    <mergeCell ref="AK60:AL61"/>
    <mergeCell ref="B12:E12"/>
    <mergeCell ref="F12:K12"/>
    <mergeCell ref="L12:AE12"/>
    <mergeCell ref="B13:E13"/>
    <mergeCell ref="F13:K13"/>
    <mergeCell ref="L13:AE13"/>
    <mergeCell ref="B14:E14"/>
    <mergeCell ref="F14:K14"/>
    <mergeCell ref="L14:AE14"/>
    <mergeCell ref="B10:K10"/>
    <mergeCell ref="L10:N10"/>
    <mergeCell ref="O10:P10"/>
    <mergeCell ref="Q10:R10"/>
    <mergeCell ref="S10:T10"/>
    <mergeCell ref="U10:V10"/>
    <mergeCell ref="W10:X10"/>
    <mergeCell ref="Y10:Z10"/>
    <mergeCell ref="B11:K11"/>
    <mergeCell ref="L11:N11"/>
    <mergeCell ref="Q8:R8"/>
    <mergeCell ref="S8:T8"/>
    <mergeCell ref="U8:V8"/>
    <mergeCell ref="W8:X8"/>
    <mergeCell ref="Y8:Z8"/>
    <mergeCell ref="B9:K9"/>
    <mergeCell ref="L9:N9"/>
    <mergeCell ref="O9:P9"/>
    <mergeCell ref="Q9:R9"/>
    <mergeCell ref="S9:T9"/>
    <mergeCell ref="U9:V9"/>
    <mergeCell ref="W9:X9"/>
    <mergeCell ref="Y9:Z9"/>
    <mergeCell ref="D797:E797"/>
    <mergeCell ref="F797:AP798"/>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s>
  <phoneticPr fontId="21"/>
  <conditionalFormatting sqref="E778:AN788">
    <cfRule type="expression" dxfId="34" priority="2" stopIfTrue="1">
      <formula>$L$11&lt;&gt;"要"</formula>
    </cfRule>
  </conditionalFormatting>
  <conditionalFormatting sqref="D797:AN798">
    <cfRule type="expression" dxfId="33" priority="1" stopIfTrue="1">
      <formula>$L$11&lt;&gt;"要"</formula>
    </cfRule>
  </conditionalFormatting>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20190501</oddHeader>
  </headerFooter>
  <drawing r:id="rId2"/>
  <legacyDrawing r:id="rId3"/>
  <oleObjects>
    <mc:AlternateContent xmlns:mc="http://schemas.openxmlformats.org/markup-compatibility/2006">
      <mc:Choice Requires="x14">
        <oleObject progId="文書" shapeId="79873" r:id="rId4">
          <objectPr defaultSize="0" autoPict="0" r:id="rId5">
            <anchor moveWithCells="1">
              <from>
                <xdr:col>0</xdr:col>
                <xdr:colOff>142875</xdr:colOff>
                <xdr:row>109</xdr:row>
                <xdr:rowOff>9525</xdr:rowOff>
              </from>
              <to>
                <xdr:col>40</xdr:col>
                <xdr:colOff>9525</xdr:colOff>
                <xdr:row>148</xdr:row>
                <xdr:rowOff>66675</xdr:rowOff>
              </to>
            </anchor>
          </objectPr>
        </oleObject>
      </mc:Choice>
      <mc:Fallback>
        <oleObject progId="文書" shapeId="79873" r:id="rId4"/>
      </mc:Fallback>
    </mc:AlternateContent>
    <mc:AlternateContent xmlns:mc="http://schemas.openxmlformats.org/markup-compatibility/2006">
      <mc:Choice Requires="x14">
        <oleObject progId="文書" shapeId="79874" r:id="rId6">
          <objectPr defaultSize="0" autoPict="0" r:id="rId7">
            <anchor moveWithCells="1">
              <from>
                <xdr:col>3</xdr:col>
                <xdr:colOff>28575</xdr:colOff>
                <xdr:row>153</xdr:row>
                <xdr:rowOff>9525</xdr:rowOff>
              </from>
              <to>
                <xdr:col>42</xdr:col>
                <xdr:colOff>76200</xdr:colOff>
                <xdr:row>192</xdr:row>
                <xdr:rowOff>0</xdr:rowOff>
              </to>
            </anchor>
          </objectPr>
        </oleObject>
      </mc:Choice>
      <mc:Fallback>
        <oleObject progId="文書" shapeId="79874" r:id="rId6"/>
      </mc:Fallback>
    </mc:AlternateContent>
    <mc:AlternateContent xmlns:mc="http://schemas.openxmlformats.org/markup-compatibility/2006">
      <mc:Choice Requires="x14">
        <oleObject progId="文書" shapeId="79875" r:id="rId8">
          <objectPr defaultSize="0" autoPict="0" r:id="rId9">
            <anchor moveWithCells="1">
              <from>
                <xdr:col>1</xdr:col>
                <xdr:colOff>19050</xdr:colOff>
                <xdr:row>197</xdr:row>
                <xdr:rowOff>9525</xdr:rowOff>
              </from>
              <to>
                <xdr:col>40</xdr:col>
                <xdr:colOff>47625</xdr:colOff>
                <xdr:row>235</xdr:row>
                <xdr:rowOff>219075</xdr:rowOff>
              </to>
            </anchor>
          </objectPr>
        </oleObject>
      </mc:Choice>
      <mc:Fallback>
        <oleObject progId="文書" shapeId="79875" r:id="rId8"/>
      </mc:Fallback>
    </mc:AlternateContent>
    <mc:AlternateContent xmlns:mc="http://schemas.openxmlformats.org/markup-compatibility/2006">
      <mc:Choice Requires="x14">
        <oleObject progId="文書" shapeId="79876" r:id="rId10">
          <objectPr defaultSize="0" autoPict="0" r:id="rId11">
            <anchor moveWithCells="1">
              <from>
                <xdr:col>3</xdr:col>
                <xdr:colOff>28575</xdr:colOff>
                <xdr:row>241</xdr:row>
                <xdr:rowOff>19050</xdr:rowOff>
              </from>
              <to>
                <xdr:col>42</xdr:col>
                <xdr:colOff>57150</xdr:colOff>
                <xdr:row>279</xdr:row>
                <xdr:rowOff>228600</xdr:rowOff>
              </to>
            </anchor>
          </objectPr>
        </oleObject>
      </mc:Choice>
      <mc:Fallback>
        <oleObject progId="文書" shapeId="79876" r:id="rId10"/>
      </mc:Fallback>
    </mc:AlternateContent>
    <mc:AlternateContent xmlns:mc="http://schemas.openxmlformats.org/markup-compatibility/2006">
      <mc:Choice Requires="x14">
        <oleObject progId="文書" shapeId="79877" r:id="rId12">
          <objectPr defaultSize="0" autoPict="0" r:id="rId13">
            <anchor moveWithCells="1">
              <from>
                <xdr:col>1</xdr:col>
                <xdr:colOff>19050</xdr:colOff>
                <xdr:row>285</xdr:row>
                <xdr:rowOff>9525</xdr:rowOff>
              </from>
              <to>
                <xdr:col>40</xdr:col>
                <xdr:colOff>47625</xdr:colOff>
                <xdr:row>323</xdr:row>
                <xdr:rowOff>219075</xdr:rowOff>
              </to>
            </anchor>
          </objectPr>
        </oleObject>
      </mc:Choice>
      <mc:Fallback>
        <oleObject progId="文書" shapeId="79877" r:id="rId12"/>
      </mc:Fallback>
    </mc:AlternateContent>
    <mc:AlternateContent xmlns:mc="http://schemas.openxmlformats.org/markup-compatibility/2006">
      <mc:Choice Requires="x14">
        <oleObject progId="文書" shapeId="79878" r:id="rId14">
          <objectPr defaultSize="0" autoPict="0" r:id="rId15">
            <anchor moveWithCells="1">
              <from>
                <xdr:col>3</xdr:col>
                <xdr:colOff>28575</xdr:colOff>
                <xdr:row>329</xdr:row>
                <xdr:rowOff>9525</xdr:rowOff>
              </from>
              <to>
                <xdr:col>42</xdr:col>
                <xdr:colOff>57150</xdr:colOff>
                <xdr:row>367</xdr:row>
                <xdr:rowOff>219075</xdr:rowOff>
              </to>
            </anchor>
          </objectPr>
        </oleObject>
      </mc:Choice>
      <mc:Fallback>
        <oleObject progId="文書" shapeId="79878" r:id="rId14"/>
      </mc:Fallback>
    </mc:AlternateContent>
    <mc:AlternateContent xmlns:mc="http://schemas.openxmlformats.org/markup-compatibility/2006">
      <mc:Choice Requires="x14">
        <oleObject progId="文書" shapeId="79879" r:id="rId16">
          <objectPr defaultSize="0" autoPict="0" r:id="rId17">
            <anchor moveWithCells="1">
              <from>
                <xdr:col>1</xdr:col>
                <xdr:colOff>19050</xdr:colOff>
                <xdr:row>373</xdr:row>
                <xdr:rowOff>0</xdr:rowOff>
              </from>
              <to>
                <xdr:col>40</xdr:col>
                <xdr:colOff>47625</xdr:colOff>
                <xdr:row>411</xdr:row>
                <xdr:rowOff>209550</xdr:rowOff>
              </to>
            </anchor>
          </objectPr>
        </oleObject>
      </mc:Choice>
      <mc:Fallback>
        <oleObject progId="文書" shapeId="79879" r:id="rId16"/>
      </mc:Fallback>
    </mc:AlternateContent>
    <mc:AlternateContent xmlns:mc="http://schemas.openxmlformats.org/markup-compatibility/2006">
      <mc:Choice Requires="x14">
        <oleObject progId="文書" shapeId="79880" r:id="rId18">
          <objectPr defaultSize="0" autoPict="0" r:id="rId19">
            <anchor moveWithCells="1">
              <from>
                <xdr:col>3</xdr:col>
                <xdr:colOff>28575</xdr:colOff>
                <xdr:row>417</xdr:row>
                <xdr:rowOff>9525</xdr:rowOff>
              </from>
              <to>
                <xdr:col>42</xdr:col>
                <xdr:colOff>57150</xdr:colOff>
                <xdr:row>455</xdr:row>
                <xdr:rowOff>219075</xdr:rowOff>
              </to>
            </anchor>
          </objectPr>
        </oleObject>
      </mc:Choice>
      <mc:Fallback>
        <oleObject progId="文書" shapeId="79880" r:id="rId18"/>
      </mc:Fallback>
    </mc:AlternateContent>
    <mc:AlternateContent xmlns:mc="http://schemas.openxmlformats.org/markup-compatibility/2006">
      <mc:Choice Requires="x14">
        <oleObject progId="文書" shapeId="79881" r:id="rId20">
          <objectPr defaultSize="0" autoPict="0" r:id="rId21">
            <anchor moveWithCells="1">
              <from>
                <xdr:col>1</xdr:col>
                <xdr:colOff>19050</xdr:colOff>
                <xdr:row>461</xdr:row>
                <xdr:rowOff>9525</xdr:rowOff>
              </from>
              <to>
                <xdr:col>40</xdr:col>
                <xdr:colOff>47625</xdr:colOff>
                <xdr:row>499</xdr:row>
                <xdr:rowOff>219075</xdr:rowOff>
              </to>
            </anchor>
          </objectPr>
        </oleObject>
      </mc:Choice>
      <mc:Fallback>
        <oleObject progId="文書" shapeId="79881" r:id="rId20"/>
      </mc:Fallback>
    </mc:AlternateContent>
    <mc:AlternateContent xmlns:mc="http://schemas.openxmlformats.org/markup-compatibility/2006">
      <mc:Choice Requires="x14">
        <oleObject progId="文書" shapeId="79882" r:id="rId22">
          <objectPr defaultSize="0" autoPict="0" r:id="rId23">
            <anchor moveWithCells="1">
              <from>
                <xdr:col>3</xdr:col>
                <xdr:colOff>28575</xdr:colOff>
                <xdr:row>505</xdr:row>
                <xdr:rowOff>9525</xdr:rowOff>
              </from>
              <to>
                <xdr:col>42</xdr:col>
                <xdr:colOff>57150</xdr:colOff>
                <xdr:row>543</xdr:row>
                <xdr:rowOff>219075</xdr:rowOff>
              </to>
            </anchor>
          </objectPr>
        </oleObject>
      </mc:Choice>
      <mc:Fallback>
        <oleObject progId="文書" shapeId="79882" r:id="rId22"/>
      </mc:Fallback>
    </mc:AlternateContent>
    <mc:AlternateContent xmlns:mc="http://schemas.openxmlformats.org/markup-compatibility/2006">
      <mc:Choice Requires="x14">
        <oleObject progId="文書" shapeId="79883" r:id="rId24">
          <objectPr defaultSize="0" autoPict="0" r:id="rId25">
            <anchor moveWithCells="1">
              <from>
                <xdr:col>1</xdr:col>
                <xdr:colOff>19050</xdr:colOff>
                <xdr:row>549</xdr:row>
                <xdr:rowOff>9525</xdr:rowOff>
              </from>
              <to>
                <xdr:col>40</xdr:col>
                <xdr:colOff>47625</xdr:colOff>
                <xdr:row>587</xdr:row>
                <xdr:rowOff>219075</xdr:rowOff>
              </to>
            </anchor>
          </objectPr>
        </oleObject>
      </mc:Choice>
      <mc:Fallback>
        <oleObject progId="文書" shapeId="79883" r:id="rId24"/>
      </mc:Fallback>
    </mc:AlternateContent>
    <mc:AlternateContent xmlns:mc="http://schemas.openxmlformats.org/markup-compatibility/2006">
      <mc:Choice Requires="x14">
        <oleObject progId="文書" shapeId="79884" r:id="rId26">
          <objectPr defaultSize="0" autoPict="0" r:id="rId27">
            <anchor moveWithCells="1">
              <from>
                <xdr:col>3</xdr:col>
                <xdr:colOff>28575</xdr:colOff>
                <xdr:row>593</xdr:row>
                <xdr:rowOff>19050</xdr:rowOff>
              </from>
              <to>
                <xdr:col>42</xdr:col>
                <xdr:colOff>57150</xdr:colOff>
                <xdr:row>631</xdr:row>
                <xdr:rowOff>228600</xdr:rowOff>
              </to>
            </anchor>
          </objectPr>
        </oleObject>
      </mc:Choice>
      <mc:Fallback>
        <oleObject progId="文書" shapeId="79884" r:id="rId26"/>
      </mc:Fallback>
    </mc:AlternateContent>
    <mc:AlternateContent xmlns:mc="http://schemas.openxmlformats.org/markup-compatibility/2006">
      <mc:Choice Requires="x14">
        <oleObject progId="文書" shapeId="79885" r:id="rId28">
          <objectPr defaultSize="0" autoPict="0" r:id="rId29">
            <anchor moveWithCells="1">
              <from>
                <xdr:col>1</xdr:col>
                <xdr:colOff>19050</xdr:colOff>
                <xdr:row>637</xdr:row>
                <xdr:rowOff>19050</xdr:rowOff>
              </from>
              <to>
                <xdr:col>40</xdr:col>
                <xdr:colOff>47625</xdr:colOff>
                <xdr:row>676</xdr:row>
                <xdr:rowOff>57150</xdr:rowOff>
              </to>
            </anchor>
          </objectPr>
        </oleObject>
      </mc:Choice>
      <mc:Fallback>
        <oleObject progId="文書" shapeId="79885" r:id="rId28"/>
      </mc:Fallback>
    </mc:AlternateContent>
    <mc:AlternateContent xmlns:mc="http://schemas.openxmlformats.org/markup-compatibility/2006">
      <mc:Choice Requires="x14">
        <oleObject progId="文書" shapeId="79886" r:id="rId30">
          <objectPr defaultSize="0" autoPict="0" r:id="rId31">
            <anchor moveWithCells="1">
              <from>
                <xdr:col>1</xdr:col>
                <xdr:colOff>19050</xdr:colOff>
                <xdr:row>681</xdr:row>
                <xdr:rowOff>19050</xdr:rowOff>
              </from>
              <to>
                <xdr:col>40</xdr:col>
                <xdr:colOff>47625</xdr:colOff>
                <xdr:row>720</xdr:row>
                <xdr:rowOff>19050</xdr:rowOff>
              </to>
            </anchor>
          </objectPr>
        </oleObject>
      </mc:Choice>
      <mc:Fallback>
        <oleObject progId="文書" shapeId="79886" r:id="rId30"/>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outlinePr showOutlineSymbols="0"/>
  </sheetPr>
  <dimension ref="A1:CM810"/>
  <sheetViews>
    <sheetView showGridLines="0" showZeros="0" showOutlineSymbols="0" zoomScale="80" zoomScaleNormal="80" zoomScaleSheetLayoutView="100" workbookViewId="0">
      <selection activeCell="L4" sqref="L4:Z4"/>
    </sheetView>
  </sheetViews>
  <sheetFormatPr defaultColWidth="2.125" defaultRowHeight="18.95" customHeight="1"/>
  <cols>
    <col min="1" max="3" width="2.125" style="19"/>
    <col min="4" max="4" width="2.125" style="90"/>
    <col min="5" max="16384" width="2.125" style="19"/>
  </cols>
  <sheetData>
    <row r="1" spans="1:67" ht="5.0999999999999996" customHeight="1">
      <c r="D1" s="19"/>
    </row>
    <row r="2" spans="1:67" s="18" customFormat="1" ht="15" customHeight="1">
      <c r="A2" s="1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D2" s="318"/>
      <c r="BE2" s="482">
        <f>L7</f>
        <v>0</v>
      </c>
      <c r="BF2" s="482"/>
      <c r="BG2" s="482"/>
      <c r="BH2" s="482"/>
      <c r="BI2" s="482"/>
      <c r="BJ2" s="482"/>
      <c r="BK2" s="482"/>
      <c r="BL2" s="482"/>
      <c r="BM2" s="482"/>
      <c r="BN2" s="482"/>
      <c r="BO2" s="482"/>
    </row>
    <row r="3" spans="1:67" s="18" customFormat="1" ht="15" customHeight="1">
      <c r="A3" s="1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D3" s="318"/>
      <c r="BE3" s="482">
        <f>IF(L7="",0,LEN(BE2))</f>
        <v>0</v>
      </c>
      <c r="BF3" s="482"/>
      <c r="BG3" s="482"/>
      <c r="BH3" s="482"/>
      <c r="BI3" s="482"/>
      <c r="BJ3" s="482"/>
      <c r="BK3" s="482"/>
      <c r="BL3" s="482"/>
      <c r="BM3" s="482"/>
      <c r="BN3" s="482"/>
      <c r="BO3" s="482"/>
    </row>
    <row r="4" spans="1:67" s="18" customFormat="1" ht="15" customHeight="1">
      <c r="A4" s="1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42"/>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D4" s="318"/>
      <c r="BE4" s="324" t="str">
        <f>IF(BE3=10,"￥","")</f>
        <v/>
      </c>
      <c r="BF4" s="324" t="str">
        <f>IF(BE3=9,"￥",IF(BE3&gt;=10,DBCS(MID(BE2,BE3-9,1)),""))</f>
        <v/>
      </c>
      <c r="BG4" s="324" t="str">
        <f>IF(BE3=8,"￥",IF(BE3&gt;=9,DBCS(MID(BE2,BE3-8,1)),""))</f>
        <v/>
      </c>
      <c r="BH4" s="324" t="str">
        <f>IF(BE3=7,"￥",IF(BE3&gt;=8,DBCS(MID(BE2,BE3-7,1)),""))</f>
        <v/>
      </c>
      <c r="BI4" s="324" t="str">
        <f>IF(BE3=6,"￥",IF(BE3&gt;=7,DBCS(MID(BE2,BE3-6,1)),""))</f>
        <v/>
      </c>
      <c r="BJ4" s="324" t="str">
        <f>IF(BE3=5,"￥",IF(BE3&gt;=6,DBCS(MID(BE2,BE3-5,1)),""))</f>
        <v/>
      </c>
      <c r="BK4" s="324" t="str">
        <f>IF(BE3=4,"￥",IF(BE3&gt;=5,DBCS(MID(BE2,BE3-4,1)),""))</f>
        <v/>
      </c>
      <c r="BL4" s="324" t="str">
        <f>IF(BE3=3,"￥",IF(BE3&gt;=4,DBCS(MID(BE2,BE3-3,1)),""))</f>
        <v/>
      </c>
      <c r="BM4" s="324" t="str">
        <f>IF(BE3=2,"￥",IF(BE3&gt;=3,DBCS(MID(BE2,BE3-2,1)),""))</f>
        <v/>
      </c>
      <c r="BN4" s="324" t="str">
        <f>IF(BE3=1,"￥",IF(BE3&gt;=2,DBCS(MID(BE2,BE3-1,1)),""))</f>
        <v/>
      </c>
      <c r="BO4" s="324" t="str">
        <f>IF(BE3&gt;0,DBCS(RIGHT(BE2,1)),"")</f>
        <v/>
      </c>
    </row>
    <row r="5" spans="1:67" s="18" customFormat="1" ht="15" customHeight="1">
      <c r="A5" s="19"/>
      <c r="B5" s="91"/>
      <c r="C5" s="93"/>
      <c r="D5" s="93"/>
      <c r="E5" s="93"/>
      <c r="F5" s="93"/>
      <c r="G5" s="93"/>
      <c r="H5" s="93"/>
      <c r="I5" s="93"/>
      <c r="J5" s="93"/>
      <c r="K5" s="105"/>
      <c r="L5" s="372"/>
      <c r="M5" s="373"/>
      <c r="N5" s="373"/>
      <c r="O5" s="373"/>
      <c r="P5" s="373"/>
      <c r="Q5" s="373"/>
      <c r="R5" s="373"/>
      <c r="S5" s="373"/>
      <c r="T5" s="373"/>
      <c r="U5" s="373"/>
      <c r="V5" s="373"/>
      <c r="W5" s="373"/>
      <c r="X5" s="373"/>
      <c r="Y5" s="373"/>
      <c r="Z5" s="373"/>
      <c r="AA5" s="36" t="s">
        <v>271</v>
      </c>
      <c r="AB5" s="34"/>
      <c r="AC5" s="34"/>
      <c r="AD5" s="34"/>
      <c r="AE5" s="39"/>
      <c r="AF5" s="42"/>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23"/>
      <c r="BF5" s="323"/>
      <c r="BG5" s="323"/>
      <c r="BH5" s="323"/>
      <c r="BI5" s="323"/>
      <c r="BJ5" s="323"/>
      <c r="BK5" s="323"/>
      <c r="BL5" s="323"/>
      <c r="BM5" s="323"/>
      <c r="BN5" s="323"/>
      <c r="BO5" s="323"/>
    </row>
    <row r="6" spans="1:67" s="18" customFormat="1" ht="15" customHeight="1">
      <c r="A6" s="19"/>
      <c r="B6" s="710" t="s">
        <v>293</v>
      </c>
      <c r="C6" s="711"/>
      <c r="D6" s="711"/>
      <c r="E6" s="711"/>
      <c r="F6" s="711"/>
      <c r="G6" s="711"/>
      <c r="H6" s="711"/>
      <c r="I6" s="711"/>
      <c r="J6" s="711"/>
      <c r="K6" s="712"/>
      <c r="L6" s="488">
        <f>L4-L5</f>
        <v>0</v>
      </c>
      <c r="M6" s="489"/>
      <c r="N6" s="489"/>
      <c r="O6" s="489"/>
      <c r="P6" s="489"/>
      <c r="Q6" s="489"/>
      <c r="R6" s="489"/>
      <c r="S6" s="489"/>
      <c r="T6" s="489"/>
      <c r="U6" s="489"/>
      <c r="V6" s="489"/>
      <c r="W6" s="489"/>
      <c r="X6" s="489"/>
      <c r="Y6" s="489"/>
      <c r="Z6" s="489"/>
      <c r="AA6" s="36" t="s">
        <v>14</v>
      </c>
      <c r="AB6" s="34"/>
      <c r="AC6" s="34"/>
      <c r="AD6" s="34"/>
      <c r="AE6" s="39"/>
      <c r="AF6" s="42"/>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23"/>
      <c r="BF6" s="323"/>
      <c r="BG6" s="323"/>
      <c r="BH6" s="323"/>
      <c r="BI6" s="323"/>
      <c r="BJ6" s="323"/>
      <c r="BK6" s="323"/>
      <c r="BL6" s="323"/>
      <c r="BM6" s="323"/>
      <c r="BN6" s="323"/>
      <c r="BO6" s="323"/>
    </row>
    <row r="7" spans="1:67" s="18" customFormat="1" ht="15" customHeight="1">
      <c r="A7" s="19"/>
      <c r="B7" s="483" t="s">
        <v>283</v>
      </c>
      <c r="C7" s="484"/>
      <c r="D7" s="484"/>
      <c r="E7" s="484"/>
      <c r="F7" s="484"/>
      <c r="G7" s="484"/>
      <c r="H7" s="484"/>
      <c r="I7" s="484"/>
      <c r="J7" s="484"/>
      <c r="K7" s="485"/>
      <c r="L7" s="372"/>
      <c r="M7" s="373"/>
      <c r="N7" s="373"/>
      <c r="O7" s="373"/>
      <c r="P7" s="373"/>
      <c r="Q7" s="373"/>
      <c r="R7" s="373"/>
      <c r="S7" s="373"/>
      <c r="T7" s="373"/>
      <c r="U7" s="373"/>
      <c r="V7" s="373"/>
      <c r="W7" s="373"/>
      <c r="X7" s="373"/>
      <c r="Y7" s="373"/>
      <c r="Z7" s="373"/>
      <c r="AA7" s="36" t="s">
        <v>14</v>
      </c>
      <c r="AB7" s="34"/>
      <c r="AC7" s="34"/>
      <c r="AD7" s="34"/>
      <c r="AE7" s="39"/>
      <c r="AF7" s="42"/>
      <c r="AG7" s="318" t="str">
        <f>BE4&amp;BF4&amp;IF(OR(BF4="￥",BF4=""),"","，")&amp;BG4&amp;BH4&amp;BI4&amp;IF(OR(BI4="￥",BI4=""),"","，")&amp;BJ4&amp;BK4&amp;BL4&amp;IF(OR(BL4="￥",BL4=""),"","，")&amp;BM4&amp;BN4&amp;BO4</f>
        <v/>
      </c>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23"/>
      <c r="BF7" s="323"/>
      <c r="BG7" s="323"/>
      <c r="BH7" s="323"/>
      <c r="BI7" s="323"/>
      <c r="BJ7" s="323"/>
      <c r="BK7" s="323"/>
      <c r="BL7" s="323"/>
      <c r="BM7" s="323"/>
      <c r="BN7" s="323"/>
      <c r="BO7" s="323"/>
    </row>
    <row r="8" spans="1:67" s="18" customFormat="1" ht="15" customHeight="1">
      <c r="A8" s="19"/>
      <c r="B8" s="363" t="s">
        <v>18</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33"/>
      <c r="AB8" s="33"/>
      <c r="AC8" s="33"/>
      <c r="AD8" s="33"/>
      <c r="AE8" s="40"/>
      <c r="AF8" s="42"/>
      <c r="AG8" s="318" t="str">
        <f>IF(L8="","　　",L8)&amp;IF(OR(O8="",S8="",W8=""),"　　　年　　　月　　　日",IF(O8&lt;10,"　　","　")&amp;DBCS(O8)&amp;"年"&amp;IF(S8&lt;10,"　　","　")&amp;DBCS(S8)&amp;"月"&amp;IF(W8&lt;10,"　　","　")&amp;DBCS(W8)&amp;"日")</f>
        <v>令和　　　年　　　月　　　日</v>
      </c>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23"/>
      <c r="BF8" s="323"/>
      <c r="BG8" s="323"/>
      <c r="BH8" s="323"/>
      <c r="BI8" s="323"/>
      <c r="BJ8" s="323"/>
      <c r="BK8" s="323"/>
      <c r="BL8" s="323"/>
      <c r="BM8" s="323"/>
      <c r="BN8" s="323"/>
      <c r="BO8" s="323"/>
    </row>
    <row r="9" spans="1:67" s="18" customFormat="1" ht="15" customHeight="1">
      <c r="A9" s="19"/>
      <c r="B9" s="363" t="s">
        <v>22</v>
      </c>
      <c r="C9" s="364"/>
      <c r="D9" s="364"/>
      <c r="E9" s="364"/>
      <c r="F9" s="364"/>
      <c r="G9" s="364"/>
      <c r="H9" s="364"/>
      <c r="I9" s="364"/>
      <c r="J9" s="364"/>
      <c r="K9" s="365"/>
      <c r="L9" s="490" t="str">
        <f>IF(L8="","",L8)</f>
        <v>令和</v>
      </c>
      <c r="M9" s="376"/>
      <c r="N9" s="376"/>
      <c r="O9" s="376" t="str">
        <f>IF(O8="","",O8)</f>
        <v/>
      </c>
      <c r="P9" s="376"/>
      <c r="Q9" s="376" t="s">
        <v>31</v>
      </c>
      <c r="R9" s="376"/>
      <c r="S9" s="376" t="str">
        <f>IF(S8="","",S8)</f>
        <v/>
      </c>
      <c r="T9" s="376"/>
      <c r="U9" s="376" t="s">
        <v>33</v>
      </c>
      <c r="V9" s="376"/>
      <c r="W9" s="376" t="str">
        <f>IF(W8="","",W8)</f>
        <v/>
      </c>
      <c r="X9" s="376"/>
      <c r="Y9" s="376" t="s">
        <v>21</v>
      </c>
      <c r="Z9" s="376"/>
      <c r="AA9" s="33"/>
      <c r="AB9" s="33"/>
      <c r="AC9" s="33"/>
      <c r="AD9" s="33"/>
      <c r="AE9" s="40"/>
      <c r="AF9" s="42"/>
      <c r="AG9" s="318" t="str">
        <f>IF(L9="","　　",L9)&amp;IF(OR(O9="",S9="",W9=""),"　　　年　　　月　　　日",IF(O9&lt;10,"　　","　")&amp;DBCS(O9)&amp;"年"&amp;IF(S9&lt;10,"　　","　")&amp;DBCS(S9)&amp;"月"&amp;IF(W9&lt;10,"　　","　")&amp;DBCS(W9)&amp;"日")</f>
        <v>令和　　　年　　　月　　　日</v>
      </c>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23"/>
      <c r="BF9" s="323"/>
      <c r="BG9" s="323"/>
      <c r="BH9" s="323"/>
      <c r="BI9" s="323"/>
      <c r="BJ9" s="323"/>
      <c r="BK9" s="323"/>
      <c r="BL9" s="323"/>
      <c r="BM9" s="323"/>
      <c r="BN9" s="323"/>
      <c r="BO9" s="323"/>
    </row>
    <row r="10" spans="1:67" s="18" customFormat="1" ht="15" customHeight="1">
      <c r="A10" s="19"/>
      <c r="B10" s="363" t="s">
        <v>75</v>
      </c>
      <c r="C10" s="364"/>
      <c r="D10" s="364"/>
      <c r="E10" s="364"/>
      <c r="F10" s="364"/>
      <c r="G10" s="364"/>
      <c r="H10" s="364"/>
      <c r="I10" s="364"/>
      <c r="J10" s="364"/>
      <c r="K10" s="365"/>
      <c r="L10" s="374" t="s">
        <v>418</v>
      </c>
      <c r="M10" s="375"/>
      <c r="N10" s="375"/>
      <c r="O10" s="375"/>
      <c r="P10" s="375"/>
      <c r="Q10" s="376" t="s">
        <v>31</v>
      </c>
      <c r="R10" s="376"/>
      <c r="S10" s="375"/>
      <c r="T10" s="375"/>
      <c r="U10" s="376" t="s">
        <v>33</v>
      </c>
      <c r="V10" s="376"/>
      <c r="W10" s="375"/>
      <c r="X10" s="375"/>
      <c r="Y10" s="376" t="s">
        <v>21</v>
      </c>
      <c r="Z10" s="376"/>
      <c r="AA10" s="33"/>
      <c r="AB10" s="33"/>
      <c r="AC10" s="33"/>
      <c r="AD10" s="33"/>
      <c r="AE10" s="40"/>
      <c r="AF10" s="42"/>
      <c r="AG10" s="318" t="str">
        <f>IF(L10="","　　",L10)&amp;IF(OR(O10="",S10="",W10=""),"　　　年　　　月　　　日",IF(O10&lt;10,"　　","　")&amp;DBCS(O10)&amp;"年"&amp;IF(S10&lt;10,"　　","　")&amp;DBCS(S10)&amp;"月"&amp;IF(W10&lt;10,"　　","　")&amp;DBCS(W10)&amp;"日")</f>
        <v>令和　　　年　　　月　　　日</v>
      </c>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18"/>
      <c r="BE10" s="323"/>
      <c r="BF10" s="323"/>
      <c r="BG10" s="323"/>
      <c r="BH10" s="323"/>
      <c r="BI10" s="323"/>
      <c r="BJ10" s="323"/>
      <c r="BK10" s="323"/>
      <c r="BL10" s="323"/>
      <c r="BM10" s="323"/>
      <c r="BN10" s="323"/>
      <c r="BO10" s="323"/>
    </row>
    <row r="11" spans="1:67" s="18" customFormat="1" ht="15" customHeight="1">
      <c r="A11" s="19"/>
      <c r="B11" s="363" t="s">
        <v>151</v>
      </c>
      <c r="C11" s="364"/>
      <c r="D11" s="364"/>
      <c r="E11" s="364"/>
      <c r="F11" s="364"/>
      <c r="G11" s="364"/>
      <c r="H11" s="364"/>
      <c r="I11" s="364"/>
      <c r="J11" s="364"/>
      <c r="K11" s="365"/>
      <c r="L11" s="491" t="s">
        <v>104</v>
      </c>
      <c r="M11" s="492"/>
      <c r="N11" s="493"/>
      <c r="O11" s="119"/>
      <c r="P11" s="128" t="str">
        <f>IF(L11="不要","※1～16ページをページ指定で印刷してください","")</f>
        <v/>
      </c>
      <c r="Q11" s="119"/>
      <c r="R11" s="119"/>
      <c r="S11" s="119"/>
      <c r="T11" s="119"/>
      <c r="U11" s="119"/>
      <c r="V11" s="119"/>
      <c r="W11" s="119"/>
      <c r="X11" s="119"/>
      <c r="Y11" s="119"/>
      <c r="Z11" s="119"/>
      <c r="AA11" s="119"/>
      <c r="AB11" s="119"/>
      <c r="AC11" s="119"/>
      <c r="AD11" s="119"/>
      <c r="AE11" s="142"/>
      <c r="AF11" s="42"/>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23"/>
      <c r="BF11" s="323"/>
      <c r="BG11" s="323"/>
      <c r="BH11" s="323"/>
      <c r="BI11" s="323"/>
      <c r="BJ11" s="323"/>
      <c r="BK11" s="323"/>
      <c r="BL11" s="323"/>
      <c r="BM11" s="323"/>
      <c r="BN11" s="323"/>
      <c r="BO11" s="323"/>
    </row>
    <row r="12" spans="1:67" s="18" customFormat="1" ht="15" customHeight="1">
      <c r="A12" s="19"/>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42"/>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row>
    <row r="13" spans="1:67" s="18" customFormat="1" ht="15" customHeight="1">
      <c r="A13" s="19"/>
      <c r="B13" s="386"/>
      <c r="C13" s="387"/>
      <c r="D13" s="387"/>
      <c r="E13" s="388"/>
      <c r="F13" s="389" t="s">
        <v>24</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42"/>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row>
    <row r="14" spans="1:67" s="18" customFormat="1" ht="15" customHeight="1">
      <c r="A14" s="19"/>
      <c r="B14" s="386"/>
      <c r="C14" s="387"/>
      <c r="D14" s="387"/>
      <c r="E14" s="388"/>
      <c r="F14" s="389" t="s">
        <v>25</v>
      </c>
      <c r="G14" s="390"/>
      <c r="H14" s="390"/>
      <c r="I14" s="390"/>
      <c r="J14" s="390"/>
      <c r="K14" s="391"/>
      <c r="L14" s="424"/>
      <c r="M14" s="425"/>
      <c r="N14" s="425"/>
      <c r="O14" s="425"/>
      <c r="P14" s="425"/>
      <c r="Q14" s="425"/>
      <c r="R14" s="425"/>
      <c r="S14" s="425"/>
      <c r="T14" s="425"/>
      <c r="U14" s="425"/>
      <c r="V14" s="425"/>
      <c r="W14" s="425"/>
      <c r="X14" s="425"/>
      <c r="Y14" s="425"/>
      <c r="Z14" s="425"/>
      <c r="AA14" s="425"/>
      <c r="AB14" s="425"/>
      <c r="AC14" s="425"/>
      <c r="AD14" s="425"/>
      <c r="AE14" s="426"/>
      <c r="AF14" s="42"/>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row>
    <row r="15" spans="1:67" s="18" customFormat="1" ht="15" customHeight="1">
      <c r="A15" s="19"/>
      <c r="B15" s="395"/>
      <c r="C15" s="396"/>
      <c r="D15" s="396"/>
      <c r="E15" s="397"/>
      <c r="F15" s="398" t="s">
        <v>35</v>
      </c>
      <c r="G15" s="399"/>
      <c r="H15" s="399"/>
      <c r="I15" s="399"/>
      <c r="J15" s="399"/>
      <c r="K15" s="400"/>
      <c r="L15" s="494"/>
      <c r="M15" s="495"/>
      <c r="N15" s="495"/>
      <c r="O15" s="495"/>
      <c r="P15" s="495"/>
      <c r="Q15" s="495"/>
      <c r="R15" s="495"/>
      <c r="S15" s="495"/>
      <c r="T15" s="495"/>
      <c r="U15" s="495"/>
      <c r="V15" s="495"/>
      <c r="W15" s="495"/>
      <c r="X15" s="495"/>
      <c r="Y15" s="495"/>
      <c r="Z15" s="495"/>
      <c r="AA15" s="495"/>
      <c r="AB15" s="495"/>
      <c r="AC15" s="495"/>
      <c r="AD15" s="495"/>
      <c r="AE15" s="496"/>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row>
    <row r="16" spans="1:67" ht="5.0999999999999996" customHeight="1">
      <c r="F16" s="497"/>
      <c r="G16" s="497"/>
      <c r="H16" s="497"/>
      <c r="I16" s="497"/>
      <c r="J16" s="497"/>
      <c r="K16" s="497"/>
      <c r="L16" s="497"/>
      <c r="M16" s="497"/>
    </row>
    <row r="17" spans="4:91" ht="9.6" customHeight="1"/>
    <row r="18" spans="4:91" ht="9.6" customHeight="1">
      <c r="AX18" s="90"/>
    </row>
    <row r="19" spans="4:91" ht="9.6" customHeight="1">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c r="D23" s="521" t="s">
        <v>288</v>
      </c>
      <c r="E23" s="521"/>
      <c r="F23" s="521"/>
      <c r="G23" s="521"/>
      <c r="H23" s="521"/>
      <c r="I23" s="521"/>
      <c r="J23" s="521"/>
      <c r="K23" s="521"/>
      <c r="L23" s="521"/>
      <c r="M23" s="521"/>
      <c r="N23" s="521"/>
      <c r="O23" s="521"/>
      <c r="P23" s="521"/>
      <c r="Q23" s="521"/>
      <c r="R23" s="521"/>
      <c r="S23" s="521"/>
      <c r="T23" s="521"/>
      <c r="U23" s="521"/>
      <c r="V23" s="521"/>
      <c r="W23" s="521"/>
      <c r="X23" s="521"/>
      <c r="Y23" s="521"/>
      <c r="Z23" s="521"/>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c r="E29" s="522" t="s">
        <v>296</v>
      </c>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c r="E37" s="523" t="s">
        <v>47</v>
      </c>
      <c r="F37" s="524"/>
      <c r="G37" s="529" t="s">
        <v>224</v>
      </c>
      <c r="H37" s="529"/>
      <c r="I37" s="529"/>
      <c r="J37" s="529"/>
      <c r="K37" s="529"/>
      <c r="L37" s="529"/>
      <c r="M37" s="504"/>
      <c r="N37" s="532"/>
      <c r="O37" s="502" t="str">
        <f>IF(L2="","",L2)</f>
        <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4"/>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c r="E38" s="525"/>
      <c r="F38" s="526"/>
      <c r="G38" s="530"/>
      <c r="H38" s="530"/>
      <c r="I38" s="530"/>
      <c r="J38" s="530"/>
      <c r="K38" s="530"/>
      <c r="L38" s="530"/>
      <c r="M38" s="505"/>
      <c r="N38" s="506"/>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5"/>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c r="E39" s="525"/>
      <c r="F39" s="526"/>
      <c r="G39" s="530"/>
      <c r="H39" s="530"/>
      <c r="I39" s="530"/>
      <c r="J39" s="530"/>
      <c r="K39" s="530"/>
      <c r="L39" s="530"/>
      <c r="M39" s="505"/>
      <c r="N39" s="506"/>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5"/>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c r="E40" s="525"/>
      <c r="F40" s="526"/>
      <c r="G40" s="530"/>
      <c r="H40" s="530"/>
      <c r="I40" s="530"/>
      <c r="J40" s="530"/>
      <c r="K40" s="530"/>
      <c r="L40" s="530"/>
      <c r="M40" s="505"/>
      <c r="N40" s="506"/>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5"/>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c r="E41" s="527"/>
      <c r="F41" s="528"/>
      <c r="G41" s="531"/>
      <c r="H41" s="531"/>
      <c r="I41" s="531"/>
      <c r="J41" s="531"/>
      <c r="K41" s="531"/>
      <c r="L41" s="531"/>
      <c r="M41" s="509"/>
      <c r="N41" s="507"/>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509"/>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c r="E42" s="523" t="s">
        <v>61</v>
      </c>
      <c r="F42" s="524"/>
      <c r="G42" s="529" t="s">
        <v>228</v>
      </c>
      <c r="H42" s="529"/>
      <c r="I42" s="529"/>
      <c r="J42" s="529"/>
      <c r="K42" s="529"/>
      <c r="L42" s="529"/>
      <c r="M42" s="504"/>
      <c r="N42" s="532"/>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c r="E43" s="525"/>
      <c r="F43" s="526"/>
      <c r="G43" s="530"/>
      <c r="H43" s="530"/>
      <c r="I43" s="530"/>
      <c r="J43" s="530"/>
      <c r="K43" s="530"/>
      <c r="L43" s="530"/>
      <c r="M43" s="505"/>
      <c r="N43" s="506"/>
      <c r="O43" s="387" t="str">
        <f>"津山市　"&amp;IF(O3="","　　　　　　　　",O3)&amp;"　地内"</f>
        <v>津山市　　　　　　　　　　地内</v>
      </c>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c r="E44" s="525"/>
      <c r="F44" s="526"/>
      <c r="G44" s="530"/>
      <c r="H44" s="530"/>
      <c r="I44" s="530"/>
      <c r="J44" s="530"/>
      <c r="K44" s="530"/>
      <c r="L44" s="530"/>
      <c r="M44" s="505"/>
      <c r="N44" s="506"/>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c r="E45" s="525"/>
      <c r="F45" s="526"/>
      <c r="G45" s="530"/>
      <c r="H45" s="530"/>
      <c r="I45" s="530"/>
      <c r="J45" s="530"/>
      <c r="K45" s="530"/>
      <c r="L45" s="530"/>
      <c r="M45" s="505"/>
      <c r="N45" s="506"/>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c r="E46" s="527"/>
      <c r="F46" s="528"/>
      <c r="G46" s="531"/>
      <c r="H46" s="531"/>
      <c r="I46" s="531"/>
      <c r="J46" s="531"/>
      <c r="K46" s="531"/>
      <c r="L46" s="531"/>
      <c r="M46" s="509"/>
      <c r="N46" s="507"/>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c r="E47" s="523" t="s">
        <v>66</v>
      </c>
      <c r="F47" s="524"/>
      <c r="G47" s="529" t="s">
        <v>297</v>
      </c>
      <c r="H47" s="529"/>
      <c r="I47" s="529"/>
      <c r="J47" s="529"/>
      <c r="K47" s="529"/>
      <c r="L47" s="529"/>
      <c r="M47" s="504"/>
      <c r="N47" s="532"/>
      <c r="O47" s="533" t="s">
        <v>193</v>
      </c>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4"/>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c r="E48" s="525"/>
      <c r="F48" s="526"/>
      <c r="G48" s="530"/>
      <c r="H48" s="530"/>
      <c r="I48" s="530"/>
      <c r="J48" s="530"/>
      <c r="K48" s="530"/>
      <c r="L48" s="530"/>
      <c r="M48" s="505"/>
      <c r="N48" s="506"/>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6"/>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c r="E49" s="525"/>
      <c r="F49" s="526"/>
      <c r="G49" s="530"/>
      <c r="H49" s="530"/>
      <c r="I49" s="530"/>
      <c r="J49" s="530"/>
      <c r="K49" s="530"/>
      <c r="L49" s="530"/>
      <c r="M49" s="505"/>
      <c r="N49" s="506"/>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6"/>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c r="E50" s="525"/>
      <c r="F50" s="526"/>
      <c r="G50" s="530"/>
      <c r="H50" s="530"/>
      <c r="I50" s="530"/>
      <c r="J50" s="530"/>
      <c r="K50" s="530"/>
      <c r="L50" s="530"/>
      <c r="M50" s="505"/>
      <c r="N50" s="506"/>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6"/>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c r="E51" s="527"/>
      <c r="F51" s="528"/>
      <c r="G51" s="531"/>
      <c r="H51" s="531"/>
      <c r="I51" s="531"/>
      <c r="J51" s="531"/>
      <c r="K51" s="531"/>
      <c r="L51" s="531"/>
      <c r="M51" s="509"/>
      <c r="N51" s="50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8"/>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c r="E52" s="523" t="s">
        <v>20</v>
      </c>
      <c r="F52" s="524"/>
      <c r="G52" s="484" t="s">
        <v>282</v>
      </c>
      <c r="H52" s="484"/>
      <c r="I52" s="484"/>
      <c r="J52" s="484"/>
      <c r="K52" s="484"/>
      <c r="L52" s="484"/>
      <c r="M52" s="504"/>
      <c r="N52" s="532"/>
      <c r="O52" s="484" t="s">
        <v>300</v>
      </c>
      <c r="P52" s="484"/>
      <c r="Q52" s="484"/>
      <c r="R52" s="502"/>
      <c r="S52" s="502"/>
      <c r="T52" s="502" t="str">
        <f>AG9</f>
        <v>令和　　　年　　　月　　　日</v>
      </c>
      <c r="U52" s="502"/>
      <c r="V52" s="502"/>
      <c r="W52" s="502"/>
      <c r="X52" s="502"/>
      <c r="Y52" s="502"/>
      <c r="Z52" s="502"/>
      <c r="AA52" s="502"/>
      <c r="AB52" s="502"/>
      <c r="AC52" s="502"/>
      <c r="AD52" s="502"/>
      <c r="AE52" s="502"/>
      <c r="AF52" s="502"/>
      <c r="AG52" s="502"/>
      <c r="AH52" s="502"/>
      <c r="AI52" s="502"/>
      <c r="AJ52" s="502"/>
      <c r="AK52" s="502"/>
      <c r="AL52" s="502"/>
      <c r="AM52" s="502"/>
      <c r="AN52" s="502"/>
      <c r="AO52" s="502"/>
      <c r="AP52" s="504"/>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c r="E53" s="525"/>
      <c r="F53" s="526"/>
      <c r="G53" s="501"/>
      <c r="H53" s="501"/>
      <c r="I53" s="501"/>
      <c r="J53" s="501"/>
      <c r="K53" s="501"/>
      <c r="L53" s="501"/>
      <c r="M53" s="505"/>
      <c r="N53" s="506"/>
      <c r="O53" s="501"/>
      <c r="P53" s="501"/>
      <c r="Q53" s="501"/>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5"/>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c r="E54" s="525"/>
      <c r="F54" s="526"/>
      <c r="G54" s="501"/>
      <c r="H54" s="501"/>
      <c r="I54" s="501"/>
      <c r="J54" s="501"/>
      <c r="K54" s="501"/>
      <c r="L54" s="501"/>
      <c r="M54" s="505"/>
      <c r="N54" s="506"/>
      <c r="O54" s="501"/>
      <c r="P54" s="501"/>
      <c r="Q54" s="501"/>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5"/>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c r="E55" s="525"/>
      <c r="F55" s="526"/>
      <c r="G55" s="501"/>
      <c r="H55" s="501"/>
      <c r="I55" s="501"/>
      <c r="J55" s="501"/>
      <c r="K55" s="501"/>
      <c r="L55" s="501"/>
      <c r="M55" s="505"/>
      <c r="N55" s="506"/>
      <c r="O55" s="501"/>
      <c r="P55" s="501"/>
      <c r="Q55" s="501"/>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5"/>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c r="E56" s="525"/>
      <c r="F56" s="526"/>
      <c r="G56" s="501"/>
      <c r="H56" s="501"/>
      <c r="I56" s="501"/>
      <c r="J56" s="501"/>
      <c r="K56" s="501"/>
      <c r="L56" s="501"/>
      <c r="M56" s="505"/>
      <c r="N56" s="506"/>
      <c r="O56" s="501" t="s">
        <v>100</v>
      </c>
      <c r="P56" s="501"/>
      <c r="Q56" s="501"/>
      <c r="R56" s="503"/>
      <c r="S56" s="503"/>
      <c r="T56" s="503" t="str">
        <f>AG10</f>
        <v>令和　　　年　　　月　　　日</v>
      </c>
      <c r="U56" s="503"/>
      <c r="V56" s="503"/>
      <c r="W56" s="503"/>
      <c r="X56" s="503"/>
      <c r="Y56" s="503"/>
      <c r="Z56" s="503"/>
      <c r="AA56" s="503"/>
      <c r="AB56" s="503"/>
      <c r="AC56" s="503"/>
      <c r="AD56" s="503"/>
      <c r="AE56" s="503"/>
      <c r="AF56" s="503"/>
      <c r="AG56" s="503"/>
      <c r="AH56" s="503"/>
      <c r="AI56" s="503"/>
      <c r="AJ56" s="503"/>
      <c r="AK56" s="503"/>
      <c r="AL56" s="503"/>
      <c r="AM56" s="503"/>
      <c r="AN56" s="503"/>
      <c r="AO56" s="503"/>
      <c r="AP56" s="505"/>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c r="E57" s="525"/>
      <c r="F57" s="526"/>
      <c r="G57" s="501"/>
      <c r="H57" s="501"/>
      <c r="I57" s="501"/>
      <c r="J57" s="501"/>
      <c r="K57" s="501"/>
      <c r="L57" s="501"/>
      <c r="M57" s="505"/>
      <c r="N57" s="506"/>
      <c r="O57" s="501"/>
      <c r="P57" s="501"/>
      <c r="Q57" s="501"/>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5"/>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c r="E58" s="525"/>
      <c r="F58" s="526"/>
      <c r="G58" s="501"/>
      <c r="H58" s="501"/>
      <c r="I58" s="501"/>
      <c r="J58" s="501"/>
      <c r="K58" s="501"/>
      <c r="L58" s="501"/>
      <c r="M58" s="505"/>
      <c r="N58" s="506"/>
      <c r="O58" s="501"/>
      <c r="P58" s="501"/>
      <c r="Q58" s="501"/>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5"/>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c r="E59" s="527"/>
      <c r="F59" s="528"/>
      <c r="G59" s="508"/>
      <c r="H59" s="508"/>
      <c r="I59" s="508"/>
      <c r="J59" s="508"/>
      <c r="K59" s="508"/>
      <c r="L59" s="508"/>
      <c r="M59" s="509"/>
      <c r="N59" s="507"/>
      <c r="O59" s="508"/>
      <c r="P59" s="508"/>
      <c r="Q59" s="508"/>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509"/>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c r="E60" s="523" t="s">
        <v>71</v>
      </c>
      <c r="F60" s="524"/>
      <c r="G60" s="484" t="s">
        <v>70</v>
      </c>
      <c r="H60" s="484"/>
      <c r="I60" s="484"/>
      <c r="J60" s="484"/>
      <c r="K60" s="484"/>
      <c r="L60" s="484"/>
      <c r="M60" s="504"/>
      <c r="N60" s="115"/>
      <c r="O60" s="510" t="s">
        <v>127</v>
      </c>
      <c r="P60" s="510"/>
      <c r="Q60" s="510"/>
      <c r="R60" s="510"/>
      <c r="S60" s="510"/>
      <c r="T60" s="510"/>
      <c r="U60" s="510"/>
      <c r="V60" s="510"/>
      <c r="W60" s="510"/>
      <c r="X60" s="573"/>
      <c r="Y60" s="512" t="s">
        <v>212</v>
      </c>
      <c r="Z60" s="513"/>
      <c r="AA60" s="512" t="s">
        <v>213</v>
      </c>
      <c r="AB60" s="513"/>
      <c r="AC60" s="512" t="s">
        <v>12</v>
      </c>
      <c r="AD60" s="513"/>
      <c r="AE60" s="512" t="s">
        <v>167</v>
      </c>
      <c r="AF60" s="513"/>
      <c r="AG60" s="512" t="s">
        <v>215</v>
      </c>
      <c r="AH60" s="513"/>
      <c r="AI60" s="512" t="s">
        <v>85</v>
      </c>
      <c r="AJ60" s="513"/>
      <c r="AK60" s="512" t="s">
        <v>216</v>
      </c>
      <c r="AL60" s="513"/>
      <c r="AM60" s="512" t="s">
        <v>88</v>
      </c>
      <c r="AN60" s="513"/>
      <c r="AO60" s="512" t="s">
        <v>14</v>
      </c>
      <c r="AP60" s="513"/>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c r="E61" s="525"/>
      <c r="F61" s="526"/>
      <c r="G61" s="501"/>
      <c r="H61" s="501"/>
      <c r="I61" s="501"/>
      <c r="J61" s="501"/>
      <c r="K61" s="501"/>
      <c r="L61" s="501"/>
      <c r="M61" s="505"/>
      <c r="N61" s="110"/>
      <c r="O61" s="511"/>
      <c r="P61" s="511"/>
      <c r="Q61" s="511"/>
      <c r="R61" s="511"/>
      <c r="S61" s="511"/>
      <c r="T61" s="511"/>
      <c r="U61" s="511"/>
      <c r="V61" s="511"/>
      <c r="W61" s="511"/>
      <c r="X61" s="707"/>
      <c r="Y61" s="514"/>
      <c r="Z61" s="515"/>
      <c r="AA61" s="514"/>
      <c r="AB61" s="515"/>
      <c r="AC61" s="514"/>
      <c r="AD61" s="515"/>
      <c r="AE61" s="514"/>
      <c r="AF61" s="515"/>
      <c r="AG61" s="514"/>
      <c r="AH61" s="515"/>
      <c r="AI61" s="514"/>
      <c r="AJ61" s="515"/>
      <c r="AK61" s="514"/>
      <c r="AL61" s="515"/>
      <c r="AM61" s="514"/>
      <c r="AN61" s="515"/>
      <c r="AO61" s="514"/>
      <c r="AP61" s="515"/>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c r="E62" s="525"/>
      <c r="F62" s="526"/>
      <c r="G62" s="501"/>
      <c r="H62" s="501"/>
      <c r="I62" s="501"/>
      <c r="J62" s="501"/>
      <c r="K62" s="501"/>
      <c r="L62" s="501"/>
      <c r="M62" s="505"/>
      <c r="N62" s="110"/>
      <c r="O62" s="511" t="s">
        <v>43</v>
      </c>
      <c r="P62" s="511"/>
      <c r="Q62" s="511"/>
      <c r="R62" s="511"/>
      <c r="S62" s="511"/>
      <c r="T62" s="511"/>
      <c r="U62" s="511"/>
      <c r="V62" s="539" t="str">
        <f>AG4</f>
        <v/>
      </c>
      <c r="W62" s="539" t="str">
        <f>AH4</f>
        <v/>
      </c>
      <c r="X62" s="708"/>
      <c r="Y62" s="541" t="str">
        <f>AI4</f>
        <v/>
      </c>
      <c r="Z62" s="541"/>
      <c r="AA62" s="541" t="str">
        <f>AJ4</f>
        <v/>
      </c>
      <c r="AB62" s="541"/>
      <c r="AC62" s="541" t="str">
        <f>AK4</f>
        <v/>
      </c>
      <c r="AD62" s="541"/>
      <c r="AE62" s="541" t="str">
        <f>AL4</f>
        <v/>
      </c>
      <c r="AF62" s="541"/>
      <c r="AG62" s="541" t="str">
        <f>AM4</f>
        <v/>
      </c>
      <c r="AH62" s="541"/>
      <c r="AI62" s="541" t="str">
        <f>AN4</f>
        <v/>
      </c>
      <c r="AJ62" s="541"/>
      <c r="AK62" s="541" t="str">
        <f>AO4</f>
        <v/>
      </c>
      <c r="AL62" s="541"/>
      <c r="AM62" s="541" t="str">
        <f>AP4</f>
        <v/>
      </c>
      <c r="AN62" s="541"/>
      <c r="AO62" s="541" t="str">
        <f>AQ4</f>
        <v/>
      </c>
      <c r="AP62" s="54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c r="E63" s="525"/>
      <c r="F63" s="526"/>
      <c r="G63" s="501"/>
      <c r="H63" s="501"/>
      <c r="I63" s="501"/>
      <c r="J63" s="501"/>
      <c r="K63" s="501"/>
      <c r="L63" s="501"/>
      <c r="M63" s="505"/>
      <c r="N63" s="110"/>
      <c r="O63" s="511"/>
      <c r="P63" s="511"/>
      <c r="Q63" s="511"/>
      <c r="R63" s="511"/>
      <c r="S63" s="511"/>
      <c r="T63" s="511"/>
      <c r="U63" s="511"/>
      <c r="V63" s="539"/>
      <c r="W63" s="539"/>
      <c r="X63" s="708"/>
      <c r="Y63" s="541"/>
      <c r="Z63" s="541"/>
      <c r="AA63" s="541"/>
      <c r="AB63" s="541"/>
      <c r="AC63" s="541"/>
      <c r="AD63" s="541"/>
      <c r="AE63" s="541"/>
      <c r="AF63" s="541"/>
      <c r="AG63" s="541"/>
      <c r="AH63" s="541"/>
      <c r="AI63" s="541"/>
      <c r="AJ63" s="541"/>
      <c r="AK63" s="541"/>
      <c r="AL63" s="541"/>
      <c r="AM63" s="541"/>
      <c r="AN63" s="541"/>
      <c r="AO63" s="541"/>
      <c r="AP63" s="54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c r="E64" s="525"/>
      <c r="F64" s="526"/>
      <c r="G64" s="501"/>
      <c r="H64" s="501"/>
      <c r="I64" s="501"/>
      <c r="J64" s="501"/>
      <c r="K64" s="501"/>
      <c r="L64" s="501"/>
      <c r="M64" s="505"/>
      <c r="N64" s="110"/>
      <c r="O64" s="511" t="s">
        <v>301</v>
      </c>
      <c r="P64" s="511"/>
      <c r="Q64" s="511"/>
      <c r="R64" s="511"/>
      <c r="S64" s="511"/>
      <c r="T64" s="511"/>
      <c r="U64" s="511"/>
      <c r="V64" s="539"/>
      <c r="W64" s="539"/>
      <c r="X64" s="708"/>
      <c r="Y64" s="541"/>
      <c r="Z64" s="541"/>
      <c r="AA64" s="541"/>
      <c r="AB64" s="541"/>
      <c r="AC64" s="541"/>
      <c r="AD64" s="541"/>
      <c r="AE64" s="541"/>
      <c r="AF64" s="541"/>
      <c r="AG64" s="541"/>
      <c r="AH64" s="541"/>
      <c r="AI64" s="541"/>
      <c r="AJ64" s="541"/>
      <c r="AK64" s="541"/>
      <c r="AL64" s="541"/>
      <c r="AM64" s="541"/>
      <c r="AN64" s="541"/>
      <c r="AO64" s="541"/>
      <c r="AP64" s="54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c r="E65" s="525"/>
      <c r="F65" s="526"/>
      <c r="G65" s="501"/>
      <c r="H65" s="501"/>
      <c r="I65" s="501"/>
      <c r="J65" s="501"/>
      <c r="K65" s="501"/>
      <c r="L65" s="501"/>
      <c r="M65" s="505"/>
      <c r="N65" s="110"/>
      <c r="O65" s="511"/>
      <c r="P65" s="511"/>
      <c r="Q65" s="511"/>
      <c r="R65" s="511"/>
      <c r="S65" s="511"/>
      <c r="T65" s="511"/>
      <c r="U65" s="511"/>
      <c r="V65" s="539"/>
      <c r="W65" s="539"/>
      <c r="X65" s="708"/>
      <c r="Y65" s="541"/>
      <c r="Z65" s="541"/>
      <c r="AA65" s="541"/>
      <c r="AB65" s="541"/>
      <c r="AC65" s="541"/>
      <c r="AD65" s="541"/>
      <c r="AE65" s="541"/>
      <c r="AF65" s="541"/>
      <c r="AG65" s="541"/>
      <c r="AH65" s="541"/>
      <c r="AI65" s="541"/>
      <c r="AJ65" s="541"/>
      <c r="AK65" s="541"/>
      <c r="AL65" s="541"/>
      <c r="AM65" s="541"/>
      <c r="AN65" s="541"/>
      <c r="AO65" s="541"/>
      <c r="AP65" s="54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c r="E66" s="525"/>
      <c r="F66" s="526"/>
      <c r="G66" s="501"/>
      <c r="H66" s="501"/>
      <c r="I66" s="501"/>
      <c r="J66" s="501"/>
      <c r="K66" s="501"/>
      <c r="L66" s="501"/>
      <c r="M66" s="505"/>
      <c r="N66" s="110"/>
      <c r="O66" s="511" t="s">
        <v>302</v>
      </c>
      <c r="P66" s="511"/>
      <c r="Q66" s="511"/>
      <c r="R66" s="511"/>
      <c r="S66" s="511"/>
      <c r="T66" s="511"/>
      <c r="U66" s="511"/>
      <c r="V66" s="539"/>
      <c r="W66" s="539"/>
      <c r="X66" s="708"/>
      <c r="Y66" s="541"/>
      <c r="Z66" s="541"/>
      <c r="AA66" s="541"/>
      <c r="AB66" s="541"/>
      <c r="AC66" s="541"/>
      <c r="AD66" s="541"/>
      <c r="AE66" s="541"/>
      <c r="AF66" s="541"/>
      <c r="AG66" s="541"/>
      <c r="AH66" s="541"/>
      <c r="AI66" s="541"/>
      <c r="AJ66" s="541"/>
      <c r="AK66" s="541"/>
      <c r="AL66" s="541"/>
      <c r="AM66" s="541"/>
      <c r="AN66" s="541"/>
      <c r="AO66" s="541"/>
      <c r="AP66" s="54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c r="E67" s="525"/>
      <c r="F67" s="526"/>
      <c r="G67" s="501"/>
      <c r="H67" s="501"/>
      <c r="I67" s="501"/>
      <c r="J67" s="501"/>
      <c r="K67" s="501"/>
      <c r="L67" s="501"/>
      <c r="M67" s="505"/>
      <c r="N67" s="30"/>
      <c r="O67" s="518"/>
      <c r="P67" s="518"/>
      <c r="Q67" s="518"/>
      <c r="R67" s="518"/>
      <c r="S67" s="518"/>
      <c r="T67" s="518"/>
      <c r="U67" s="518"/>
      <c r="V67" s="540"/>
      <c r="W67" s="540"/>
      <c r="X67" s="709"/>
      <c r="Y67" s="542"/>
      <c r="Z67" s="542"/>
      <c r="AA67" s="542"/>
      <c r="AB67" s="542"/>
      <c r="AC67" s="542"/>
      <c r="AD67" s="542"/>
      <c r="AE67" s="542"/>
      <c r="AF67" s="542"/>
      <c r="AG67" s="542"/>
      <c r="AH67" s="542"/>
      <c r="AI67" s="542"/>
      <c r="AJ67" s="542"/>
      <c r="AK67" s="542"/>
      <c r="AL67" s="542"/>
      <c r="AM67" s="542"/>
      <c r="AN67" s="542"/>
      <c r="AO67" s="542"/>
      <c r="AP67" s="54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c r="E68" s="525"/>
      <c r="F68" s="526"/>
      <c r="G68" s="501"/>
      <c r="H68" s="501"/>
      <c r="I68" s="501"/>
      <c r="J68" s="501"/>
      <c r="K68" s="501"/>
      <c r="L68" s="501"/>
      <c r="M68" s="505"/>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c r="E69" s="525"/>
      <c r="F69" s="526"/>
      <c r="G69" s="501"/>
      <c r="H69" s="501"/>
      <c r="I69" s="501"/>
      <c r="J69" s="501"/>
      <c r="K69" s="501"/>
      <c r="L69" s="501"/>
      <c r="M69" s="505"/>
      <c r="N69" s="116"/>
      <c r="O69" s="543" t="s">
        <v>303</v>
      </c>
      <c r="P69" s="543"/>
      <c r="Q69" s="543"/>
      <c r="R69" s="543"/>
      <c r="S69" s="543"/>
      <c r="T69" s="543"/>
      <c r="U69" s="543"/>
      <c r="V69" s="543"/>
      <c r="W69" s="543"/>
      <c r="X69" s="543"/>
      <c r="Y69" s="543"/>
      <c r="Z69" s="543"/>
      <c r="AA69" s="543"/>
      <c r="AB69" s="543"/>
      <c r="AC69" s="544" t="str">
        <f t="shared" ref="AC69" si="0">$AG$6</f>
        <v/>
      </c>
      <c r="AD69" s="544"/>
      <c r="AE69" s="544"/>
      <c r="AF69" s="544"/>
      <c r="AG69" s="544"/>
      <c r="AH69" s="544"/>
      <c r="AI69" s="544"/>
      <c r="AJ69" s="544"/>
      <c r="AK69" s="544"/>
      <c r="AL69" s="544"/>
      <c r="AM69" s="544"/>
      <c r="AN69" s="545" t="s">
        <v>14</v>
      </c>
      <c r="AO69" s="545"/>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c r="E70" s="525"/>
      <c r="F70" s="526"/>
      <c r="G70" s="501"/>
      <c r="H70" s="501"/>
      <c r="I70" s="501"/>
      <c r="J70" s="501"/>
      <c r="K70" s="501"/>
      <c r="L70" s="501"/>
      <c r="M70" s="505"/>
      <c r="N70" s="116"/>
      <c r="O70" s="543"/>
      <c r="P70" s="543"/>
      <c r="Q70" s="543"/>
      <c r="R70" s="543"/>
      <c r="S70" s="543"/>
      <c r="T70" s="543"/>
      <c r="U70" s="543"/>
      <c r="V70" s="543"/>
      <c r="W70" s="543"/>
      <c r="X70" s="543"/>
      <c r="Y70" s="543"/>
      <c r="Z70" s="543"/>
      <c r="AA70" s="543"/>
      <c r="AB70" s="543"/>
      <c r="AC70" s="544"/>
      <c r="AD70" s="544"/>
      <c r="AE70" s="544"/>
      <c r="AF70" s="544"/>
      <c r="AG70" s="544"/>
      <c r="AH70" s="544"/>
      <c r="AI70" s="544"/>
      <c r="AJ70" s="544"/>
      <c r="AK70" s="544"/>
      <c r="AL70" s="544"/>
      <c r="AM70" s="544"/>
      <c r="AN70" s="545"/>
      <c r="AO70" s="545"/>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c r="E71" s="525"/>
      <c r="F71" s="526"/>
      <c r="G71" s="501"/>
      <c r="H71" s="501"/>
      <c r="I71" s="501"/>
      <c r="J71" s="501"/>
      <c r="K71" s="501"/>
      <c r="L71" s="501"/>
      <c r="M71" s="505"/>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c r="E72" s="525"/>
      <c r="F72" s="526"/>
      <c r="G72" s="501"/>
      <c r="H72" s="501"/>
      <c r="I72" s="501"/>
      <c r="J72" s="501"/>
      <c r="K72" s="501"/>
      <c r="L72" s="501"/>
      <c r="M72" s="505"/>
      <c r="N72" s="116"/>
      <c r="O72" s="546" t="s">
        <v>417</v>
      </c>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7"/>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c r="E73" s="525"/>
      <c r="F73" s="526"/>
      <c r="G73" s="501"/>
      <c r="H73" s="501"/>
      <c r="I73" s="501"/>
      <c r="J73" s="501"/>
      <c r="K73" s="501"/>
      <c r="L73" s="501"/>
      <c r="M73" s="505"/>
      <c r="N73" s="11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7"/>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c r="E74" s="525"/>
      <c r="F74" s="526"/>
      <c r="G74" s="501"/>
      <c r="H74" s="501"/>
      <c r="I74" s="501"/>
      <c r="J74" s="501"/>
      <c r="K74" s="501"/>
      <c r="L74" s="501"/>
      <c r="M74" s="505"/>
      <c r="N74" s="116"/>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9"/>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c r="E75" s="525"/>
      <c r="F75" s="526"/>
      <c r="G75" s="501"/>
      <c r="H75" s="501"/>
      <c r="I75" s="501"/>
      <c r="J75" s="501"/>
      <c r="K75" s="501"/>
      <c r="L75" s="501"/>
      <c r="M75" s="505"/>
      <c r="N75" s="116"/>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9"/>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c r="E76" s="525"/>
      <c r="F76" s="526"/>
      <c r="G76" s="501"/>
      <c r="H76" s="501"/>
      <c r="I76" s="501"/>
      <c r="J76" s="501"/>
      <c r="K76" s="501"/>
      <c r="L76" s="501"/>
      <c r="M76" s="505"/>
      <c r="N76" s="116"/>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c r="AO76" s="548"/>
      <c r="AP76" s="549"/>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c r="E77" s="527"/>
      <c r="F77" s="528"/>
      <c r="G77" s="508"/>
      <c r="H77" s="508"/>
      <c r="I77" s="508"/>
      <c r="J77" s="508"/>
      <c r="K77" s="508"/>
      <c r="L77" s="508"/>
      <c r="M77" s="509"/>
      <c r="N77" s="117"/>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1"/>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c r="E78" s="523" t="s">
        <v>17</v>
      </c>
      <c r="F78" s="524"/>
      <c r="G78" s="529" t="s">
        <v>307</v>
      </c>
      <c r="H78" s="529"/>
      <c r="I78" s="529"/>
      <c r="J78" s="529"/>
      <c r="K78" s="529"/>
      <c r="L78" s="529"/>
      <c r="M78" s="504"/>
      <c r="N78" s="112"/>
      <c r="O78" s="115"/>
      <c r="P78" s="115"/>
      <c r="Q78" s="115"/>
      <c r="R78" s="115"/>
      <c r="S78" s="552" t="str">
        <f>IF(L12="","",L12)</f>
        <v/>
      </c>
      <c r="T78" s="552"/>
      <c r="U78" s="552"/>
      <c r="V78" s="552"/>
      <c r="W78" s="552"/>
      <c r="X78" s="552"/>
      <c r="Y78" s="552"/>
      <c r="Z78" s="552"/>
      <c r="AA78" s="552"/>
      <c r="AB78" s="552"/>
      <c r="AC78" s="552"/>
      <c r="AD78" s="552"/>
      <c r="AE78" s="552"/>
      <c r="AF78" s="552"/>
      <c r="AG78" s="552"/>
      <c r="AH78" s="552"/>
      <c r="AI78" s="552"/>
      <c r="AJ78" s="552"/>
      <c r="AK78" s="552"/>
      <c r="AL78" s="552"/>
      <c r="AM78" s="552"/>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c r="E79" s="525"/>
      <c r="F79" s="526"/>
      <c r="G79" s="530"/>
      <c r="H79" s="530"/>
      <c r="I79" s="530"/>
      <c r="J79" s="530"/>
      <c r="K79" s="530"/>
      <c r="L79" s="530"/>
      <c r="M79" s="505"/>
      <c r="N79" s="113"/>
      <c r="O79" s="110"/>
      <c r="P79" s="110"/>
      <c r="Q79" s="110"/>
      <c r="R79" s="110"/>
      <c r="S79" s="553"/>
      <c r="T79" s="553"/>
      <c r="U79" s="553"/>
      <c r="V79" s="553"/>
      <c r="W79" s="553"/>
      <c r="X79" s="553"/>
      <c r="Y79" s="553"/>
      <c r="Z79" s="553"/>
      <c r="AA79" s="553"/>
      <c r="AB79" s="553"/>
      <c r="AC79" s="553"/>
      <c r="AD79" s="553"/>
      <c r="AE79" s="553"/>
      <c r="AF79" s="553"/>
      <c r="AG79" s="553"/>
      <c r="AH79" s="553"/>
      <c r="AI79" s="553"/>
      <c r="AJ79" s="553"/>
      <c r="AK79" s="553"/>
      <c r="AL79" s="553"/>
      <c r="AM79" s="553"/>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c r="E80" s="525"/>
      <c r="F80" s="526"/>
      <c r="G80" s="530"/>
      <c r="H80" s="530"/>
      <c r="I80" s="530"/>
      <c r="J80" s="530"/>
      <c r="K80" s="530"/>
      <c r="L80" s="530"/>
      <c r="M80" s="505"/>
      <c r="N80" s="113"/>
      <c r="O80" s="110"/>
      <c r="P80" s="110"/>
      <c r="Q80" s="110"/>
      <c r="R80" s="110"/>
      <c r="S80" s="553"/>
      <c r="T80" s="553"/>
      <c r="U80" s="553"/>
      <c r="V80" s="553"/>
      <c r="W80" s="553"/>
      <c r="X80" s="553"/>
      <c r="Y80" s="553"/>
      <c r="Z80" s="553"/>
      <c r="AA80" s="553"/>
      <c r="AB80" s="553"/>
      <c r="AC80" s="553"/>
      <c r="AD80" s="553"/>
      <c r="AE80" s="553"/>
      <c r="AF80" s="553"/>
      <c r="AG80" s="553"/>
      <c r="AH80" s="553"/>
      <c r="AI80" s="553"/>
      <c r="AJ80" s="553"/>
      <c r="AK80" s="553"/>
      <c r="AL80" s="553"/>
      <c r="AM80" s="553"/>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5" customHeight="1">
      <c r="E81" s="525"/>
      <c r="F81" s="526"/>
      <c r="G81" s="530"/>
      <c r="H81" s="530"/>
      <c r="I81" s="530"/>
      <c r="J81" s="530"/>
      <c r="K81" s="530"/>
      <c r="L81" s="530"/>
      <c r="M81" s="505"/>
      <c r="N81" s="113"/>
      <c r="O81" s="123"/>
      <c r="P81" s="123"/>
      <c r="Q81" s="123"/>
      <c r="R81" s="123"/>
      <c r="S81" s="553"/>
      <c r="T81" s="553"/>
      <c r="U81" s="553"/>
      <c r="V81" s="553"/>
      <c r="W81" s="553"/>
      <c r="X81" s="553"/>
      <c r="Y81" s="553"/>
      <c r="Z81" s="553"/>
      <c r="AA81" s="553"/>
      <c r="AB81" s="553"/>
      <c r="AC81" s="553"/>
      <c r="AD81" s="553"/>
      <c r="AE81" s="553"/>
      <c r="AF81" s="553"/>
      <c r="AG81" s="553"/>
      <c r="AH81" s="553"/>
      <c r="AI81" s="553"/>
      <c r="AJ81" s="553"/>
      <c r="AK81" s="553"/>
      <c r="AL81" s="553"/>
      <c r="AM81" s="553"/>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23.25" customHeight="1">
      <c r="E82" s="525"/>
      <c r="F82" s="526"/>
      <c r="G82" s="530"/>
      <c r="H82" s="530"/>
      <c r="I82" s="530"/>
      <c r="J82" s="530"/>
      <c r="K82" s="530"/>
      <c r="L82" s="530"/>
      <c r="M82" s="505"/>
      <c r="N82" s="113"/>
      <c r="O82" s="123"/>
      <c r="P82" s="123"/>
      <c r="Q82" s="123"/>
      <c r="R82" s="123"/>
      <c r="S82" s="553" t="str">
        <f>IF(L13="","",L13)</f>
        <v/>
      </c>
      <c r="T82" s="553"/>
      <c r="U82" s="553"/>
      <c r="V82" s="553"/>
      <c r="W82" s="553"/>
      <c r="X82" s="553"/>
      <c r="Y82" s="553"/>
      <c r="Z82" s="553"/>
      <c r="AA82" s="553"/>
      <c r="AB82" s="553"/>
      <c r="AC82" s="553"/>
      <c r="AD82" s="553"/>
      <c r="AE82" s="553"/>
      <c r="AF82" s="553"/>
      <c r="AG82" s="553"/>
      <c r="AH82" s="553"/>
      <c r="AI82" s="553"/>
      <c r="AJ82" s="553"/>
      <c r="AK82" s="553"/>
      <c r="AL82" s="553"/>
      <c r="AM82" s="553"/>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5" customHeight="1">
      <c r="E83" s="525"/>
      <c r="F83" s="526"/>
      <c r="G83" s="530"/>
      <c r="H83" s="530"/>
      <c r="I83" s="530"/>
      <c r="J83" s="530"/>
      <c r="K83" s="530"/>
      <c r="L83" s="530"/>
      <c r="M83" s="505"/>
      <c r="N83" s="113"/>
      <c r="O83" s="123"/>
      <c r="P83" s="123"/>
      <c r="Q83" s="123"/>
      <c r="R83" s="123"/>
      <c r="S83" s="553"/>
      <c r="T83" s="553"/>
      <c r="U83" s="553"/>
      <c r="V83" s="553"/>
      <c r="W83" s="553"/>
      <c r="X83" s="553"/>
      <c r="Y83" s="553"/>
      <c r="Z83" s="553"/>
      <c r="AA83" s="553"/>
      <c r="AB83" s="553"/>
      <c r="AC83" s="553"/>
      <c r="AD83" s="553"/>
      <c r="AE83" s="553"/>
      <c r="AF83" s="553"/>
      <c r="AG83" s="553"/>
      <c r="AH83" s="553"/>
      <c r="AI83" s="553"/>
      <c r="AJ83" s="553"/>
      <c r="AK83" s="553"/>
      <c r="AL83" s="553"/>
      <c r="AM83" s="553"/>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5" customHeight="1">
      <c r="E84" s="525"/>
      <c r="F84" s="526"/>
      <c r="G84" s="530"/>
      <c r="H84" s="530"/>
      <c r="I84" s="530"/>
      <c r="J84" s="530"/>
      <c r="K84" s="530"/>
      <c r="L84" s="530"/>
      <c r="M84" s="505"/>
      <c r="N84" s="113"/>
      <c r="O84" s="123"/>
      <c r="P84" s="123"/>
      <c r="Q84" s="123"/>
      <c r="R84" s="123"/>
      <c r="S84" s="553"/>
      <c r="T84" s="553"/>
      <c r="U84" s="553"/>
      <c r="V84" s="553"/>
      <c r="W84" s="553"/>
      <c r="X84" s="553"/>
      <c r="Y84" s="553"/>
      <c r="Z84" s="553"/>
      <c r="AA84" s="553"/>
      <c r="AB84" s="553"/>
      <c r="AC84" s="553"/>
      <c r="AD84" s="553"/>
      <c r="AE84" s="553"/>
      <c r="AF84" s="553"/>
      <c r="AG84" s="553"/>
      <c r="AH84" s="553"/>
      <c r="AI84" s="553"/>
      <c r="AJ84" s="553"/>
      <c r="AK84" s="553"/>
      <c r="AL84" s="553"/>
      <c r="AM84" s="553"/>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c r="E85" s="525"/>
      <c r="F85" s="526"/>
      <c r="G85" s="530"/>
      <c r="H85" s="530"/>
      <c r="I85" s="530"/>
      <c r="J85" s="530"/>
      <c r="K85" s="530"/>
      <c r="L85" s="530"/>
      <c r="M85" s="505"/>
      <c r="N85" s="113"/>
      <c r="O85" s="123"/>
      <c r="P85" s="123"/>
      <c r="Q85" s="123"/>
      <c r="R85" s="123"/>
      <c r="S85" s="553"/>
      <c r="T85" s="553"/>
      <c r="U85" s="553"/>
      <c r="V85" s="553"/>
      <c r="W85" s="553"/>
      <c r="X85" s="553"/>
      <c r="Y85" s="553"/>
      <c r="Z85" s="553"/>
      <c r="AA85" s="553"/>
      <c r="AB85" s="553"/>
      <c r="AC85" s="553"/>
      <c r="AD85" s="553"/>
      <c r="AE85" s="553"/>
      <c r="AF85" s="553"/>
      <c r="AG85" s="553"/>
      <c r="AH85" s="553"/>
      <c r="AI85" s="553"/>
      <c r="AJ85" s="553"/>
      <c r="AK85" s="553"/>
      <c r="AL85" s="553"/>
      <c r="AM85" s="553"/>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c r="E86" s="525"/>
      <c r="F86" s="526"/>
      <c r="G86" s="530"/>
      <c r="H86" s="530"/>
      <c r="I86" s="530"/>
      <c r="J86" s="530"/>
      <c r="K86" s="530"/>
      <c r="L86" s="530"/>
      <c r="M86" s="505"/>
      <c r="N86" s="113"/>
      <c r="O86" s="123"/>
      <c r="P86" s="123"/>
      <c r="Q86" s="123"/>
      <c r="R86" s="123"/>
      <c r="S86" s="554" t="str">
        <f>IF(L14="","",L14)</f>
        <v/>
      </c>
      <c r="T86" s="554"/>
      <c r="U86" s="554"/>
      <c r="V86" s="554"/>
      <c r="W86" s="554"/>
      <c r="X86" s="554"/>
      <c r="Y86" s="554"/>
      <c r="Z86" s="123"/>
      <c r="AA86" s="555" t="str">
        <f>IF(L15="","",L15)</f>
        <v/>
      </c>
      <c r="AB86" s="555"/>
      <c r="AC86" s="555"/>
      <c r="AD86" s="555"/>
      <c r="AE86" s="555"/>
      <c r="AF86" s="555"/>
      <c r="AG86" s="555"/>
      <c r="AH86" s="555"/>
      <c r="AI86" s="555"/>
      <c r="AJ86" s="555"/>
      <c r="AK86" s="555"/>
      <c r="AL86" s="123"/>
      <c r="AM86" s="123"/>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c r="E87" s="525"/>
      <c r="F87" s="526"/>
      <c r="G87" s="530"/>
      <c r="H87" s="530"/>
      <c r="I87" s="530"/>
      <c r="J87" s="530"/>
      <c r="K87" s="530"/>
      <c r="L87" s="530"/>
      <c r="M87" s="505"/>
      <c r="N87" s="113"/>
      <c r="O87" s="125"/>
      <c r="P87" s="125"/>
      <c r="Q87" s="125"/>
      <c r="R87" s="125"/>
      <c r="S87" s="554"/>
      <c r="T87" s="554"/>
      <c r="U87" s="554"/>
      <c r="V87" s="554"/>
      <c r="W87" s="554"/>
      <c r="X87" s="554"/>
      <c r="Y87" s="554"/>
      <c r="Z87" s="125"/>
      <c r="AA87" s="555"/>
      <c r="AB87" s="555"/>
      <c r="AC87" s="555"/>
      <c r="AD87" s="555"/>
      <c r="AE87" s="555"/>
      <c r="AF87" s="555"/>
      <c r="AG87" s="555"/>
      <c r="AH87" s="555"/>
      <c r="AI87" s="555"/>
      <c r="AJ87" s="555"/>
      <c r="AK87" s="555"/>
      <c r="AL87" s="125"/>
      <c r="AM87" s="125"/>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c r="E88" s="525"/>
      <c r="F88" s="526"/>
      <c r="G88" s="530"/>
      <c r="H88" s="530"/>
      <c r="I88" s="530"/>
      <c r="J88" s="530"/>
      <c r="K88" s="530"/>
      <c r="L88" s="530"/>
      <c r="M88" s="505"/>
      <c r="N88" s="113"/>
      <c r="O88" s="125"/>
      <c r="P88" s="125"/>
      <c r="Q88" s="125"/>
      <c r="R88" s="125"/>
      <c r="S88" s="554"/>
      <c r="T88" s="554"/>
      <c r="U88" s="554"/>
      <c r="V88" s="554"/>
      <c r="W88" s="554"/>
      <c r="X88" s="554"/>
      <c r="Y88" s="554"/>
      <c r="Z88" s="125"/>
      <c r="AA88" s="555"/>
      <c r="AB88" s="555"/>
      <c r="AC88" s="555"/>
      <c r="AD88" s="555"/>
      <c r="AE88" s="555"/>
      <c r="AF88" s="555"/>
      <c r="AG88" s="555"/>
      <c r="AH88" s="555"/>
      <c r="AI88" s="555"/>
      <c r="AJ88" s="555"/>
      <c r="AK88" s="555"/>
      <c r="AL88" s="125"/>
      <c r="AM88" s="125"/>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c r="E89" s="527"/>
      <c r="F89" s="528"/>
      <c r="G89" s="531"/>
      <c r="H89" s="531"/>
      <c r="I89" s="531"/>
      <c r="J89" s="531"/>
      <c r="K89" s="531"/>
      <c r="L89" s="531"/>
      <c r="M89" s="509"/>
      <c r="N89" s="114"/>
      <c r="O89" s="126"/>
      <c r="P89" s="126"/>
      <c r="Q89" s="126"/>
      <c r="R89" s="126"/>
      <c r="S89" s="516"/>
      <c r="T89" s="516"/>
      <c r="U89" s="516"/>
      <c r="V89" s="516"/>
      <c r="W89" s="516"/>
      <c r="X89" s="516"/>
      <c r="Y89" s="516"/>
      <c r="Z89" s="126"/>
      <c r="AA89" s="556"/>
      <c r="AB89" s="556"/>
      <c r="AC89" s="556"/>
      <c r="AD89" s="556"/>
      <c r="AE89" s="556"/>
      <c r="AF89" s="556"/>
      <c r="AG89" s="556"/>
      <c r="AH89" s="556"/>
      <c r="AI89" s="556"/>
      <c r="AJ89" s="556"/>
      <c r="AK89" s="556"/>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c r="E90" s="523" t="s">
        <v>308</v>
      </c>
      <c r="F90" s="524"/>
      <c r="G90" s="529" t="s">
        <v>309</v>
      </c>
      <c r="H90" s="529"/>
      <c r="I90" s="529"/>
      <c r="J90" s="529"/>
      <c r="K90" s="529"/>
      <c r="L90" s="529"/>
      <c r="M90" s="504"/>
      <c r="N90" s="112"/>
      <c r="O90" s="557" t="str">
        <f>AG7</f>
        <v/>
      </c>
      <c r="P90" s="557"/>
      <c r="Q90" s="557"/>
      <c r="R90" s="557"/>
      <c r="S90" s="557"/>
      <c r="T90" s="557"/>
      <c r="U90" s="557"/>
      <c r="V90" s="557"/>
      <c r="W90" s="557"/>
      <c r="X90" s="557"/>
      <c r="Y90" s="557"/>
      <c r="Z90" s="557"/>
      <c r="AA90" s="557"/>
      <c r="AB90" s="557"/>
      <c r="AC90" s="378" t="s">
        <v>14</v>
      </c>
      <c r="AD90" s="378"/>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c r="E91" s="525"/>
      <c r="F91" s="526"/>
      <c r="G91" s="530"/>
      <c r="H91" s="530"/>
      <c r="I91" s="530"/>
      <c r="J91" s="530"/>
      <c r="K91" s="530"/>
      <c r="L91" s="530"/>
      <c r="M91" s="505"/>
      <c r="N91" s="113"/>
      <c r="O91" s="558"/>
      <c r="P91" s="558"/>
      <c r="Q91" s="558"/>
      <c r="R91" s="558"/>
      <c r="S91" s="558"/>
      <c r="T91" s="558"/>
      <c r="U91" s="558"/>
      <c r="V91" s="558"/>
      <c r="W91" s="558"/>
      <c r="X91" s="558"/>
      <c r="Y91" s="558"/>
      <c r="Z91" s="558"/>
      <c r="AA91" s="558"/>
      <c r="AB91" s="558"/>
      <c r="AC91" s="387"/>
      <c r="AD91" s="387"/>
      <c r="AE91" s="110"/>
      <c r="AF91" s="110"/>
      <c r="AG91" s="501" t="s">
        <v>285</v>
      </c>
      <c r="AH91" s="501"/>
      <c r="AI91" s="501"/>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c r="E92" s="525"/>
      <c r="F92" s="526"/>
      <c r="G92" s="530"/>
      <c r="H92" s="530"/>
      <c r="I92" s="530"/>
      <c r="J92" s="530"/>
      <c r="K92" s="530"/>
      <c r="L92" s="530"/>
      <c r="M92" s="505"/>
      <c r="N92" s="113"/>
      <c r="O92" s="558"/>
      <c r="P92" s="558"/>
      <c r="Q92" s="558"/>
      <c r="R92" s="558"/>
      <c r="S92" s="558"/>
      <c r="T92" s="558"/>
      <c r="U92" s="558"/>
      <c r="V92" s="558"/>
      <c r="W92" s="558"/>
      <c r="X92" s="558"/>
      <c r="Y92" s="558"/>
      <c r="Z92" s="558"/>
      <c r="AA92" s="558"/>
      <c r="AB92" s="558"/>
      <c r="AC92" s="387"/>
      <c r="AD92" s="387"/>
      <c r="AE92" s="110"/>
      <c r="AF92" s="110"/>
      <c r="AG92" s="501"/>
      <c r="AH92" s="501"/>
      <c r="AI92" s="501"/>
      <c r="AJ92" s="110"/>
      <c r="AK92" s="110"/>
      <c r="AL92" s="498"/>
      <c r="AM92" s="498"/>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c r="E93" s="525"/>
      <c r="F93" s="526"/>
      <c r="G93" s="530"/>
      <c r="H93" s="530"/>
      <c r="I93" s="530"/>
      <c r="J93" s="530"/>
      <c r="K93" s="530"/>
      <c r="L93" s="530"/>
      <c r="M93" s="505"/>
      <c r="N93" s="113"/>
      <c r="O93" s="558"/>
      <c r="P93" s="558"/>
      <c r="Q93" s="558"/>
      <c r="R93" s="558"/>
      <c r="S93" s="558"/>
      <c r="T93" s="558"/>
      <c r="U93" s="558"/>
      <c r="V93" s="558"/>
      <c r="W93" s="558"/>
      <c r="X93" s="558"/>
      <c r="Y93" s="558"/>
      <c r="Z93" s="558"/>
      <c r="AA93" s="558"/>
      <c r="AB93" s="558"/>
      <c r="AC93" s="387"/>
      <c r="AD93" s="387"/>
      <c r="AE93" s="110"/>
      <c r="AF93" s="110"/>
      <c r="AG93" s="501"/>
      <c r="AH93" s="501"/>
      <c r="AI93" s="501"/>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c r="E94" s="527"/>
      <c r="F94" s="528"/>
      <c r="G94" s="531"/>
      <c r="H94" s="531"/>
      <c r="I94" s="531"/>
      <c r="J94" s="531"/>
      <c r="K94" s="531"/>
      <c r="L94" s="531"/>
      <c r="M94" s="509"/>
      <c r="N94" s="114"/>
      <c r="O94" s="559"/>
      <c r="P94" s="559"/>
      <c r="Q94" s="559"/>
      <c r="R94" s="559"/>
      <c r="S94" s="559"/>
      <c r="T94" s="559"/>
      <c r="U94" s="559"/>
      <c r="V94" s="559"/>
      <c r="W94" s="559"/>
      <c r="X94" s="559"/>
      <c r="Y94" s="559"/>
      <c r="Z94" s="559"/>
      <c r="AA94" s="559"/>
      <c r="AB94" s="559"/>
      <c r="AC94" s="396"/>
      <c r="AD94" s="396"/>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c r="E95" s="523" t="s">
        <v>310</v>
      </c>
      <c r="F95" s="524"/>
      <c r="G95" s="529" t="s">
        <v>265</v>
      </c>
      <c r="H95" s="529"/>
      <c r="I95" s="529"/>
      <c r="J95" s="529"/>
      <c r="K95" s="529"/>
      <c r="L95" s="529"/>
      <c r="M95" s="504"/>
      <c r="N95" s="112"/>
      <c r="O95" s="502" t="s">
        <v>226</v>
      </c>
      <c r="P95" s="502"/>
      <c r="Q95" s="502"/>
      <c r="R95" s="502"/>
      <c r="S95" s="502"/>
      <c r="T95" s="502"/>
      <c r="U95" s="560"/>
      <c r="V95" s="560"/>
      <c r="W95" s="560"/>
      <c r="X95" s="502" t="s">
        <v>260</v>
      </c>
      <c r="Y95" s="502"/>
      <c r="Z95" s="502"/>
      <c r="AA95" s="502"/>
      <c r="AB95" s="502" t="s">
        <v>63</v>
      </c>
      <c r="AC95" s="502"/>
      <c r="AD95" s="502"/>
      <c r="AE95" s="502"/>
      <c r="AF95" s="502"/>
      <c r="AG95" s="502"/>
      <c r="AH95" s="502"/>
      <c r="AI95" s="502"/>
      <c r="AJ95" s="502"/>
      <c r="AK95" s="502"/>
      <c r="AL95" s="502"/>
      <c r="AM95" s="502"/>
      <c r="AN95" s="502"/>
      <c r="AO95" s="502"/>
      <c r="AP95" s="504"/>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c r="E96" s="525"/>
      <c r="F96" s="526"/>
      <c r="G96" s="530"/>
      <c r="H96" s="530"/>
      <c r="I96" s="530"/>
      <c r="J96" s="530"/>
      <c r="K96" s="530"/>
      <c r="L96" s="530"/>
      <c r="M96" s="505"/>
      <c r="N96" s="113"/>
      <c r="O96" s="503"/>
      <c r="P96" s="503"/>
      <c r="Q96" s="503"/>
      <c r="R96" s="503"/>
      <c r="S96" s="503"/>
      <c r="T96" s="503"/>
      <c r="U96" s="561"/>
      <c r="V96" s="561"/>
      <c r="W96" s="561"/>
      <c r="X96" s="503"/>
      <c r="Y96" s="503"/>
      <c r="Z96" s="503"/>
      <c r="AA96" s="503"/>
      <c r="AB96" s="503"/>
      <c r="AC96" s="503"/>
      <c r="AD96" s="503"/>
      <c r="AE96" s="503"/>
      <c r="AF96" s="503"/>
      <c r="AG96" s="503"/>
      <c r="AH96" s="503"/>
      <c r="AI96" s="503"/>
      <c r="AJ96" s="503"/>
      <c r="AK96" s="503"/>
      <c r="AL96" s="503"/>
      <c r="AM96" s="503"/>
      <c r="AN96" s="503"/>
      <c r="AO96" s="503"/>
      <c r="AP96" s="505"/>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c r="E97" s="525"/>
      <c r="F97" s="526"/>
      <c r="G97" s="530"/>
      <c r="H97" s="530"/>
      <c r="I97" s="530"/>
      <c r="J97" s="530"/>
      <c r="K97" s="530"/>
      <c r="L97" s="530"/>
      <c r="M97" s="505"/>
      <c r="N97" s="113"/>
      <c r="O97" s="503"/>
      <c r="P97" s="503"/>
      <c r="Q97" s="503"/>
      <c r="R97" s="503"/>
      <c r="S97" s="503"/>
      <c r="T97" s="503"/>
      <c r="U97" s="561"/>
      <c r="V97" s="561"/>
      <c r="W97" s="561"/>
      <c r="X97" s="503"/>
      <c r="Y97" s="503"/>
      <c r="Z97" s="503"/>
      <c r="AA97" s="503"/>
      <c r="AB97" s="503"/>
      <c r="AC97" s="503"/>
      <c r="AD97" s="503"/>
      <c r="AE97" s="503"/>
      <c r="AF97" s="503"/>
      <c r="AG97" s="503"/>
      <c r="AH97" s="503"/>
      <c r="AI97" s="503"/>
      <c r="AJ97" s="503"/>
      <c r="AK97" s="503"/>
      <c r="AL97" s="503"/>
      <c r="AM97" s="503"/>
      <c r="AN97" s="503"/>
      <c r="AO97" s="503"/>
      <c r="AP97" s="505"/>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c r="E98" s="525"/>
      <c r="F98" s="526"/>
      <c r="G98" s="530"/>
      <c r="H98" s="530"/>
      <c r="I98" s="530"/>
      <c r="J98" s="530"/>
      <c r="K98" s="530"/>
      <c r="L98" s="530"/>
      <c r="M98" s="505"/>
      <c r="N98" s="113"/>
      <c r="O98" s="503"/>
      <c r="P98" s="503"/>
      <c r="Q98" s="503"/>
      <c r="R98" s="503"/>
      <c r="S98" s="503"/>
      <c r="T98" s="503"/>
      <c r="U98" s="561"/>
      <c r="V98" s="561"/>
      <c r="W98" s="561"/>
      <c r="X98" s="503"/>
      <c r="Y98" s="503"/>
      <c r="Z98" s="503"/>
      <c r="AA98" s="503"/>
      <c r="AB98" s="503"/>
      <c r="AC98" s="503"/>
      <c r="AD98" s="503"/>
      <c r="AE98" s="503"/>
      <c r="AF98" s="503"/>
      <c r="AG98" s="503"/>
      <c r="AH98" s="503"/>
      <c r="AI98" s="503"/>
      <c r="AJ98" s="503"/>
      <c r="AK98" s="503"/>
      <c r="AL98" s="503"/>
      <c r="AM98" s="503"/>
      <c r="AN98" s="503"/>
      <c r="AO98" s="503"/>
      <c r="AP98" s="505"/>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c r="E99" s="527"/>
      <c r="F99" s="528"/>
      <c r="G99" s="531"/>
      <c r="H99" s="531"/>
      <c r="I99" s="531"/>
      <c r="J99" s="531"/>
      <c r="K99" s="531"/>
      <c r="L99" s="531"/>
      <c r="M99" s="509"/>
      <c r="N99" s="114"/>
      <c r="O99" s="369"/>
      <c r="P99" s="369"/>
      <c r="Q99" s="369"/>
      <c r="R99" s="369"/>
      <c r="S99" s="369"/>
      <c r="T99" s="369"/>
      <c r="U99" s="562"/>
      <c r="V99" s="562"/>
      <c r="W99" s="562"/>
      <c r="X99" s="369"/>
      <c r="Y99" s="369"/>
      <c r="Z99" s="369"/>
      <c r="AA99" s="369"/>
      <c r="AB99" s="369"/>
      <c r="AC99" s="369"/>
      <c r="AD99" s="369"/>
      <c r="AE99" s="369"/>
      <c r="AF99" s="369"/>
      <c r="AG99" s="369"/>
      <c r="AH99" s="369"/>
      <c r="AI99" s="369"/>
      <c r="AJ99" s="369"/>
      <c r="AK99" s="369"/>
      <c r="AL99" s="369"/>
      <c r="AM99" s="369"/>
      <c r="AN99" s="369"/>
      <c r="AO99" s="369"/>
      <c r="AP99" s="509"/>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c r="E100" s="523" t="s">
        <v>311</v>
      </c>
      <c r="F100" s="524"/>
      <c r="G100" s="529" t="s">
        <v>53</v>
      </c>
      <c r="H100" s="529"/>
      <c r="I100" s="529"/>
      <c r="J100" s="529"/>
      <c r="K100" s="529"/>
      <c r="L100" s="529"/>
      <c r="M100" s="504"/>
      <c r="N100" s="112"/>
      <c r="O100" s="502" t="str">
        <f>AG8</f>
        <v>令和　　　年　　　月　　　日</v>
      </c>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4"/>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c r="E101" s="525"/>
      <c r="F101" s="526"/>
      <c r="G101" s="530"/>
      <c r="H101" s="530"/>
      <c r="I101" s="530"/>
      <c r="J101" s="530"/>
      <c r="K101" s="530"/>
      <c r="L101" s="530"/>
      <c r="M101" s="505"/>
      <c r="N101" s="11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5"/>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c r="E102" s="525"/>
      <c r="F102" s="526"/>
      <c r="G102" s="530"/>
      <c r="H102" s="530"/>
      <c r="I102" s="530"/>
      <c r="J102" s="530"/>
      <c r="K102" s="530"/>
      <c r="L102" s="530"/>
      <c r="M102" s="505"/>
      <c r="N102" s="11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5"/>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c r="E103" s="525"/>
      <c r="F103" s="526"/>
      <c r="G103" s="530"/>
      <c r="H103" s="530"/>
      <c r="I103" s="530"/>
      <c r="J103" s="530"/>
      <c r="K103" s="530"/>
      <c r="L103" s="530"/>
      <c r="M103" s="505"/>
      <c r="N103" s="11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5"/>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c r="E104" s="527"/>
      <c r="F104" s="528"/>
      <c r="G104" s="531"/>
      <c r="H104" s="531"/>
      <c r="I104" s="531"/>
      <c r="J104" s="531"/>
      <c r="K104" s="531"/>
      <c r="L104" s="531"/>
      <c r="M104" s="509"/>
      <c r="N104" s="11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509"/>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12" customHeight="1">
      <c r="I106" s="102"/>
      <c r="J106" s="102"/>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02"/>
      <c r="AM106" s="102"/>
      <c r="AN106" s="102"/>
      <c r="AO106" s="102"/>
    </row>
    <row r="107" spans="5:91" ht="12" customHeight="1">
      <c r="H107" s="102"/>
      <c r="I107" s="102"/>
      <c r="J107" s="102"/>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102"/>
      <c r="AM107" s="102"/>
      <c r="AN107" s="102"/>
      <c r="AO107" s="102"/>
    </row>
    <row r="108" spans="5:91" ht="18.95" customHeight="1">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c r="D172" s="19"/>
    </row>
    <row r="195" spans="22:71" ht="18.95" customHeight="1">
      <c r="V195" s="136">
        <f>V151+1</f>
        <v>3</v>
      </c>
    </row>
    <row r="196" spans="22:71" ht="18.95" customHeight="1">
      <c r="X196" s="136"/>
      <c r="BS196" s="136"/>
    </row>
    <row r="197" spans="22:71" ht="18.95" customHeight="1">
      <c r="X197" s="136"/>
      <c r="BS197" s="136"/>
    </row>
    <row r="198" spans="22:71" ht="18.95" customHeight="1">
      <c r="X198" s="136"/>
      <c r="BS198" s="136"/>
    </row>
    <row r="199" spans="22:71" ht="18.95" customHeight="1">
      <c r="X199" s="136"/>
      <c r="BS199" s="136"/>
    </row>
    <row r="200" spans="22:71" ht="18.95" customHeight="1">
      <c r="X200" s="136"/>
      <c r="BS200" s="136"/>
    </row>
    <row r="201" spans="22:71" ht="18.95" customHeight="1">
      <c r="X201" s="136"/>
      <c r="BS201" s="136"/>
    </row>
    <row r="202" spans="22:71" ht="18.95" customHeight="1">
      <c r="X202" s="136"/>
      <c r="BS202" s="136"/>
    </row>
    <row r="203" spans="22:71" ht="18.95" customHeight="1">
      <c r="X203" s="136"/>
      <c r="BS203" s="136"/>
    </row>
    <row r="204" spans="22:71" ht="18.95" customHeight="1">
      <c r="X204" s="136"/>
      <c r="BS204" s="136"/>
    </row>
    <row r="205" spans="22:71" ht="18.95" customHeight="1">
      <c r="X205" s="136"/>
      <c r="BS205" s="136"/>
    </row>
    <row r="206" spans="22:71" ht="18.95" customHeight="1">
      <c r="X206" s="136"/>
      <c r="BS206" s="136"/>
    </row>
    <row r="207" spans="22:71" ht="18.95" customHeight="1">
      <c r="X207" s="136"/>
      <c r="BS207" s="136"/>
    </row>
    <row r="208" spans="22:71" ht="18.95" customHeight="1">
      <c r="X208" s="136"/>
      <c r="BS208" s="136"/>
    </row>
    <row r="209" spans="24:71" ht="18.95" customHeight="1">
      <c r="X209" s="136"/>
      <c r="BS209" s="136"/>
    </row>
    <row r="210" spans="24:71" ht="18.95" customHeight="1">
      <c r="X210" s="136"/>
      <c r="BS210" s="136"/>
    </row>
    <row r="211" spans="24:71" ht="18.95" customHeight="1">
      <c r="X211" s="136"/>
      <c r="BS211" s="136"/>
    </row>
    <row r="212" spans="24:71" ht="18.95" customHeight="1">
      <c r="X212" s="136"/>
      <c r="BS212" s="136"/>
    </row>
    <row r="213" spans="24:71" ht="18.95" customHeight="1">
      <c r="X213" s="136"/>
      <c r="BS213" s="136"/>
    </row>
    <row r="214" spans="24:71" ht="18.95" customHeight="1">
      <c r="X214" s="136"/>
      <c r="BS214" s="136"/>
    </row>
    <row r="215" spans="24:71" ht="18.95" customHeight="1">
      <c r="X215" s="136"/>
      <c r="BS215" s="136"/>
    </row>
    <row r="216" spans="24:71" ht="18.95" customHeight="1">
      <c r="X216" s="136"/>
      <c r="BS216" s="136"/>
    </row>
    <row r="217" spans="24:71" ht="18.95" customHeight="1">
      <c r="X217" s="136"/>
      <c r="BS217" s="136"/>
    </row>
    <row r="218" spans="24:71" ht="18.95" customHeight="1">
      <c r="X218" s="136"/>
      <c r="BS218" s="136"/>
    </row>
    <row r="219" spans="24:71" ht="18.95" customHeight="1">
      <c r="X219" s="136"/>
      <c r="BS219" s="136"/>
    </row>
    <row r="220" spans="24:71" ht="18.95" customHeight="1">
      <c r="X220" s="136"/>
      <c r="BS220" s="136"/>
    </row>
    <row r="221" spans="24:71" ht="18.95" customHeight="1">
      <c r="X221" s="136"/>
      <c r="BS221" s="136"/>
    </row>
    <row r="222" spans="24:71" ht="18.95" customHeight="1">
      <c r="X222" s="136"/>
      <c r="BS222" s="136"/>
    </row>
    <row r="223" spans="24:71" ht="18.95" customHeight="1">
      <c r="X223" s="136"/>
      <c r="BS223" s="136"/>
    </row>
    <row r="224" spans="24:71" ht="18.95" customHeight="1">
      <c r="X224" s="136"/>
      <c r="BS224" s="136"/>
    </row>
    <row r="225" spans="22:71" ht="18.95" customHeight="1">
      <c r="X225" s="136"/>
      <c r="BS225" s="136"/>
    </row>
    <row r="226" spans="22:71" ht="18.95" customHeight="1">
      <c r="X226" s="136"/>
      <c r="BS226" s="136"/>
    </row>
    <row r="227" spans="22:71" ht="18.95" customHeight="1">
      <c r="X227" s="136"/>
      <c r="BS227" s="136"/>
    </row>
    <row r="228" spans="22:71" ht="18.95" customHeight="1">
      <c r="X228" s="136"/>
      <c r="BS228" s="136"/>
    </row>
    <row r="229" spans="22:71" ht="18.95" customHeight="1">
      <c r="X229" s="136"/>
      <c r="BS229" s="136"/>
    </row>
    <row r="230" spans="22:71" ht="18.95" customHeight="1">
      <c r="X230" s="136"/>
      <c r="BS230" s="136"/>
    </row>
    <row r="231" spans="22:71" ht="18.95" customHeight="1">
      <c r="X231" s="136"/>
      <c r="BS231" s="136"/>
    </row>
    <row r="232" spans="22:71" ht="18.95" customHeight="1">
      <c r="X232" s="136"/>
      <c r="BS232" s="136"/>
    </row>
    <row r="233" spans="22:71" ht="18.95" customHeight="1">
      <c r="X233" s="136"/>
      <c r="BS233" s="136"/>
    </row>
    <row r="234" spans="22:71" ht="18.95" customHeight="1">
      <c r="X234" s="136"/>
      <c r="BS234" s="136"/>
    </row>
    <row r="235" spans="22:71" ht="18.95" customHeight="1">
      <c r="X235" s="136"/>
      <c r="BS235" s="136"/>
    </row>
    <row r="236" spans="22:71" ht="18.95" customHeight="1">
      <c r="X236" s="136"/>
      <c r="BS236" s="136"/>
    </row>
    <row r="237" spans="22:71" ht="18.95" customHeight="1">
      <c r="X237" s="136"/>
      <c r="BS237" s="136"/>
    </row>
    <row r="238" spans="22:71" ht="18.95" customHeight="1">
      <c r="X238" s="136"/>
      <c r="BS238" s="136"/>
    </row>
    <row r="239" spans="22:71" ht="18.95" customHeight="1">
      <c r="V239" s="136">
        <f>V195+1</f>
        <v>4</v>
      </c>
      <c r="BS239" s="136"/>
    </row>
    <row r="283" spans="22:71" ht="18.95" customHeight="1">
      <c r="V283" s="136">
        <f>V239+1</f>
        <v>5</v>
      </c>
    </row>
    <row r="284" spans="22:71" ht="18.95" customHeight="1">
      <c r="X284" s="136"/>
      <c r="BS284" s="136"/>
    </row>
    <row r="285" spans="22:71" ht="18.95" customHeight="1">
      <c r="X285" s="136"/>
      <c r="BS285" s="136"/>
    </row>
    <row r="286" spans="22:71" ht="18.95" customHeight="1">
      <c r="X286" s="136"/>
      <c r="BS286" s="136"/>
    </row>
    <row r="287" spans="22:71" ht="18.95" customHeight="1">
      <c r="X287" s="136"/>
      <c r="BS287" s="136"/>
    </row>
    <row r="288" spans="22:71" ht="18.95" customHeight="1">
      <c r="X288" s="136"/>
      <c r="BS288" s="136"/>
    </row>
    <row r="289" spans="24:71" ht="18.95" customHeight="1">
      <c r="X289" s="136"/>
      <c r="BS289" s="136"/>
    </row>
    <row r="290" spans="24:71" ht="18.95" customHeight="1">
      <c r="X290" s="136"/>
      <c r="BS290" s="136"/>
    </row>
    <row r="291" spans="24:71" ht="18.95" customHeight="1">
      <c r="X291" s="136"/>
      <c r="BS291" s="136"/>
    </row>
    <row r="292" spans="24:71" ht="18.95" customHeight="1">
      <c r="X292" s="136"/>
      <c r="BS292" s="136"/>
    </row>
    <row r="293" spans="24:71" ht="18.95" customHeight="1">
      <c r="X293" s="136"/>
      <c r="BS293" s="136"/>
    </row>
    <row r="294" spans="24:71" ht="18.95" customHeight="1">
      <c r="X294" s="136"/>
      <c r="BS294" s="136"/>
    </row>
    <row r="295" spans="24:71" ht="18.95" customHeight="1">
      <c r="X295" s="136"/>
      <c r="BS295" s="136"/>
    </row>
    <row r="296" spans="24:71" ht="18.95" customHeight="1">
      <c r="X296" s="136"/>
      <c r="BS296" s="136"/>
    </row>
    <row r="297" spans="24:71" ht="18.95" customHeight="1">
      <c r="X297" s="136"/>
      <c r="BS297" s="136"/>
    </row>
    <row r="298" spans="24:71" ht="18.95" customHeight="1">
      <c r="X298" s="136"/>
      <c r="BS298" s="136"/>
    </row>
    <row r="299" spans="24:71" ht="18.95" customHeight="1">
      <c r="X299" s="136"/>
      <c r="BS299" s="136"/>
    </row>
    <row r="300" spans="24:71" ht="18.95" customHeight="1">
      <c r="X300" s="136"/>
      <c r="BS300" s="136"/>
    </row>
    <row r="301" spans="24:71" ht="18.95" customHeight="1">
      <c r="X301" s="136"/>
      <c r="BS301" s="136"/>
    </row>
    <row r="302" spans="24:71" ht="18.95" customHeight="1">
      <c r="X302" s="136"/>
      <c r="BS302" s="136"/>
    </row>
    <row r="303" spans="24:71" ht="18.95" customHeight="1">
      <c r="X303" s="136"/>
      <c r="BS303" s="136"/>
    </row>
    <row r="304" spans="24:71" ht="18.95" customHeight="1">
      <c r="X304" s="136"/>
      <c r="BS304" s="136"/>
    </row>
    <row r="305" spans="24:71" ht="18.95" customHeight="1">
      <c r="X305" s="136"/>
      <c r="BS305" s="136"/>
    </row>
    <row r="306" spans="24:71" ht="18.95" customHeight="1">
      <c r="X306" s="136"/>
      <c r="BS306" s="136"/>
    </row>
    <row r="307" spans="24:71" ht="18.95" customHeight="1">
      <c r="X307" s="136"/>
      <c r="BS307" s="136"/>
    </row>
    <row r="308" spans="24:71" ht="18.95" customHeight="1">
      <c r="X308" s="136"/>
      <c r="BS308" s="136"/>
    </row>
    <row r="309" spans="24:71" ht="18.95" customHeight="1">
      <c r="X309" s="136"/>
      <c r="BS309" s="136"/>
    </row>
    <row r="310" spans="24:71" ht="18.95" customHeight="1">
      <c r="X310" s="136"/>
      <c r="BS310" s="136"/>
    </row>
    <row r="311" spans="24:71" ht="18.95" customHeight="1">
      <c r="X311" s="136"/>
      <c r="BS311" s="136"/>
    </row>
    <row r="312" spans="24:71" ht="18.95" customHeight="1">
      <c r="X312" s="136"/>
      <c r="BS312" s="136"/>
    </row>
    <row r="313" spans="24:71" ht="18.95" customHeight="1">
      <c r="X313" s="136"/>
      <c r="BS313" s="136"/>
    </row>
    <row r="314" spans="24:71" ht="18.95" customHeight="1">
      <c r="X314" s="136"/>
      <c r="BS314" s="136"/>
    </row>
    <row r="315" spans="24:71" ht="18.95" customHeight="1">
      <c r="X315" s="136"/>
      <c r="BS315" s="136"/>
    </row>
    <row r="316" spans="24:71" ht="18.95" customHeight="1">
      <c r="X316" s="136"/>
      <c r="BS316" s="136"/>
    </row>
    <row r="317" spans="24:71" ht="18.95" customHeight="1">
      <c r="X317" s="136"/>
      <c r="BS317" s="136"/>
    </row>
    <row r="318" spans="24:71" ht="18.95" customHeight="1">
      <c r="X318" s="136"/>
      <c r="BS318" s="136"/>
    </row>
    <row r="319" spans="24:71" ht="18.95" customHeight="1">
      <c r="X319" s="136"/>
      <c r="BS319" s="136"/>
    </row>
    <row r="320" spans="24:71" ht="18.95" customHeight="1">
      <c r="X320" s="136"/>
      <c r="BS320" s="136"/>
    </row>
    <row r="321" spans="22:71" ht="18.95" customHeight="1">
      <c r="X321" s="136"/>
      <c r="BS321" s="136"/>
    </row>
    <row r="322" spans="22:71" ht="18.95" customHeight="1">
      <c r="X322" s="136"/>
      <c r="BS322" s="136"/>
    </row>
    <row r="323" spans="22:71" ht="18.95" customHeight="1">
      <c r="X323" s="136"/>
      <c r="BS323" s="136"/>
    </row>
    <row r="324" spans="22:71" ht="18.95" customHeight="1">
      <c r="X324" s="136"/>
      <c r="BS324" s="136"/>
    </row>
    <row r="325" spans="22:71" ht="18.95" customHeight="1">
      <c r="X325" s="136"/>
      <c r="BS325" s="136"/>
    </row>
    <row r="326" spans="22:71" ht="18.95" customHeight="1">
      <c r="X326" s="136"/>
      <c r="BS326" s="136"/>
    </row>
    <row r="327" spans="22:71" ht="18.95" customHeight="1">
      <c r="V327" s="136">
        <f>V283+1</f>
        <v>6</v>
      </c>
      <c r="BS327" s="136"/>
    </row>
    <row r="371" spans="22:71" ht="18.95" customHeight="1">
      <c r="V371" s="136">
        <f>V327+1</f>
        <v>7</v>
      </c>
    </row>
    <row r="372" spans="22:71" ht="18.95" customHeight="1">
      <c r="X372" s="136"/>
      <c r="BS372" s="136"/>
    </row>
    <row r="373" spans="22:71" ht="18.95" customHeight="1">
      <c r="X373" s="136"/>
      <c r="BS373" s="136"/>
    </row>
    <row r="374" spans="22:71" ht="18.95" customHeight="1">
      <c r="X374" s="136"/>
      <c r="BS374" s="136"/>
    </row>
    <row r="375" spans="22:71" ht="18.95" customHeight="1">
      <c r="X375" s="136"/>
      <c r="BS375" s="136"/>
    </row>
    <row r="376" spans="22:71" ht="18.95" customHeight="1">
      <c r="X376" s="136"/>
      <c r="BS376" s="136"/>
    </row>
    <row r="377" spans="22:71" ht="18.95" customHeight="1">
      <c r="X377" s="136"/>
      <c r="BS377" s="136"/>
    </row>
    <row r="378" spans="22:71" ht="18.95" customHeight="1">
      <c r="X378" s="136"/>
      <c r="BS378" s="136"/>
    </row>
    <row r="379" spans="22:71" ht="18.95" customHeight="1">
      <c r="X379" s="136"/>
      <c r="BS379" s="136"/>
    </row>
    <row r="380" spans="22:71" ht="18.95" customHeight="1">
      <c r="X380" s="136"/>
      <c r="BS380" s="136"/>
    </row>
    <row r="381" spans="22:71" ht="18.95" customHeight="1">
      <c r="X381" s="136"/>
      <c r="BS381" s="136"/>
    </row>
    <row r="382" spans="22:71" ht="18.95" customHeight="1">
      <c r="X382" s="136"/>
      <c r="BS382" s="136"/>
    </row>
    <row r="383" spans="22:71" ht="18.95" customHeight="1">
      <c r="X383" s="136"/>
      <c r="BS383" s="136"/>
    </row>
    <row r="384" spans="22:71" ht="18.95" customHeight="1">
      <c r="X384" s="136"/>
      <c r="BS384" s="136"/>
    </row>
    <row r="385" spans="24:71" ht="18.95" customHeight="1">
      <c r="X385" s="136"/>
      <c r="BS385" s="136"/>
    </row>
    <row r="386" spans="24:71" ht="18.95" customHeight="1">
      <c r="X386" s="136"/>
      <c r="BS386" s="136"/>
    </row>
    <row r="387" spans="24:71" ht="18.95" customHeight="1">
      <c r="X387" s="136"/>
      <c r="BS387" s="136"/>
    </row>
    <row r="388" spans="24:71" ht="18.95" customHeight="1">
      <c r="X388" s="136"/>
      <c r="BS388" s="136"/>
    </row>
    <row r="389" spans="24:71" ht="18.95" customHeight="1">
      <c r="X389" s="136"/>
      <c r="BS389" s="136"/>
    </row>
    <row r="390" spans="24:71" ht="18.95" customHeight="1">
      <c r="X390" s="136"/>
      <c r="BS390" s="136"/>
    </row>
    <row r="391" spans="24:71" ht="18.95" customHeight="1">
      <c r="X391" s="136"/>
      <c r="BS391" s="136"/>
    </row>
    <row r="392" spans="24:71" ht="18.95" customHeight="1">
      <c r="X392" s="136"/>
      <c r="BS392" s="136"/>
    </row>
    <row r="393" spans="24:71" ht="18.95" customHeight="1">
      <c r="X393" s="136"/>
      <c r="BS393" s="136"/>
    </row>
    <row r="394" spans="24:71" ht="18.95" customHeight="1">
      <c r="X394" s="136"/>
      <c r="BS394" s="136"/>
    </row>
    <row r="395" spans="24:71" ht="18.95" customHeight="1">
      <c r="X395" s="136"/>
      <c r="BS395" s="136"/>
    </row>
    <row r="396" spans="24:71" ht="18.95" customHeight="1">
      <c r="X396" s="136"/>
      <c r="BS396" s="136"/>
    </row>
    <row r="397" spans="24:71" ht="18.95" customHeight="1">
      <c r="X397" s="136"/>
      <c r="BS397" s="136"/>
    </row>
    <row r="398" spans="24:71" ht="18.95" customHeight="1">
      <c r="X398" s="136"/>
      <c r="BS398" s="136"/>
    </row>
    <row r="399" spans="24:71" ht="18.95" customHeight="1">
      <c r="X399" s="136"/>
      <c r="BS399" s="136"/>
    </row>
    <row r="400" spans="24:71" ht="18.95" customHeight="1">
      <c r="X400" s="136"/>
      <c r="BS400" s="136"/>
    </row>
    <row r="401" spans="22:71" ht="18.95" customHeight="1">
      <c r="X401" s="136"/>
      <c r="BS401" s="136"/>
    </row>
    <row r="402" spans="22:71" ht="18.95" customHeight="1">
      <c r="X402" s="136"/>
      <c r="BS402" s="136"/>
    </row>
    <row r="403" spans="22:71" ht="18.95" customHeight="1">
      <c r="X403" s="136"/>
      <c r="BS403" s="136"/>
    </row>
    <row r="404" spans="22:71" ht="18.95" customHeight="1">
      <c r="X404" s="136"/>
      <c r="BS404" s="136"/>
    </row>
    <row r="405" spans="22:71" ht="18.95" customHeight="1">
      <c r="X405" s="136"/>
      <c r="BS405" s="136"/>
    </row>
    <row r="406" spans="22:71" ht="18.95" customHeight="1">
      <c r="X406" s="136"/>
      <c r="BS406" s="136"/>
    </row>
    <row r="407" spans="22:71" ht="18.95" customHeight="1">
      <c r="X407" s="136"/>
      <c r="BS407" s="136"/>
    </row>
    <row r="408" spans="22:71" ht="18.95" customHeight="1">
      <c r="X408" s="136"/>
      <c r="BS408" s="136"/>
    </row>
    <row r="409" spans="22:71" ht="18.95" customHeight="1">
      <c r="X409" s="136"/>
      <c r="BS409" s="136"/>
    </row>
    <row r="410" spans="22:71" ht="18.95" customHeight="1">
      <c r="X410" s="136"/>
      <c r="BS410" s="136"/>
    </row>
    <row r="411" spans="22:71" ht="18.95" customHeight="1">
      <c r="X411" s="136"/>
      <c r="BS411" s="136"/>
    </row>
    <row r="412" spans="22:71" ht="18.95" customHeight="1">
      <c r="X412" s="136"/>
      <c r="BS412" s="136"/>
    </row>
    <row r="413" spans="22:71" ht="18.95" customHeight="1">
      <c r="X413" s="136"/>
      <c r="BS413" s="136"/>
    </row>
    <row r="414" spans="22:71" ht="18.95" customHeight="1">
      <c r="X414" s="136"/>
      <c r="BS414" s="136"/>
    </row>
    <row r="415" spans="22:71" ht="18.95" customHeight="1">
      <c r="V415" s="136">
        <f>V371+1</f>
        <v>8</v>
      </c>
      <c r="BS415" s="136"/>
    </row>
    <row r="459" spans="22:71" ht="18.95" customHeight="1">
      <c r="V459" s="136">
        <f>V415+1</f>
        <v>9</v>
      </c>
    </row>
    <row r="460" spans="22:71" ht="18.95" customHeight="1">
      <c r="X460" s="136"/>
      <c r="BS460" s="136"/>
    </row>
    <row r="461" spans="22:71" ht="18.95" customHeight="1">
      <c r="X461" s="136"/>
      <c r="BS461" s="136"/>
    </row>
    <row r="462" spans="22:71" ht="18.95" customHeight="1">
      <c r="X462" s="136"/>
      <c r="BS462" s="136"/>
    </row>
    <row r="463" spans="22:71" ht="18.95" customHeight="1">
      <c r="X463" s="136"/>
      <c r="BS463" s="136"/>
    </row>
    <row r="464" spans="22:71" ht="18.95" customHeight="1">
      <c r="X464" s="136"/>
      <c r="BS464" s="136"/>
    </row>
    <row r="465" spans="24:71" ht="18.95" customHeight="1">
      <c r="X465" s="136"/>
      <c r="BS465" s="136"/>
    </row>
    <row r="466" spans="24:71" ht="18.95" customHeight="1">
      <c r="X466" s="136"/>
      <c r="BS466" s="136"/>
    </row>
    <row r="467" spans="24:71" ht="18.95" customHeight="1">
      <c r="X467" s="136"/>
      <c r="BS467" s="136"/>
    </row>
    <row r="468" spans="24:71" ht="18.95" customHeight="1">
      <c r="X468" s="136"/>
      <c r="BS468" s="136"/>
    </row>
    <row r="469" spans="24:71" ht="18.95" customHeight="1">
      <c r="X469" s="136"/>
      <c r="BS469" s="136"/>
    </row>
    <row r="470" spans="24:71" ht="18.95" customHeight="1">
      <c r="X470" s="136"/>
      <c r="BS470" s="136"/>
    </row>
    <row r="471" spans="24:71" ht="18.95" customHeight="1">
      <c r="X471" s="136"/>
      <c r="BS471" s="136"/>
    </row>
    <row r="472" spans="24:71" ht="18.95" customHeight="1">
      <c r="X472" s="136"/>
      <c r="BS472" s="136"/>
    </row>
    <row r="473" spans="24:71" ht="18.95" customHeight="1">
      <c r="X473" s="136"/>
      <c r="BS473" s="136"/>
    </row>
    <row r="474" spans="24:71" ht="18.95" customHeight="1">
      <c r="X474" s="136"/>
      <c r="BS474" s="136"/>
    </row>
    <row r="475" spans="24:71" ht="18.95" customHeight="1">
      <c r="X475" s="136"/>
      <c r="BS475" s="136"/>
    </row>
    <row r="476" spans="24:71" ht="18.95" customHeight="1">
      <c r="X476" s="136"/>
      <c r="BS476" s="136"/>
    </row>
    <row r="477" spans="24:71" ht="18.95" customHeight="1">
      <c r="X477" s="136"/>
      <c r="BS477" s="136"/>
    </row>
    <row r="478" spans="24:71" ht="18.95" customHeight="1">
      <c r="X478" s="136"/>
      <c r="BS478" s="136"/>
    </row>
    <row r="479" spans="24:71" ht="18.95" customHeight="1">
      <c r="X479" s="136"/>
      <c r="BS479" s="136"/>
    </row>
    <row r="480" spans="24:71" ht="18.95" customHeight="1">
      <c r="X480" s="136"/>
      <c r="BS480" s="136"/>
    </row>
    <row r="481" spans="24:71" ht="18.95" customHeight="1">
      <c r="X481" s="136"/>
      <c r="BS481" s="136"/>
    </row>
    <row r="482" spans="24:71" ht="18.95" customHeight="1">
      <c r="X482" s="136"/>
      <c r="BS482" s="136"/>
    </row>
    <row r="483" spans="24:71" ht="18.95" customHeight="1">
      <c r="X483" s="136"/>
      <c r="BS483" s="136"/>
    </row>
    <row r="484" spans="24:71" ht="18.95" customHeight="1">
      <c r="X484" s="136"/>
      <c r="BS484" s="136"/>
    </row>
    <row r="485" spans="24:71" ht="18.95" customHeight="1">
      <c r="X485" s="136"/>
      <c r="BS485" s="136"/>
    </row>
    <row r="486" spans="24:71" ht="18.95" customHeight="1">
      <c r="X486" s="136"/>
      <c r="BS486" s="136"/>
    </row>
    <row r="487" spans="24:71" ht="18.95" customHeight="1">
      <c r="X487" s="136"/>
      <c r="BS487" s="136"/>
    </row>
    <row r="488" spans="24:71" ht="18.95" customHeight="1">
      <c r="X488" s="136"/>
      <c r="BS488" s="136"/>
    </row>
    <row r="489" spans="24:71" ht="18.95" customHeight="1">
      <c r="X489" s="136"/>
      <c r="BS489" s="136"/>
    </row>
    <row r="490" spans="24:71" ht="18.95" customHeight="1">
      <c r="X490" s="136"/>
      <c r="BS490" s="136"/>
    </row>
    <row r="491" spans="24:71" ht="18.95" customHeight="1">
      <c r="X491" s="136"/>
      <c r="BS491" s="136"/>
    </row>
    <row r="492" spans="24:71" ht="18.95" customHeight="1">
      <c r="X492" s="136"/>
      <c r="BS492" s="136"/>
    </row>
    <row r="493" spans="24:71" ht="18.95" customHeight="1">
      <c r="X493" s="136"/>
      <c r="BS493" s="136"/>
    </row>
    <row r="494" spans="24:71" ht="18.95" customHeight="1">
      <c r="X494" s="136"/>
      <c r="BS494" s="136"/>
    </row>
    <row r="495" spans="24:71" ht="18.95" customHeight="1">
      <c r="X495" s="136"/>
      <c r="BS495" s="136"/>
    </row>
    <row r="496" spans="24:71" ht="18.95" customHeight="1">
      <c r="X496" s="136"/>
      <c r="BS496" s="136"/>
    </row>
    <row r="497" spans="22:71" ht="18.95" customHeight="1">
      <c r="X497" s="136"/>
      <c r="BS497" s="136"/>
    </row>
    <row r="498" spans="22:71" ht="18.95" customHeight="1">
      <c r="X498" s="136"/>
      <c r="BS498" s="136"/>
    </row>
    <row r="499" spans="22:71" ht="18.95" customHeight="1">
      <c r="X499" s="136"/>
      <c r="BS499" s="136"/>
    </row>
    <row r="500" spans="22:71" ht="18.95" customHeight="1">
      <c r="X500" s="136"/>
      <c r="BS500" s="136"/>
    </row>
    <row r="501" spans="22:71" ht="18.95" customHeight="1">
      <c r="X501" s="136"/>
      <c r="BS501" s="136"/>
    </row>
    <row r="502" spans="22:71" ht="18.95" customHeight="1">
      <c r="X502" s="136"/>
      <c r="BS502" s="136"/>
    </row>
    <row r="503" spans="22:71" ht="18.95" customHeight="1">
      <c r="V503" s="137">
        <f>V459+1</f>
        <v>10</v>
      </c>
      <c r="BS503" s="136"/>
    </row>
    <row r="547" spans="22:71" ht="18.95" customHeight="1">
      <c r="V547" s="137">
        <f>V503+1</f>
        <v>11</v>
      </c>
    </row>
    <row r="548" spans="22:71" ht="18.95" customHeight="1">
      <c r="X548" s="136"/>
      <c r="BS548" s="136"/>
    </row>
    <row r="549" spans="22:71" ht="18.95" customHeight="1">
      <c r="X549" s="136"/>
      <c r="BS549" s="136"/>
    </row>
    <row r="550" spans="22:71" ht="18.95" customHeight="1">
      <c r="X550" s="136"/>
      <c r="BS550" s="136"/>
    </row>
    <row r="551" spans="22:71" ht="18.95" customHeight="1">
      <c r="X551" s="136"/>
      <c r="BS551" s="136"/>
    </row>
    <row r="552" spans="22:71" ht="18.95" customHeight="1">
      <c r="X552" s="136"/>
      <c r="BS552" s="136"/>
    </row>
    <row r="553" spans="22:71" ht="18.95" customHeight="1">
      <c r="X553" s="136"/>
      <c r="BS553" s="136"/>
    </row>
    <row r="554" spans="22:71" ht="18.95" customHeight="1">
      <c r="X554" s="136"/>
      <c r="BS554" s="136"/>
    </row>
    <row r="555" spans="22:71" ht="18.95" customHeight="1">
      <c r="X555" s="136"/>
      <c r="BS555" s="136"/>
    </row>
    <row r="556" spans="22:71" ht="18.95" customHeight="1">
      <c r="X556" s="136"/>
      <c r="BS556" s="136"/>
    </row>
    <row r="557" spans="22:71" ht="18.95" customHeight="1">
      <c r="X557" s="136"/>
      <c r="BS557" s="136"/>
    </row>
    <row r="558" spans="22:71" ht="18.95" customHeight="1">
      <c r="X558" s="136"/>
      <c r="BS558" s="136"/>
    </row>
    <row r="559" spans="22:71" ht="18.95" customHeight="1">
      <c r="X559" s="136"/>
      <c r="BS559" s="136"/>
    </row>
    <row r="560" spans="22:71" ht="18.95" customHeight="1">
      <c r="X560" s="136"/>
      <c r="BS560" s="136"/>
    </row>
    <row r="561" spans="24:71" ht="18.95" customHeight="1">
      <c r="X561" s="136"/>
      <c r="BS561" s="136"/>
    </row>
    <row r="562" spans="24:71" ht="18.95" customHeight="1">
      <c r="X562" s="136"/>
      <c r="BS562" s="136"/>
    </row>
    <row r="563" spans="24:71" ht="18.95" customHeight="1">
      <c r="X563" s="136"/>
      <c r="BS563" s="136"/>
    </row>
    <row r="564" spans="24:71" ht="18.95" customHeight="1">
      <c r="X564" s="136"/>
      <c r="BS564" s="136"/>
    </row>
    <row r="565" spans="24:71" ht="18.95" customHeight="1">
      <c r="X565" s="136"/>
      <c r="BS565" s="136"/>
    </row>
    <row r="566" spans="24:71" ht="18.95" customHeight="1">
      <c r="X566" s="136"/>
      <c r="BS566" s="136"/>
    </row>
    <row r="567" spans="24:71" ht="18.95" customHeight="1">
      <c r="X567" s="136"/>
      <c r="BS567" s="136"/>
    </row>
    <row r="568" spans="24:71" ht="18.95" customHeight="1">
      <c r="X568" s="136"/>
      <c r="BS568" s="136"/>
    </row>
    <row r="569" spans="24:71" ht="18.95" customHeight="1">
      <c r="X569" s="136"/>
      <c r="BS569" s="136"/>
    </row>
    <row r="570" spans="24:71" ht="18.95" customHeight="1">
      <c r="X570" s="136"/>
      <c r="BS570" s="136"/>
    </row>
    <row r="571" spans="24:71" ht="18.95" customHeight="1">
      <c r="X571" s="136"/>
      <c r="BS571" s="136"/>
    </row>
    <row r="572" spans="24:71" ht="18.95" customHeight="1">
      <c r="X572" s="136"/>
      <c r="BS572" s="136"/>
    </row>
    <row r="573" spans="24:71" ht="18.95" customHeight="1">
      <c r="X573" s="136"/>
      <c r="BS573" s="136"/>
    </row>
    <row r="574" spans="24:71" ht="18.95" customHeight="1">
      <c r="X574" s="136"/>
      <c r="BS574" s="136"/>
    </row>
    <row r="575" spans="24:71" ht="18.95" customHeight="1">
      <c r="X575" s="136"/>
      <c r="BS575" s="136"/>
    </row>
    <row r="576" spans="24:71" ht="18.95" customHeight="1">
      <c r="X576" s="136"/>
      <c r="BS576" s="136"/>
    </row>
    <row r="577" spans="22:71" ht="18.95" customHeight="1">
      <c r="X577" s="136"/>
      <c r="BS577" s="136"/>
    </row>
    <row r="578" spans="22:71" ht="18.95" customHeight="1">
      <c r="X578" s="136"/>
      <c r="BS578" s="136"/>
    </row>
    <row r="579" spans="22:71" ht="18.95" customHeight="1">
      <c r="X579" s="136"/>
      <c r="BS579" s="136"/>
    </row>
    <row r="580" spans="22:71" ht="18.95" customHeight="1">
      <c r="X580" s="136"/>
      <c r="BS580" s="136"/>
    </row>
    <row r="581" spans="22:71" ht="18.95" customHeight="1">
      <c r="X581" s="136"/>
      <c r="BS581" s="136"/>
    </row>
    <row r="582" spans="22:71" ht="18.95" customHeight="1">
      <c r="X582" s="136"/>
      <c r="BS582" s="136"/>
    </row>
    <row r="583" spans="22:71" ht="18.95" customHeight="1">
      <c r="X583" s="136"/>
      <c r="BS583" s="136"/>
    </row>
    <row r="584" spans="22:71" ht="18.95" customHeight="1">
      <c r="X584" s="136"/>
      <c r="BS584" s="136"/>
    </row>
    <row r="585" spans="22:71" ht="18.95" customHeight="1">
      <c r="X585" s="136"/>
      <c r="BS585" s="136"/>
    </row>
    <row r="586" spans="22:71" ht="18.95" customHeight="1">
      <c r="X586" s="136"/>
      <c r="BS586" s="136"/>
    </row>
    <row r="587" spans="22:71" ht="18.95" customHeight="1">
      <c r="X587" s="136"/>
      <c r="BS587" s="136"/>
    </row>
    <row r="588" spans="22:71" ht="18.95" customHeight="1">
      <c r="X588" s="136"/>
      <c r="BS588" s="136"/>
    </row>
    <row r="589" spans="22:71" ht="18.95" customHeight="1">
      <c r="X589" s="136"/>
      <c r="BS589" s="136"/>
    </row>
    <row r="590" spans="22:71" ht="18.95" customHeight="1">
      <c r="X590" s="136"/>
      <c r="BS590" s="136"/>
    </row>
    <row r="591" spans="22:71" ht="18.95" customHeight="1">
      <c r="V591" s="137">
        <f>V547+1</f>
        <v>12</v>
      </c>
      <c r="BS591" s="136"/>
    </row>
    <row r="592" spans="22:71" ht="18.95" customHeight="1">
      <c r="X592" s="136"/>
      <c r="BS592" s="136"/>
    </row>
    <row r="593" spans="24:71" ht="18.95" customHeight="1">
      <c r="X593" s="136"/>
      <c r="BS593" s="136"/>
    </row>
    <row r="594" spans="24:71" ht="18.95" customHeight="1">
      <c r="X594" s="136"/>
      <c r="BS594" s="136"/>
    </row>
    <row r="595" spans="24:71" ht="18.95" customHeight="1">
      <c r="X595" s="136"/>
      <c r="BS595" s="136"/>
    </row>
    <row r="596" spans="24:71" ht="18.95" customHeight="1">
      <c r="X596" s="136"/>
      <c r="BS596" s="136"/>
    </row>
    <row r="597" spans="24:71" ht="18.95" customHeight="1">
      <c r="X597" s="136"/>
      <c r="BS597" s="136"/>
    </row>
    <row r="598" spans="24:71" ht="18.95" customHeight="1">
      <c r="X598" s="136"/>
      <c r="BS598" s="136"/>
    </row>
    <row r="599" spans="24:71" ht="18.95" customHeight="1">
      <c r="X599" s="136"/>
      <c r="BS599" s="136"/>
    </row>
    <row r="600" spans="24:71" ht="18.95" customHeight="1">
      <c r="X600" s="136"/>
      <c r="BS600" s="136"/>
    </row>
    <row r="601" spans="24:71" ht="18.95" customHeight="1">
      <c r="X601" s="136"/>
      <c r="BS601" s="136"/>
    </row>
    <row r="602" spans="24:71" ht="18.95" customHeight="1">
      <c r="X602" s="136"/>
      <c r="BS602" s="136"/>
    </row>
    <row r="603" spans="24:71" ht="18.95" customHeight="1">
      <c r="X603" s="136"/>
      <c r="BS603" s="136"/>
    </row>
    <row r="604" spans="24:71" ht="18.95" customHeight="1">
      <c r="X604" s="136"/>
      <c r="BS604" s="136"/>
    </row>
    <row r="605" spans="24:71" ht="18.95" customHeight="1">
      <c r="X605" s="136"/>
      <c r="BS605" s="136"/>
    </row>
    <row r="606" spans="24:71" ht="18.95" customHeight="1">
      <c r="X606" s="136"/>
      <c r="BS606" s="136"/>
    </row>
    <row r="607" spans="24:71" ht="18.95" customHeight="1">
      <c r="X607" s="136"/>
      <c r="BS607" s="136"/>
    </row>
    <row r="608" spans="24:71" ht="18.95" customHeight="1">
      <c r="X608" s="136"/>
      <c r="BS608" s="136"/>
    </row>
    <row r="609" spans="24:71" ht="18.95" customHeight="1">
      <c r="X609" s="136"/>
      <c r="BS609" s="136"/>
    </row>
    <row r="610" spans="24:71" ht="18.95" customHeight="1">
      <c r="X610" s="136"/>
      <c r="BS610" s="136"/>
    </row>
    <row r="611" spans="24:71" ht="18.95" customHeight="1">
      <c r="X611" s="136"/>
      <c r="BS611" s="136"/>
    </row>
    <row r="612" spans="24:71" ht="18.95" customHeight="1">
      <c r="X612" s="136"/>
      <c r="BS612" s="136"/>
    </row>
    <row r="613" spans="24:71" ht="18.95" customHeight="1">
      <c r="X613" s="136"/>
      <c r="BS613" s="136"/>
    </row>
    <row r="614" spans="24:71" ht="18.95" customHeight="1">
      <c r="X614" s="136"/>
      <c r="BS614" s="136"/>
    </row>
    <row r="615" spans="24:71" ht="18.95" customHeight="1">
      <c r="X615" s="136"/>
      <c r="BS615" s="136"/>
    </row>
    <row r="616" spans="24:71" ht="18.95" customHeight="1">
      <c r="X616" s="136"/>
      <c r="BS616" s="136"/>
    </row>
    <row r="617" spans="24:71" ht="18.95" customHeight="1">
      <c r="X617" s="136"/>
      <c r="BS617" s="136"/>
    </row>
    <row r="618" spans="24:71" ht="18.95" customHeight="1">
      <c r="X618" s="136"/>
      <c r="BS618" s="136"/>
    </row>
    <row r="619" spans="24:71" ht="18.95" customHeight="1">
      <c r="X619" s="136"/>
      <c r="BS619" s="136"/>
    </row>
    <row r="620" spans="24:71" ht="18.95" customHeight="1">
      <c r="X620" s="136"/>
      <c r="BS620" s="136"/>
    </row>
    <row r="621" spans="24:71" ht="18.95" customHeight="1">
      <c r="X621" s="136"/>
      <c r="BS621" s="136"/>
    </row>
    <row r="622" spans="24:71" ht="18.95" customHeight="1">
      <c r="X622" s="136"/>
      <c r="BS622" s="136"/>
    </row>
    <row r="623" spans="24:71" ht="18.95" customHeight="1">
      <c r="X623" s="136"/>
      <c r="BS623" s="136"/>
    </row>
    <row r="624" spans="24:71" ht="18.95" customHeight="1">
      <c r="X624" s="136"/>
      <c r="BS624" s="136"/>
    </row>
    <row r="625" spans="22:71" ht="18.95" customHeight="1">
      <c r="X625" s="136"/>
      <c r="BS625" s="136"/>
    </row>
    <row r="626" spans="22:71" ht="18.95" customHeight="1">
      <c r="X626" s="136"/>
      <c r="BS626" s="136"/>
    </row>
    <row r="627" spans="22:71" ht="18.95" customHeight="1">
      <c r="X627" s="136"/>
      <c r="BS627" s="136"/>
    </row>
    <row r="628" spans="22:71" ht="18.95" customHeight="1">
      <c r="X628" s="136"/>
      <c r="BS628" s="136"/>
    </row>
    <row r="629" spans="22:71" ht="18.95" customHeight="1">
      <c r="X629" s="136"/>
      <c r="BS629" s="136"/>
    </row>
    <row r="630" spans="22:71" ht="18.95" customHeight="1">
      <c r="X630" s="136"/>
      <c r="BS630" s="136"/>
    </row>
    <row r="631" spans="22:71" ht="18.95" customHeight="1">
      <c r="X631" s="136"/>
      <c r="BS631" s="136"/>
    </row>
    <row r="632" spans="22:71" ht="18.95" customHeight="1">
      <c r="X632" s="136"/>
      <c r="BS632" s="136"/>
    </row>
    <row r="633" spans="22:71" ht="18.95" customHeight="1">
      <c r="X633" s="136"/>
      <c r="BS633" s="136"/>
    </row>
    <row r="634" spans="22:71" ht="18.95" customHeight="1">
      <c r="X634" s="136"/>
      <c r="BS634" s="136"/>
    </row>
    <row r="635" spans="22:71" ht="18.95" customHeight="1">
      <c r="V635" s="137">
        <f>V591+1</f>
        <v>13</v>
      </c>
    </row>
    <row r="636" spans="22:71" ht="18.95" customHeight="1">
      <c r="X636" s="136"/>
      <c r="BS636" s="136"/>
    </row>
    <row r="637" spans="22:71" ht="18.95" customHeight="1">
      <c r="X637" s="136"/>
      <c r="BS637" s="136"/>
    </row>
    <row r="638" spans="22:71" ht="18.95" customHeight="1">
      <c r="X638" s="136"/>
      <c r="BS638" s="136"/>
    </row>
    <row r="639" spans="22:71" ht="18.95" customHeight="1">
      <c r="X639" s="136"/>
      <c r="BS639" s="136"/>
    </row>
    <row r="640" spans="22:71" ht="18.95" customHeight="1">
      <c r="X640" s="136"/>
      <c r="BS640" s="136"/>
    </row>
    <row r="641" spans="24:71" ht="18.95" customHeight="1">
      <c r="X641" s="136"/>
      <c r="BS641" s="136"/>
    </row>
    <row r="642" spans="24:71" ht="18.95" customHeight="1">
      <c r="X642" s="136"/>
      <c r="BS642" s="136"/>
    </row>
    <row r="643" spans="24:71" ht="18.95" customHeight="1">
      <c r="X643" s="136"/>
      <c r="BS643" s="136"/>
    </row>
    <row r="644" spans="24:71" ht="18.95" customHeight="1">
      <c r="X644" s="136"/>
      <c r="BS644" s="136"/>
    </row>
    <row r="645" spans="24:71" ht="18.95" customHeight="1">
      <c r="X645" s="136"/>
      <c r="BS645" s="136"/>
    </row>
    <row r="646" spans="24:71" ht="18.95" customHeight="1">
      <c r="X646" s="136"/>
      <c r="BS646" s="136"/>
    </row>
    <row r="647" spans="24:71" ht="18.95" customHeight="1">
      <c r="X647" s="136"/>
      <c r="BS647" s="136"/>
    </row>
    <row r="648" spans="24:71" ht="18.95" customHeight="1">
      <c r="X648" s="136"/>
      <c r="BS648" s="136"/>
    </row>
    <row r="649" spans="24:71" ht="18.95" customHeight="1">
      <c r="X649" s="136"/>
      <c r="BS649" s="136"/>
    </row>
    <row r="650" spans="24:71" ht="18.95" customHeight="1">
      <c r="X650" s="136"/>
      <c r="BS650" s="136"/>
    </row>
    <row r="651" spans="24:71" ht="18.95" customHeight="1">
      <c r="X651" s="136"/>
      <c r="BS651" s="136"/>
    </row>
    <row r="652" spans="24:71" ht="18.95" customHeight="1">
      <c r="X652" s="136"/>
      <c r="BS652" s="136"/>
    </row>
    <row r="653" spans="24:71" ht="18.95" customHeight="1">
      <c r="X653" s="136"/>
      <c r="BS653" s="136"/>
    </row>
    <row r="654" spans="24:71" ht="18.95" customHeight="1">
      <c r="X654" s="136"/>
      <c r="BS654" s="136"/>
    </row>
    <row r="655" spans="24:71" ht="18.95" customHeight="1">
      <c r="X655" s="136"/>
      <c r="BS655" s="136"/>
    </row>
    <row r="656" spans="24:71" ht="18.95" customHeight="1">
      <c r="X656" s="136"/>
      <c r="BS656" s="136"/>
    </row>
    <row r="657" spans="24:71" ht="18.95" customHeight="1">
      <c r="X657" s="136"/>
      <c r="BS657" s="136"/>
    </row>
    <row r="658" spans="24:71" ht="18.95" customHeight="1">
      <c r="X658" s="136"/>
      <c r="BS658" s="136"/>
    </row>
    <row r="659" spans="24:71" ht="18.95" customHeight="1">
      <c r="X659" s="136"/>
      <c r="BS659" s="136"/>
    </row>
    <row r="660" spans="24:71" ht="18.95" customHeight="1">
      <c r="X660" s="136"/>
      <c r="BS660" s="136"/>
    </row>
    <row r="661" spans="24:71" ht="18.95" customHeight="1">
      <c r="X661" s="136"/>
      <c r="BS661" s="136"/>
    </row>
    <row r="662" spans="24:71" ht="18.95" customHeight="1">
      <c r="X662" s="136"/>
      <c r="BS662" s="136"/>
    </row>
    <row r="663" spans="24:71" ht="18.95" customHeight="1">
      <c r="X663" s="136"/>
      <c r="BS663" s="136"/>
    </row>
    <row r="664" spans="24:71" ht="18.95" customHeight="1">
      <c r="X664" s="136"/>
      <c r="BS664" s="136"/>
    </row>
    <row r="665" spans="24:71" ht="18.95" customHeight="1">
      <c r="X665" s="136"/>
      <c r="BS665" s="136"/>
    </row>
    <row r="666" spans="24:71" ht="18.95" customHeight="1">
      <c r="X666" s="136"/>
      <c r="BS666" s="136"/>
    </row>
    <row r="667" spans="24:71" ht="18.95" customHeight="1">
      <c r="X667" s="136"/>
      <c r="BS667" s="136"/>
    </row>
    <row r="668" spans="24:71" ht="18.95" customHeight="1">
      <c r="X668" s="136"/>
      <c r="BS668" s="136"/>
    </row>
    <row r="669" spans="24:71" ht="18.95" customHeight="1">
      <c r="X669" s="136"/>
      <c r="BS669" s="136"/>
    </row>
    <row r="670" spans="24:71" ht="18.95" customHeight="1">
      <c r="X670" s="136"/>
      <c r="BS670" s="136"/>
    </row>
    <row r="671" spans="24:71" ht="18.95" customHeight="1">
      <c r="X671" s="136"/>
      <c r="BS671" s="136"/>
    </row>
    <row r="672" spans="24:71" ht="18.95" customHeight="1">
      <c r="X672" s="136"/>
      <c r="AU672" s="226"/>
      <c r="BS672" s="136"/>
    </row>
    <row r="673" spans="22:71" ht="18.95" customHeight="1">
      <c r="X673" s="136"/>
      <c r="BS673" s="136"/>
    </row>
    <row r="674" spans="22:71" ht="18.95" customHeight="1">
      <c r="X674" s="136"/>
      <c r="BS674" s="136"/>
    </row>
    <row r="675" spans="22:71" ht="18.95" customHeight="1">
      <c r="X675" s="136"/>
      <c r="BS675" s="136"/>
    </row>
    <row r="676" spans="22:71" ht="18.95" customHeight="1">
      <c r="X676" s="136"/>
      <c r="BS676" s="136"/>
    </row>
    <row r="677" spans="22:71" ht="18.95" customHeight="1">
      <c r="X677" s="136"/>
      <c r="BS677" s="136"/>
    </row>
    <row r="678" spans="22:71" ht="18.95" customHeight="1">
      <c r="X678" s="136"/>
      <c r="BS678" s="136"/>
    </row>
    <row r="679" spans="22:71" ht="18.95" customHeight="1">
      <c r="V679" s="137">
        <f>V635+1</f>
        <v>14</v>
      </c>
      <c r="BS679" s="136"/>
    </row>
    <row r="680" spans="22:71" ht="18.95" customHeight="1">
      <c r="X680" s="136"/>
      <c r="BS680" s="136"/>
    </row>
    <row r="681" spans="22:71" ht="18.95" customHeight="1">
      <c r="X681" s="136"/>
      <c r="BS681" s="136"/>
    </row>
    <row r="682" spans="22:71" ht="18.95" customHeight="1">
      <c r="X682" s="136"/>
      <c r="BS682" s="136"/>
    </row>
    <row r="683" spans="22:71" ht="18.95" customHeight="1">
      <c r="X683" s="136"/>
      <c r="BS683" s="136"/>
    </row>
    <row r="684" spans="22:71" ht="18.95" customHeight="1">
      <c r="X684" s="136"/>
      <c r="BS684" s="136"/>
    </row>
    <row r="685" spans="22:71" ht="18.95" customHeight="1">
      <c r="X685" s="136"/>
      <c r="BS685" s="136"/>
    </row>
    <row r="686" spans="22:71" ht="18.95" customHeight="1">
      <c r="X686" s="136"/>
      <c r="BS686" s="136"/>
    </row>
    <row r="687" spans="22:71" ht="18.95" customHeight="1">
      <c r="X687" s="136"/>
      <c r="BS687" s="136"/>
    </row>
    <row r="688" spans="22:71" ht="18.95" customHeight="1">
      <c r="X688" s="136"/>
      <c r="BS688" s="136"/>
    </row>
    <row r="689" spans="24:71" ht="18.95" customHeight="1">
      <c r="X689" s="136"/>
      <c r="BS689" s="136"/>
    </row>
    <row r="690" spans="24:71" ht="18.95" customHeight="1">
      <c r="X690" s="136"/>
      <c r="BS690" s="136"/>
    </row>
    <row r="691" spans="24:71" ht="18.95" customHeight="1">
      <c r="X691" s="136"/>
      <c r="BS691" s="136"/>
    </row>
    <row r="692" spans="24:71" ht="18.95" customHeight="1">
      <c r="X692" s="136"/>
      <c r="BS692" s="136"/>
    </row>
    <row r="693" spans="24:71" ht="18.95" customHeight="1">
      <c r="X693" s="136"/>
      <c r="BS693" s="136"/>
    </row>
    <row r="694" spans="24:71" ht="18.95" customHeight="1">
      <c r="X694" s="136"/>
      <c r="BS694" s="136"/>
    </row>
    <row r="695" spans="24:71" ht="18.95" customHeight="1">
      <c r="X695" s="136"/>
      <c r="BS695" s="136"/>
    </row>
    <row r="696" spans="24:71" ht="18.95" customHeight="1">
      <c r="X696" s="136"/>
      <c r="BS696" s="136"/>
    </row>
    <row r="697" spans="24:71" ht="18.95" customHeight="1">
      <c r="X697" s="136"/>
      <c r="BS697" s="136"/>
    </row>
    <row r="698" spans="24:71" ht="18.95" customHeight="1">
      <c r="X698" s="136"/>
      <c r="BS698" s="136"/>
    </row>
    <row r="699" spans="24:71" ht="18.95" customHeight="1">
      <c r="X699" s="136"/>
      <c r="BS699" s="136"/>
    </row>
    <row r="700" spans="24:71" ht="18.95" customHeight="1">
      <c r="X700" s="136"/>
      <c r="BS700" s="136"/>
    </row>
    <row r="701" spans="24:71" ht="18.95" customHeight="1">
      <c r="X701" s="136"/>
      <c r="BS701" s="136"/>
    </row>
    <row r="702" spans="24:71" ht="18.95" customHeight="1">
      <c r="X702" s="136"/>
      <c r="BS702" s="136"/>
    </row>
    <row r="703" spans="24:71" ht="18.95" customHeight="1">
      <c r="X703" s="136"/>
      <c r="BS703" s="136"/>
    </row>
    <row r="704" spans="24:71" ht="18.95" customHeight="1">
      <c r="X704" s="136"/>
      <c r="BS704" s="136"/>
    </row>
    <row r="705" spans="24:71" ht="18.95" customHeight="1">
      <c r="X705" s="136"/>
      <c r="BS705" s="136"/>
    </row>
    <row r="706" spans="24:71" ht="18.95" customHeight="1">
      <c r="X706" s="136"/>
      <c r="BS706" s="136"/>
    </row>
    <row r="707" spans="24:71" ht="18.95" customHeight="1">
      <c r="X707" s="136"/>
      <c r="BS707" s="136"/>
    </row>
    <row r="708" spans="24:71" ht="18.95" customHeight="1">
      <c r="X708" s="136"/>
      <c r="BS708" s="136"/>
    </row>
    <row r="709" spans="24:71" ht="18.95" customHeight="1">
      <c r="X709" s="136"/>
      <c r="BS709" s="136"/>
    </row>
    <row r="710" spans="24:71" ht="18.95" customHeight="1">
      <c r="X710" s="136"/>
      <c r="BS710" s="136"/>
    </row>
    <row r="711" spans="24:71" ht="18.95" customHeight="1">
      <c r="X711" s="136"/>
      <c r="BS711" s="136"/>
    </row>
    <row r="712" spans="24:71" ht="18.95" customHeight="1">
      <c r="X712" s="136"/>
      <c r="BS712" s="136"/>
    </row>
    <row r="713" spans="24:71" ht="18.95" customHeight="1">
      <c r="X713" s="136"/>
      <c r="BS713" s="136"/>
    </row>
    <row r="714" spans="24:71" ht="18.95" customHeight="1">
      <c r="X714" s="136"/>
      <c r="BS714" s="136"/>
    </row>
    <row r="715" spans="24:71" ht="18.95" customHeight="1">
      <c r="X715" s="136"/>
      <c r="BS715" s="136"/>
    </row>
    <row r="716" spans="24:71" ht="18.95" customHeight="1">
      <c r="X716" s="136"/>
      <c r="BS716" s="136"/>
    </row>
    <row r="717" spans="24:71" ht="18.95" customHeight="1">
      <c r="X717" s="136"/>
      <c r="BS717" s="136"/>
    </row>
    <row r="718" spans="24:71" ht="18.95" customHeight="1">
      <c r="X718" s="136"/>
      <c r="BS718" s="136"/>
    </row>
    <row r="719" spans="24:71" ht="18.95" customHeight="1">
      <c r="X719" s="136"/>
      <c r="BS719" s="136"/>
    </row>
    <row r="720" spans="24:71" ht="18.95" customHeight="1">
      <c r="X720" s="136"/>
      <c r="BS720" s="136"/>
    </row>
    <row r="721" spans="3:71" ht="18.95" customHeight="1">
      <c r="X721" s="136"/>
      <c r="BS721" s="136"/>
    </row>
    <row r="722" spans="3:71" ht="18.95" customHeight="1">
      <c r="X722" s="136"/>
      <c r="BS722" s="136"/>
    </row>
    <row r="723" spans="3:71" ht="18.95" customHeight="1">
      <c r="V723" s="137">
        <f>V679+1</f>
        <v>15</v>
      </c>
      <c r="BS723" s="136"/>
    </row>
    <row r="730" spans="3:71" ht="18.95" customHeight="1">
      <c r="C730" s="90"/>
      <c r="D730" s="19"/>
    </row>
    <row r="731" spans="3:71" ht="18.95" customHeight="1">
      <c r="C731" s="90"/>
      <c r="D731" s="19"/>
    </row>
    <row r="732" spans="3:71" ht="18.95" customHeight="1">
      <c r="C732" s="90"/>
      <c r="D732" s="19"/>
    </row>
    <row r="733" spans="3:71" ht="18.95" customHeight="1">
      <c r="C733" s="90"/>
      <c r="D733" s="19"/>
      <c r="I733" s="19" t="str">
        <f>AG8</f>
        <v>令和　　　年　　　月　　　日</v>
      </c>
    </row>
    <row r="734" spans="3:71" ht="18.95" customHeight="1">
      <c r="C734" s="90"/>
      <c r="D734" s="19"/>
      <c r="AX734" s="148"/>
    </row>
    <row r="735" spans="3:71" ht="18.95" customHeight="1">
      <c r="C735" s="90"/>
      <c r="D735" s="19"/>
      <c r="AX735" s="148"/>
    </row>
    <row r="736" spans="3:71" ht="18.95" customHeight="1">
      <c r="C736" s="90"/>
      <c r="D736" s="19"/>
      <c r="O736" s="19" t="s">
        <v>312</v>
      </c>
      <c r="AX736" s="148"/>
    </row>
    <row r="737" spans="3:83" ht="18.95" customHeight="1">
      <c r="C737" s="90"/>
      <c r="D737" s="19"/>
      <c r="AX737" s="148"/>
    </row>
    <row r="738" spans="3:83" ht="18.95" customHeight="1">
      <c r="C738" s="90"/>
      <c r="D738" s="19"/>
      <c r="O738" s="19" t="s">
        <v>175</v>
      </c>
      <c r="AX738" s="148"/>
    </row>
    <row r="739" spans="3:83" ht="18.95" customHeight="1">
      <c r="C739" s="90"/>
      <c r="D739" s="19"/>
      <c r="AX739" s="148"/>
    </row>
    <row r="740" spans="3:83" ht="18.95" customHeight="1">
      <c r="C740" s="90"/>
      <c r="D740" s="19"/>
      <c r="O740" s="19" t="s">
        <v>313</v>
      </c>
      <c r="AC740" s="499" t="str">
        <f>目次!D28</f>
        <v>谷口圭三</v>
      </c>
      <c r="AD740" s="499"/>
      <c r="AE740" s="499"/>
      <c r="AF740" s="499"/>
      <c r="AG740" s="499"/>
      <c r="AH740" s="499"/>
      <c r="AI740" s="499"/>
      <c r="AJ740" s="499"/>
      <c r="AN740" s="19" t="s">
        <v>7</v>
      </c>
    </row>
    <row r="741" spans="3:83" ht="18.95" customHeight="1">
      <c r="C741" s="90"/>
      <c r="D741" s="19"/>
    </row>
    <row r="742" spans="3:83" ht="18.95" customHeight="1">
      <c r="C742" s="90"/>
      <c r="D742" s="19"/>
    </row>
    <row r="743" spans="3:83" ht="18.95" customHeight="1">
      <c r="C743" s="90"/>
      <c r="D743" s="19"/>
      <c r="O743" s="19" t="s">
        <v>314</v>
      </c>
      <c r="Y743" s="500" t="str">
        <f>IF(L12="","",L12)</f>
        <v/>
      </c>
      <c r="Z743" s="500"/>
      <c r="AA743" s="500"/>
      <c r="AB743" s="500"/>
      <c r="AC743" s="500"/>
      <c r="AD743" s="500"/>
      <c r="AE743" s="500"/>
      <c r="AF743" s="500"/>
      <c r="AG743" s="500"/>
      <c r="AH743" s="500"/>
      <c r="AI743" s="500"/>
      <c r="AJ743" s="500"/>
      <c r="AK743" s="500"/>
      <c r="AL743" s="500"/>
      <c r="AM743" s="500"/>
      <c r="AN743" s="500"/>
    </row>
    <row r="744" spans="3:83" ht="18.95" customHeight="1">
      <c r="C744" s="90"/>
      <c r="D744" s="19"/>
      <c r="Y744" s="500" t="str">
        <f>IF(L13="","",L13)</f>
        <v/>
      </c>
      <c r="Z744" s="500"/>
      <c r="AA744" s="500"/>
      <c r="AB744" s="500"/>
      <c r="AC744" s="500"/>
      <c r="AD744" s="500"/>
      <c r="AE744" s="500"/>
      <c r="AF744" s="500"/>
      <c r="AG744" s="500"/>
      <c r="AH744" s="500"/>
      <c r="AI744" s="500"/>
      <c r="AJ744" s="500"/>
      <c r="AK744" s="500"/>
      <c r="AL744" s="500"/>
      <c r="AM744" s="500"/>
      <c r="AN744" s="500"/>
    </row>
    <row r="745" spans="3:83" ht="18.95" customHeight="1">
      <c r="C745" s="90"/>
      <c r="D745" s="19"/>
      <c r="Y745" s="500"/>
      <c r="Z745" s="500"/>
      <c r="AA745" s="500"/>
      <c r="AB745" s="500"/>
      <c r="AC745" s="500"/>
      <c r="AD745" s="500"/>
      <c r="AE745" s="500"/>
      <c r="AF745" s="500"/>
      <c r="AG745" s="500"/>
      <c r="AH745" s="500"/>
      <c r="AI745" s="500"/>
      <c r="AJ745" s="500"/>
      <c r="AK745" s="500"/>
      <c r="AL745" s="500"/>
      <c r="AM745" s="500"/>
      <c r="AN745" s="500"/>
    </row>
    <row r="746" spans="3:83" ht="18.95" customHeight="1">
      <c r="C746" s="90"/>
      <c r="D746" s="19"/>
      <c r="O746" s="19" t="s">
        <v>315</v>
      </c>
      <c r="Y746" s="500" t="str">
        <f>IF(L14="","",L14)</f>
        <v/>
      </c>
      <c r="Z746" s="500"/>
      <c r="AA746" s="500"/>
      <c r="AB746" s="500"/>
      <c r="AC746" s="500"/>
      <c r="AE746" s="499" t="str">
        <f>IF(L15="","",L15)</f>
        <v/>
      </c>
      <c r="AF746" s="499"/>
      <c r="AG746" s="499"/>
      <c r="AH746" s="499"/>
      <c r="AI746" s="499"/>
      <c r="AJ746" s="499"/>
      <c r="AK746" s="499"/>
      <c r="AL746" s="499"/>
      <c r="AN746" s="19" t="s">
        <v>7</v>
      </c>
    </row>
    <row r="747" spans="3:83" ht="18.95" customHeight="1">
      <c r="C747" s="90"/>
      <c r="D747" s="19"/>
    </row>
    <row r="748" spans="3:83" ht="18.95" customHeight="1">
      <c r="C748" s="90"/>
      <c r="D748" s="19"/>
    </row>
    <row r="749" spans="3:83" ht="18.95" customHeight="1">
      <c r="C749" s="90"/>
      <c r="D749" s="19"/>
    </row>
    <row r="750" spans="3:83" ht="18.95" customHeight="1">
      <c r="C750" s="90"/>
      <c r="D750" s="19"/>
      <c r="BX750" s="141"/>
      <c r="BY750" s="141"/>
      <c r="BZ750" s="141"/>
      <c r="CA750" s="141"/>
      <c r="CB750" s="141"/>
      <c r="CC750" s="141"/>
      <c r="CD750" s="141"/>
      <c r="CE750" s="141"/>
    </row>
    <row r="751" spans="3:83" ht="18.95" customHeight="1">
      <c r="C751" s="90"/>
      <c r="D751" s="19"/>
    </row>
    <row r="752" spans="3:83" ht="18.95" customHeight="1">
      <c r="C752" s="90"/>
      <c r="D752" s="19"/>
    </row>
    <row r="753" spans="3:88" ht="18.95" customHeight="1">
      <c r="C753" s="90"/>
      <c r="D753" s="19"/>
    </row>
    <row r="754" spans="3:88" ht="18.95" customHeight="1">
      <c r="C754" s="90"/>
      <c r="D754" s="19"/>
    </row>
    <row r="755" spans="3:88" ht="18.95" customHeight="1">
      <c r="C755" s="90"/>
      <c r="D755" s="19"/>
    </row>
    <row r="756" spans="3:88" ht="15" customHeight="1">
      <c r="C756" s="90"/>
      <c r="D756" s="19"/>
    </row>
    <row r="757" spans="3:88" ht="18.95" customHeight="1">
      <c r="C757" s="90"/>
      <c r="D757" s="19"/>
      <c r="BT757" s="138"/>
      <c r="BU757" s="138"/>
      <c r="BV757" s="138"/>
      <c r="BW757" s="138"/>
      <c r="BX757" s="138"/>
      <c r="BY757" s="138"/>
      <c r="BZ757" s="138"/>
      <c r="CA757" s="138"/>
      <c r="CB757" s="138"/>
      <c r="CC757" s="138"/>
      <c r="CD757" s="138"/>
      <c r="CE757" s="138"/>
      <c r="CF757" s="138"/>
      <c r="CG757" s="138"/>
      <c r="CH757" s="138"/>
      <c r="CI757" s="138"/>
      <c r="CJ757" s="138"/>
    </row>
    <row r="758" spans="3:88" ht="15" customHeight="1">
      <c r="C758" s="90"/>
      <c r="D758" s="19"/>
    </row>
    <row r="759" spans="3:88" ht="18.95" customHeight="1">
      <c r="C759" s="90"/>
      <c r="D759" s="19"/>
      <c r="BT759" s="139"/>
      <c r="BU759" s="139"/>
      <c r="BV759" s="139"/>
      <c r="BW759" s="139"/>
      <c r="BX759" s="139"/>
      <c r="CA759" s="141"/>
      <c r="CB759" s="141"/>
      <c r="CC759" s="141"/>
      <c r="CD759" s="141"/>
      <c r="CE759" s="141"/>
      <c r="CF759" s="141"/>
      <c r="CG759" s="141"/>
    </row>
    <row r="760" spans="3:88" ht="18.95" customHeight="1">
      <c r="C760" s="90"/>
      <c r="D760" s="19"/>
    </row>
    <row r="761" spans="3:88" ht="18.95" customHeight="1">
      <c r="C761" s="90"/>
      <c r="D761" s="19"/>
    </row>
    <row r="762" spans="3:88" ht="18.95" customHeight="1">
      <c r="C762" s="90"/>
      <c r="D762" s="19"/>
    </row>
    <row r="763" spans="3:88" ht="18.95" customHeight="1">
      <c r="C763" s="90"/>
      <c r="D763" s="19"/>
    </row>
    <row r="766" spans="3:88" ht="15" customHeight="1"/>
    <row r="767" spans="3:88" ht="18.95" customHeight="1">
      <c r="V767" s="137">
        <f>V723+1</f>
        <v>16</v>
      </c>
    </row>
    <row r="768" spans="3:88" ht="18.95" customHeight="1">
      <c r="D768" s="19"/>
    </row>
    <row r="769" spans="3:40" ht="18.95" customHeight="1">
      <c r="C769" s="19" t="str">
        <f>IF(L11="要","（別紙）","")</f>
        <v>（別紙）</v>
      </c>
      <c r="D769" s="19"/>
    </row>
    <row r="770" spans="3:40" ht="18.95" customHeight="1">
      <c r="D770" s="19"/>
    </row>
    <row r="771" spans="3:40" ht="18.95" customHeight="1">
      <c r="D771" s="19"/>
      <c r="K771" s="576" t="str">
        <f>IF(L11="要","支払予定表","")</f>
        <v>支払予定表</v>
      </c>
      <c r="L771" s="576"/>
      <c r="M771" s="576"/>
      <c r="N771" s="576"/>
      <c r="O771" s="576"/>
      <c r="P771" s="576"/>
      <c r="Q771" s="576"/>
      <c r="R771" s="576"/>
      <c r="S771" s="576"/>
      <c r="T771" s="576"/>
      <c r="U771" s="576"/>
      <c r="V771" s="576"/>
      <c r="W771" s="576"/>
      <c r="X771" s="576"/>
      <c r="Y771" s="576"/>
      <c r="Z771" s="576"/>
      <c r="AA771" s="576"/>
      <c r="AB771" s="576"/>
      <c r="AC771" s="576"/>
      <c r="AD771" s="576"/>
      <c r="AE771" s="576"/>
      <c r="AF771" s="576"/>
      <c r="AG771" s="576"/>
    </row>
    <row r="772" spans="3:40" ht="18.95" customHeight="1">
      <c r="D772" s="19"/>
      <c r="K772" s="576"/>
      <c r="L772" s="576"/>
      <c r="M772" s="576"/>
      <c r="N772" s="576"/>
      <c r="O772" s="576"/>
      <c r="P772" s="576"/>
      <c r="Q772" s="576"/>
      <c r="R772" s="576"/>
      <c r="S772" s="576"/>
      <c r="T772" s="576"/>
      <c r="U772" s="576"/>
      <c r="V772" s="576"/>
      <c r="W772" s="576"/>
      <c r="X772" s="576"/>
      <c r="Y772" s="576"/>
      <c r="Z772" s="576"/>
      <c r="AA772" s="576"/>
      <c r="AB772" s="576"/>
      <c r="AC772" s="576"/>
      <c r="AD772" s="576"/>
      <c r="AE772" s="576"/>
      <c r="AF772" s="576"/>
      <c r="AG772" s="576"/>
    </row>
    <row r="773" spans="3:40" ht="18.95" customHeight="1">
      <c r="D773" s="19"/>
      <c r="K773" s="576"/>
      <c r="L773" s="576"/>
      <c r="M773" s="576"/>
      <c r="N773" s="576"/>
      <c r="O773" s="576"/>
      <c r="P773" s="576"/>
      <c r="Q773" s="576"/>
      <c r="R773" s="576"/>
      <c r="S773" s="576"/>
      <c r="T773" s="576"/>
      <c r="U773" s="576"/>
      <c r="V773" s="576"/>
      <c r="W773" s="576"/>
      <c r="X773" s="576"/>
      <c r="Y773" s="576"/>
      <c r="Z773" s="576"/>
      <c r="AA773" s="576"/>
      <c r="AB773" s="576"/>
      <c r="AC773" s="576"/>
      <c r="AD773" s="576"/>
      <c r="AE773" s="576"/>
      <c r="AF773" s="576"/>
      <c r="AG773" s="576"/>
    </row>
    <row r="774" spans="3:40" ht="18.95" customHeight="1">
      <c r="D774" s="19"/>
    </row>
    <row r="775" spans="3:40" ht="18.95" customHeight="1">
      <c r="D775" s="19"/>
    </row>
    <row r="776" spans="3:40" ht="18.95" customHeight="1">
      <c r="D776" s="95" t="str">
        <f>IF(L11="要","１．履行期間における年度別支払い限度額は、次のとおりとする","")</f>
        <v>１．履行期間における年度別支払い限度額は、次のとおりとする</v>
      </c>
    </row>
    <row r="777" spans="3:40" ht="18.95" customHeight="1">
      <c r="D777" s="95"/>
    </row>
    <row r="778" spans="3:40" ht="18.95" customHeight="1">
      <c r="D778" s="95"/>
      <c r="E778" s="577" t="str">
        <f>IF(L11="要","年　度","")</f>
        <v>年　度</v>
      </c>
      <c r="F778" s="578"/>
      <c r="G778" s="578"/>
      <c r="H778" s="578"/>
      <c r="I778" s="578"/>
      <c r="J778" s="578"/>
      <c r="K778" s="578"/>
      <c r="L778" s="579"/>
      <c r="M778" s="583" t="str">
        <f>IF(L11="要","年度別支払限度額","")</f>
        <v>年度別支払限度額</v>
      </c>
      <c r="N778" s="584"/>
      <c r="O778" s="584"/>
      <c r="P778" s="584"/>
      <c r="Q778" s="584"/>
      <c r="R778" s="584"/>
      <c r="S778" s="584"/>
      <c r="T778" s="584"/>
      <c r="U778" s="584"/>
      <c r="V778" s="584"/>
      <c r="W778" s="584"/>
      <c r="X778" s="584"/>
      <c r="Y778" s="584"/>
      <c r="Z778" s="584"/>
      <c r="AA778" s="584"/>
      <c r="AB778" s="584"/>
      <c r="AC778" s="584"/>
      <c r="AD778" s="584"/>
      <c r="AE778" s="584"/>
      <c r="AF778" s="584"/>
      <c r="AG778" s="585"/>
      <c r="AH778" s="577" t="str">
        <f>IF(L11="要","備　考","")</f>
        <v>備　考</v>
      </c>
      <c r="AI778" s="578"/>
      <c r="AJ778" s="578"/>
      <c r="AK778" s="578"/>
      <c r="AL778" s="578"/>
      <c r="AM778" s="578"/>
      <c r="AN778" s="579"/>
    </row>
    <row r="779" spans="3:40" ht="18.95" customHeight="1">
      <c r="D779" s="95"/>
      <c r="E779" s="580"/>
      <c r="F779" s="581"/>
      <c r="G779" s="581"/>
      <c r="H779" s="581"/>
      <c r="I779" s="581"/>
      <c r="J779" s="581"/>
      <c r="K779" s="581"/>
      <c r="L779" s="582"/>
      <c r="M779" s="580" t="str">
        <f>IF(L11="要","（消費税含む）","")</f>
        <v>（消費税含む）</v>
      </c>
      <c r="N779" s="581"/>
      <c r="O779" s="581"/>
      <c r="P779" s="581"/>
      <c r="Q779" s="581"/>
      <c r="R779" s="581"/>
      <c r="S779" s="581"/>
      <c r="T779" s="581"/>
      <c r="U779" s="581"/>
      <c r="V779" s="581"/>
      <c r="W779" s="581"/>
      <c r="X779" s="581"/>
      <c r="Y779" s="581"/>
      <c r="Z779" s="581"/>
      <c r="AA779" s="581"/>
      <c r="AB779" s="581"/>
      <c r="AC779" s="581"/>
      <c r="AD779" s="581"/>
      <c r="AE779" s="581"/>
      <c r="AF779" s="581"/>
      <c r="AG779" s="582"/>
      <c r="AH779" s="580"/>
      <c r="AI779" s="581"/>
      <c r="AJ779" s="581"/>
      <c r="AK779" s="581"/>
      <c r="AL779" s="581"/>
      <c r="AM779" s="581"/>
      <c r="AN779" s="582"/>
    </row>
    <row r="780" spans="3:40" ht="18.95" customHeight="1">
      <c r="D780" s="95"/>
      <c r="E780" s="563"/>
      <c r="F780" s="564"/>
      <c r="G780" s="564"/>
      <c r="H780" s="564"/>
      <c r="I780" s="564"/>
      <c r="J780" s="565" t="str">
        <f>IF(L11="要","年度","")</f>
        <v>年度</v>
      </c>
      <c r="K780" s="565"/>
      <c r="L780" s="566"/>
      <c r="M780" s="569"/>
      <c r="N780" s="570"/>
      <c r="O780" s="570"/>
      <c r="P780" s="570"/>
      <c r="Q780" s="570"/>
      <c r="R780" s="570"/>
      <c r="S780" s="570"/>
      <c r="T780" s="570"/>
      <c r="U780" s="570"/>
      <c r="V780" s="570"/>
      <c r="W780" s="570"/>
      <c r="X780" s="570"/>
      <c r="Y780" s="570"/>
      <c r="Z780" s="570"/>
      <c r="AA780" s="570"/>
      <c r="AB780" s="570"/>
      <c r="AC780" s="570"/>
      <c r="AD780" s="570"/>
      <c r="AE780" s="510" t="str">
        <f>IF(L11="要","円","")</f>
        <v>円</v>
      </c>
      <c r="AF780" s="510"/>
      <c r="AG780" s="573"/>
      <c r="AH780" s="574"/>
      <c r="AI780" s="574"/>
      <c r="AJ780" s="574"/>
      <c r="AK780" s="574"/>
      <c r="AL780" s="574"/>
      <c r="AM780" s="574"/>
      <c r="AN780" s="574"/>
    </row>
    <row r="781" spans="3:40" ht="18.95" customHeight="1">
      <c r="D781" s="95"/>
      <c r="E781" s="563"/>
      <c r="F781" s="564"/>
      <c r="G781" s="564"/>
      <c r="H781" s="564"/>
      <c r="I781" s="564"/>
      <c r="J781" s="567"/>
      <c r="K781" s="567"/>
      <c r="L781" s="568"/>
      <c r="M781" s="571"/>
      <c r="N781" s="572"/>
      <c r="O781" s="572"/>
      <c r="P781" s="572"/>
      <c r="Q781" s="572"/>
      <c r="R781" s="572"/>
      <c r="S781" s="572"/>
      <c r="T781" s="572"/>
      <c r="U781" s="572"/>
      <c r="V781" s="572"/>
      <c r="W781" s="572"/>
      <c r="X781" s="572"/>
      <c r="Y781" s="572"/>
      <c r="Z781" s="572"/>
      <c r="AA781" s="572"/>
      <c r="AB781" s="572"/>
      <c r="AC781" s="572"/>
      <c r="AD781" s="572"/>
      <c r="AE781" s="518"/>
      <c r="AF781" s="518"/>
      <c r="AG781" s="519"/>
      <c r="AH781" s="574"/>
      <c r="AI781" s="574"/>
      <c r="AJ781" s="574"/>
      <c r="AK781" s="574"/>
      <c r="AL781" s="574"/>
      <c r="AM781" s="574"/>
      <c r="AN781" s="574"/>
    </row>
    <row r="782" spans="3:40" ht="18.95" customHeight="1">
      <c r="D782" s="95"/>
      <c r="E782" s="563"/>
      <c r="F782" s="564"/>
      <c r="G782" s="564"/>
      <c r="H782" s="564"/>
      <c r="I782" s="564"/>
      <c r="J782" s="565" t="str">
        <f>IF(L11="要","年度","")</f>
        <v>年度</v>
      </c>
      <c r="K782" s="565"/>
      <c r="L782" s="566"/>
      <c r="M782" s="569"/>
      <c r="N782" s="570"/>
      <c r="O782" s="570"/>
      <c r="P782" s="570"/>
      <c r="Q782" s="570"/>
      <c r="R782" s="570"/>
      <c r="S782" s="570"/>
      <c r="T782" s="570"/>
      <c r="U782" s="570"/>
      <c r="V782" s="570"/>
      <c r="W782" s="570"/>
      <c r="X782" s="570"/>
      <c r="Y782" s="570"/>
      <c r="Z782" s="570"/>
      <c r="AA782" s="570"/>
      <c r="AB782" s="570"/>
      <c r="AC782" s="570"/>
      <c r="AD782" s="570"/>
      <c r="AE782" s="510" t="str">
        <f>IF(L11="要","円","")</f>
        <v>円</v>
      </c>
      <c r="AF782" s="510"/>
      <c r="AG782" s="573"/>
      <c r="AH782" s="574"/>
      <c r="AI782" s="574"/>
      <c r="AJ782" s="574"/>
      <c r="AK782" s="574"/>
      <c r="AL782" s="574"/>
      <c r="AM782" s="574"/>
      <c r="AN782" s="574"/>
    </row>
    <row r="783" spans="3:40" ht="18.95" customHeight="1">
      <c r="D783" s="95"/>
      <c r="E783" s="563"/>
      <c r="F783" s="564"/>
      <c r="G783" s="564"/>
      <c r="H783" s="564"/>
      <c r="I783" s="564"/>
      <c r="J783" s="567"/>
      <c r="K783" s="567"/>
      <c r="L783" s="568"/>
      <c r="M783" s="571"/>
      <c r="N783" s="572"/>
      <c r="O783" s="572"/>
      <c r="P783" s="572"/>
      <c r="Q783" s="572"/>
      <c r="R783" s="572"/>
      <c r="S783" s="572"/>
      <c r="T783" s="572"/>
      <c r="U783" s="572"/>
      <c r="V783" s="572"/>
      <c r="W783" s="572"/>
      <c r="X783" s="572"/>
      <c r="Y783" s="572"/>
      <c r="Z783" s="572"/>
      <c r="AA783" s="572"/>
      <c r="AB783" s="572"/>
      <c r="AC783" s="572"/>
      <c r="AD783" s="572"/>
      <c r="AE783" s="518"/>
      <c r="AF783" s="518"/>
      <c r="AG783" s="519"/>
      <c r="AH783" s="574"/>
      <c r="AI783" s="574"/>
      <c r="AJ783" s="574"/>
      <c r="AK783" s="574"/>
      <c r="AL783" s="574"/>
      <c r="AM783" s="574"/>
      <c r="AN783" s="574"/>
    </row>
    <row r="784" spans="3:40" ht="18.95" customHeight="1">
      <c r="D784" s="95"/>
      <c r="E784" s="563"/>
      <c r="F784" s="564"/>
      <c r="G784" s="564"/>
      <c r="H784" s="564"/>
      <c r="I784" s="564"/>
      <c r="J784" s="565" t="str">
        <f>IF(L11="要","年度","")</f>
        <v>年度</v>
      </c>
      <c r="K784" s="565"/>
      <c r="L784" s="566"/>
      <c r="M784" s="569"/>
      <c r="N784" s="570"/>
      <c r="O784" s="570"/>
      <c r="P784" s="570"/>
      <c r="Q784" s="570"/>
      <c r="R784" s="570"/>
      <c r="S784" s="570"/>
      <c r="T784" s="570"/>
      <c r="U784" s="570"/>
      <c r="V784" s="570"/>
      <c r="W784" s="570"/>
      <c r="X784" s="570"/>
      <c r="Y784" s="570"/>
      <c r="Z784" s="570"/>
      <c r="AA784" s="570"/>
      <c r="AB784" s="570"/>
      <c r="AC784" s="570"/>
      <c r="AD784" s="570"/>
      <c r="AE784" s="510" t="str">
        <f>IF(L11="要","円","")</f>
        <v>円</v>
      </c>
      <c r="AF784" s="510"/>
      <c r="AG784" s="573"/>
      <c r="AH784" s="574"/>
      <c r="AI784" s="574"/>
      <c r="AJ784" s="574"/>
      <c r="AK784" s="574"/>
      <c r="AL784" s="574"/>
      <c r="AM784" s="574"/>
      <c r="AN784" s="574"/>
    </row>
    <row r="785" spans="4:42" ht="18.95" customHeight="1">
      <c r="D785" s="95"/>
      <c r="E785" s="563"/>
      <c r="F785" s="564"/>
      <c r="G785" s="564"/>
      <c r="H785" s="564"/>
      <c r="I785" s="564"/>
      <c r="J785" s="567"/>
      <c r="K785" s="567"/>
      <c r="L785" s="568"/>
      <c r="M785" s="571"/>
      <c r="N785" s="572"/>
      <c r="O785" s="572"/>
      <c r="P785" s="572"/>
      <c r="Q785" s="572"/>
      <c r="R785" s="572"/>
      <c r="S785" s="572"/>
      <c r="T785" s="572"/>
      <c r="U785" s="572"/>
      <c r="V785" s="572"/>
      <c r="W785" s="572"/>
      <c r="X785" s="572"/>
      <c r="Y785" s="572"/>
      <c r="Z785" s="572"/>
      <c r="AA785" s="572"/>
      <c r="AB785" s="572"/>
      <c r="AC785" s="572"/>
      <c r="AD785" s="572"/>
      <c r="AE785" s="518"/>
      <c r="AF785" s="518"/>
      <c r="AG785" s="519"/>
      <c r="AH785" s="574"/>
      <c r="AI785" s="574"/>
      <c r="AJ785" s="574"/>
      <c r="AK785" s="574"/>
      <c r="AL785" s="574"/>
      <c r="AM785" s="574"/>
      <c r="AN785" s="574"/>
    </row>
    <row r="786" spans="4:42" ht="18.95" customHeight="1">
      <c r="D786" s="95"/>
      <c r="E786" s="577" t="str">
        <f>IF(L11="要","合　計","")</f>
        <v>合　計</v>
      </c>
      <c r="F786" s="578"/>
      <c r="G786" s="578"/>
      <c r="H786" s="578"/>
      <c r="I786" s="578"/>
      <c r="J786" s="578"/>
      <c r="K786" s="578"/>
      <c r="L786" s="579"/>
      <c r="M786" s="586"/>
      <c r="N786" s="587"/>
      <c r="O786" s="587"/>
      <c r="P786" s="587"/>
      <c r="Q786" s="587"/>
      <c r="R786" s="587"/>
      <c r="S786" s="587"/>
      <c r="T786" s="587"/>
      <c r="U786" s="587"/>
      <c r="V786" s="587"/>
      <c r="W786" s="587"/>
      <c r="X786" s="587"/>
      <c r="Y786" s="587"/>
      <c r="Z786" s="587"/>
      <c r="AA786" s="587"/>
      <c r="AB786" s="587"/>
      <c r="AC786" s="587"/>
      <c r="AD786" s="587"/>
      <c r="AE786" s="590" t="str">
        <f>IF(L11="要","円","")</f>
        <v>円</v>
      </c>
      <c r="AF786" s="590"/>
      <c r="AG786" s="591"/>
      <c r="AH786" s="574"/>
      <c r="AI786" s="574"/>
      <c r="AJ786" s="574"/>
      <c r="AK786" s="574"/>
      <c r="AL786" s="574"/>
      <c r="AM786" s="574"/>
      <c r="AN786" s="574"/>
    </row>
    <row r="787" spans="4:42" ht="18.95" customHeight="1">
      <c r="D787" s="95"/>
      <c r="E787" s="421"/>
      <c r="F787" s="422"/>
      <c r="G787" s="422"/>
      <c r="H787" s="422"/>
      <c r="I787" s="422"/>
      <c r="J787" s="422"/>
      <c r="K787" s="422"/>
      <c r="L787" s="423"/>
      <c r="M787" s="588"/>
      <c r="N787" s="589"/>
      <c r="O787" s="589"/>
      <c r="P787" s="589"/>
      <c r="Q787" s="589"/>
      <c r="R787" s="589"/>
      <c r="S787" s="589"/>
      <c r="T787" s="589"/>
      <c r="U787" s="589"/>
      <c r="V787" s="589"/>
      <c r="W787" s="589"/>
      <c r="X787" s="589"/>
      <c r="Y787" s="589"/>
      <c r="Z787" s="589"/>
      <c r="AA787" s="589"/>
      <c r="AB787" s="589"/>
      <c r="AC787" s="589"/>
      <c r="AD787" s="589"/>
      <c r="AE787" s="592"/>
      <c r="AF787" s="592"/>
      <c r="AG787" s="593"/>
      <c r="AH787" s="574"/>
      <c r="AI787" s="574"/>
      <c r="AJ787" s="574"/>
      <c r="AK787" s="574"/>
      <c r="AL787" s="574"/>
      <c r="AM787" s="574"/>
      <c r="AN787" s="574"/>
    </row>
    <row r="788" spans="4:42" ht="18.95" customHeight="1">
      <c r="D788" s="95"/>
      <c r="E788" s="580"/>
      <c r="F788" s="581"/>
      <c r="G788" s="581"/>
      <c r="H788" s="581"/>
      <c r="I788" s="581"/>
      <c r="J788" s="581"/>
      <c r="K788" s="581"/>
      <c r="L788" s="582"/>
      <c r="M788" s="111" t="str">
        <f>IF(L11="要","（","")</f>
        <v>（</v>
      </c>
      <c r="N788" s="516" t="str">
        <f>IF(L11="要","内消費税及び地方消費税の額","")</f>
        <v>内消費税及び地方消費税の額</v>
      </c>
      <c r="O788" s="516"/>
      <c r="P788" s="516"/>
      <c r="Q788" s="516"/>
      <c r="R788" s="516"/>
      <c r="S788" s="516"/>
      <c r="T788" s="516"/>
      <c r="U788" s="516"/>
      <c r="V788" s="516"/>
      <c r="W788" s="516"/>
      <c r="X788" s="517"/>
      <c r="Y788" s="517"/>
      <c r="Z788" s="517"/>
      <c r="AA788" s="517"/>
      <c r="AB788" s="517"/>
      <c r="AC788" s="517"/>
      <c r="AD788" s="517"/>
      <c r="AE788" s="518" t="str">
        <f>IF(L11="要","円）","")</f>
        <v>円）</v>
      </c>
      <c r="AF788" s="518"/>
      <c r="AG788" s="519"/>
      <c r="AH788" s="574"/>
      <c r="AI788" s="574"/>
      <c r="AJ788" s="574"/>
      <c r="AK788" s="574"/>
      <c r="AL788" s="574"/>
      <c r="AM788" s="574"/>
      <c r="AN788" s="574"/>
    </row>
    <row r="789" spans="4:42" ht="18.95" customHeight="1">
      <c r="D789" s="95"/>
    </row>
    <row r="790" spans="4:42" ht="18.95" customHeight="1">
      <c r="D790" s="95"/>
    </row>
    <row r="791" spans="4:42" ht="18.95" customHeight="1">
      <c r="D791" s="95" t="str">
        <f>IF(L11="要","２．","")</f>
        <v>２．</v>
      </c>
      <c r="F791" s="99" t="str">
        <f>IF(L11="要","発注者は、予算の都合等、必要がある場合は、支払限度額を変更できるものとする。","")</f>
        <v>発注者は、予算の都合等、必要がある場合は、支払限度額を変更できるものとする。</v>
      </c>
    </row>
    <row r="792" spans="4:42" ht="18.95" customHeight="1">
      <c r="D792" s="95"/>
    </row>
    <row r="793" spans="4:42" ht="18.95" customHeight="1">
      <c r="D793" s="95"/>
    </row>
    <row r="794" spans="4:42" ht="18.95" customHeight="1">
      <c r="D794" s="95" t="str">
        <f>IF(L11="要","３．","")</f>
        <v>３．</v>
      </c>
      <c r="F794" s="19" t="str">
        <f>IF(L11="要","発注者が支払限度額を変更する場合は、受注者に通知する。","")</f>
        <v>発注者が支払限度額を変更する場合は、受注者に通知する。</v>
      </c>
    </row>
    <row r="795" spans="4:42" ht="18.95" customHeight="1">
      <c r="D795" s="19"/>
    </row>
    <row r="797" spans="4:42" ht="18.95" customHeight="1">
      <c r="D797" s="520" t="str">
        <f>IF(L11="要","４.","")</f>
        <v>４.</v>
      </c>
      <c r="E797" s="520"/>
      <c r="F797" s="52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797" s="520"/>
      <c r="H797" s="520"/>
      <c r="I797" s="520"/>
      <c r="J797" s="520"/>
      <c r="K797" s="520"/>
      <c r="L797" s="520"/>
      <c r="M797" s="520"/>
      <c r="N797" s="520"/>
      <c r="O797" s="520"/>
      <c r="P797" s="520"/>
      <c r="Q797" s="520"/>
      <c r="R797" s="520"/>
      <c r="S797" s="520"/>
      <c r="T797" s="520"/>
      <c r="U797" s="520"/>
      <c r="V797" s="520"/>
      <c r="W797" s="520"/>
      <c r="X797" s="520"/>
      <c r="Y797" s="520"/>
      <c r="Z797" s="520"/>
      <c r="AA797" s="520"/>
      <c r="AB797" s="520"/>
      <c r="AC797" s="520"/>
      <c r="AD797" s="520"/>
      <c r="AE797" s="520"/>
      <c r="AF797" s="520"/>
      <c r="AG797" s="520"/>
      <c r="AH797" s="520"/>
      <c r="AI797" s="520"/>
      <c r="AJ797" s="520"/>
      <c r="AK797" s="520"/>
      <c r="AL797" s="520"/>
      <c r="AM797" s="520"/>
      <c r="AN797" s="520"/>
      <c r="AO797" s="520"/>
      <c r="AP797" s="520"/>
    </row>
    <row r="798" spans="4:42" ht="18.95" customHeight="1">
      <c r="D798" s="96"/>
      <c r="E798" s="96"/>
      <c r="F798" s="520"/>
      <c r="G798" s="520"/>
      <c r="H798" s="520"/>
      <c r="I798" s="520"/>
      <c r="J798" s="520"/>
      <c r="K798" s="520"/>
      <c r="L798" s="520"/>
      <c r="M798" s="520"/>
      <c r="N798" s="520"/>
      <c r="O798" s="520"/>
      <c r="P798" s="520"/>
      <c r="Q798" s="520"/>
      <c r="R798" s="520"/>
      <c r="S798" s="520"/>
      <c r="T798" s="520"/>
      <c r="U798" s="520"/>
      <c r="V798" s="520"/>
      <c r="W798" s="520"/>
      <c r="X798" s="520"/>
      <c r="Y798" s="520"/>
      <c r="Z798" s="520"/>
      <c r="AA798" s="520"/>
      <c r="AB798" s="520"/>
      <c r="AC798" s="520"/>
      <c r="AD798" s="520"/>
      <c r="AE798" s="520"/>
      <c r="AF798" s="520"/>
      <c r="AG798" s="520"/>
      <c r="AH798" s="520"/>
      <c r="AI798" s="520"/>
      <c r="AJ798" s="520"/>
      <c r="AK798" s="520"/>
      <c r="AL798" s="520"/>
      <c r="AM798" s="520"/>
      <c r="AN798" s="520"/>
      <c r="AO798" s="520"/>
      <c r="AP798" s="520"/>
    </row>
    <row r="810" spans="22:22" ht="18.95" customHeight="1">
      <c r="V810" s="137">
        <f>IF(L11="要",V767+1,"")</f>
        <v>17</v>
      </c>
    </row>
  </sheetData>
  <sheetProtection password="DE82" sheet="1" objects="1" scenarios="1" selectLockedCells="1"/>
  <mergeCells count="180">
    <mergeCell ref="F797:AP798"/>
    <mergeCell ref="E52:F59"/>
    <mergeCell ref="G52:L59"/>
    <mergeCell ref="M52:M59"/>
    <mergeCell ref="E60:F77"/>
    <mergeCell ref="G60:L77"/>
    <mergeCell ref="M60:M77"/>
    <mergeCell ref="E78:F89"/>
    <mergeCell ref="G78:L89"/>
    <mergeCell ref="M78:M89"/>
    <mergeCell ref="E784:I785"/>
    <mergeCell ref="J784:L785"/>
    <mergeCell ref="M784:AD785"/>
    <mergeCell ref="AE784:AG785"/>
    <mergeCell ref="AH784:AN785"/>
    <mergeCell ref="E786:L788"/>
    <mergeCell ref="M786:AD787"/>
    <mergeCell ref="AE786:AG787"/>
    <mergeCell ref="AH786:AN788"/>
    <mergeCell ref="E780:I781"/>
    <mergeCell ref="J780:L781"/>
    <mergeCell ref="M780:AD781"/>
    <mergeCell ref="AE780:AG781"/>
    <mergeCell ref="AH780:AN781"/>
    <mergeCell ref="E782:I783"/>
    <mergeCell ref="J782:L783"/>
    <mergeCell ref="M782:AD783"/>
    <mergeCell ref="AE782:AG783"/>
    <mergeCell ref="AH782:AN783"/>
    <mergeCell ref="E100:F104"/>
    <mergeCell ref="G100:L104"/>
    <mergeCell ref="M100:M104"/>
    <mergeCell ref="O100:AP104"/>
    <mergeCell ref="K106:AK107"/>
    <mergeCell ref="Y744:AN745"/>
    <mergeCell ref="K771:AG773"/>
    <mergeCell ref="E778:L779"/>
    <mergeCell ref="AH778:AN779"/>
    <mergeCell ref="M778:AG778"/>
    <mergeCell ref="M779:AG779"/>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O69:AB70"/>
    <mergeCell ref="AC69:AM70"/>
    <mergeCell ref="AN69:AO70"/>
    <mergeCell ref="O72:AP73"/>
    <mergeCell ref="O74:AP75"/>
    <mergeCell ref="O76:AP77"/>
    <mergeCell ref="S78:AM81"/>
    <mergeCell ref="S82:AM85"/>
    <mergeCell ref="S86:Y89"/>
    <mergeCell ref="AA86:AK89"/>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N788:W788"/>
    <mergeCell ref="X788:AD788"/>
    <mergeCell ref="AE788:AG788"/>
    <mergeCell ref="D797:E797"/>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K60:AL61"/>
    <mergeCell ref="AM60:AN61"/>
    <mergeCell ref="B15:E15"/>
    <mergeCell ref="F15:K15"/>
    <mergeCell ref="L15:AE15"/>
    <mergeCell ref="F16:M16"/>
    <mergeCell ref="AL92:AM92"/>
    <mergeCell ref="AC740:AJ740"/>
    <mergeCell ref="Y743:AN743"/>
    <mergeCell ref="Y746:AC746"/>
    <mergeCell ref="AE746:AL746"/>
    <mergeCell ref="O52:Q55"/>
    <mergeCell ref="R52:S55"/>
    <mergeCell ref="T52:AP55"/>
    <mergeCell ref="N56:N59"/>
    <mergeCell ref="O56:Q59"/>
    <mergeCell ref="R56:S59"/>
    <mergeCell ref="T56:AP59"/>
    <mergeCell ref="O60:U61"/>
    <mergeCell ref="V60:X61"/>
    <mergeCell ref="Y60:Z61"/>
    <mergeCell ref="AA60:AB61"/>
    <mergeCell ref="AC60:AD61"/>
    <mergeCell ref="AE60:AF61"/>
    <mergeCell ref="AG60:AH61"/>
    <mergeCell ref="AI60:AJ61"/>
    <mergeCell ref="B11:K11"/>
    <mergeCell ref="L11:N11"/>
    <mergeCell ref="B12:E12"/>
    <mergeCell ref="F12:K12"/>
    <mergeCell ref="L12:AE12"/>
    <mergeCell ref="B13:E13"/>
    <mergeCell ref="F13:K13"/>
    <mergeCell ref="L13:AE13"/>
    <mergeCell ref="B14:E14"/>
    <mergeCell ref="F14:K14"/>
    <mergeCell ref="L14:AE14"/>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4:K4"/>
    <mergeCell ref="L4:Z4"/>
    <mergeCell ref="L5:Z5"/>
    <mergeCell ref="B6:K6"/>
    <mergeCell ref="L6:Z6"/>
    <mergeCell ref="B7:K7"/>
    <mergeCell ref="L7:Z7"/>
    <mergeCell ref="B8:K8"/>
    <mergeCell ref="L8:N8"/>
    <mergeCell ref="O8:P8"/>
    <mergeCell ref="Q8:R8"/>
    <mergeCell ref="S8:T8"/>
    <mergeCell ref="U8:V8"/>
    <mergeCell ref="W8:X8"/>
    <mergeCell ref="Y8:Z8"/>
    <mergeCell ref="B2:K2"/>
    <mergeCell ref="L2:AE2"/>
    <mergeCell ref="AG2:AQ2"/>
    <mergeCell ref="AS2:BC2"/>
    <mergeCell ref="BE2:BO2"/>
    <mergeCell ref="B3:K3"/>
    <mergeCell ref="L3:N3"/>
    <mergeCell ref="O3:W3"/>
    <mergeCell ref="X3:AC3"/>
    <mergeCell ref="AG3:AQ3"/>
    <mergeCell ref="AS3:BC3"/>
    <mergeCell ref="BE3:BO3"/>
  </mergeCells>
  <phoneticPr fontId="21"/>
  <conditionalFormatting sqref="D791:AN798">
    <cfRule type="expression" dxfId="32" priority="1" stopIfTrue="1">
      <formula>$L$11&lt;&gt;"要"</formula>
    </cfRule>
  </conditionalFormatting>
  <conditionalFormatting sqref="E778:AN788">
    <cfRule type="expression" dxfId="31" priority="2" stopIfTrue="1">
      <formula>$L$11&lt;&gt;"要"</formula>
    </cfRule>
  </conditionalFormatting>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20190501</oddHeader>
  </headerFooter>
  <drawing r:id="rId2"/>
  <legacyDrawing r:id="rId3"/>
  <oleObjects>
    <mc:AlternateContent xmlns:mc="http://schemas.openxmlformats.org/markup-compatibility/2006">
      <mc:Choice Requires="x14">
        <oleObject progId="文書" shapeId="80897" r:id="rId4">
          <objectPr defaultSize="0" autoPict="0" r:id="rId5">
            <anchor moveWithCells="1">
              <from>
                <xdr:col>1</xdr:col>
                <xdr:colOff>19050</xdr:colOff>
                <xdr:row>108</xdr:row>
                <xdr:rowOff>133350</xdr:rowOff>
              </from>
              <to>
                <xdr:col>39</xdr:col>
                <xdr:colOff>57150</xdr:colOff>
                <xdr:row>154</xdr:row>
                <xdr:rowOff>104775</xdr:rowOff>
              </to>
            </anchor>
          </objectPr>
        </oleObject>
      </mc:Choice>
      <mc:Fallback>
        <oleObject progId="文書" shapeId="80897" r:id="rId4"/>
      </mc:Fallback>
    </mc:AlternateContent>
    <mc:AlternateContent xmlns:mc="http://schemas.openxmlformats.org/markup-compatibility/2006">
      <mc:Choice Requires="x14">
        <oleObject progId="文書" shapeId="80898" r:id="rId6">
          <objectPr defaultSize="0" autoPict="0" r:id="rId7">
            <anchor moveWithCells="1">
              <from>
                <xdr:col>2</xdr:col>
                <xdr:colOff>142875</xdr:colOff>
                <xdr:row>152</xdr:row>
                <xdr:rowOff>123825</xdr:rowOff>
              </from>
              <to>
                <xdr:col>41</xdr:col>
                <xdr:colOff>47625</xdr:colOff>
                <xdr:row>195</xdr:row>
                <xdr:rowOff>66675</xdr:rowOff>
              </to>
            </anchor>
          </objectPr>
        </oleObject>
      </mc:Choice>
      <mc:Fallback>
        <oleObject progId="文書" shapeId="80898" r:id="rId6"/>
      </mc:Fallback>
    </mc:AlternateContent>
    <mc:AlternateContent xmlns:mc="http://schemas.openxmlformats.org/markup-compatibility/2006">
      <mc:Choice Requires="x14">
        <oleObject progId="文書" shapeId="80899" r:id="rId8">
          <objectPr defaultSize="0" autoPict="0" r:id="rId9">
            <anchor moveWithCells="1">
              <from>
                <xdr:col>1</xdr:col>
                <xdr:colOff>9525</xdr:colOff>
                <xdr:row>196</xdr:row>
                <xdr:rowOff>133350</xdr:rowOff>
              </from>
              <to>
                <xdr:col>39</xdr:col>
                <xdr:colOff>47625</xdr:colOff>
                <xdr:row>240</xdr:row>
                <xdr:rowOff>219075</xdr:rowOff>
              </to>
            </anchor>
          </objectPr>
        </oleObject>
      </mc:Choice>
      <mc:Fallback>
        <oleObject progId="文書" shapeId="80899" r:id="rId8"/>
      </mc:Fallback>
    </mc:AlternateContent>
    <mc:AlternateContent xmlns:mc="http://schemas.openxmlformats.org/markup-compatibility/2006">
      <mc:Choice Requires="x14">
        <oleObject progId="文書" shapeId="80900" r:id="rId10">
          <objectPr defaultSize="0" autoPict="0" r:id="rId11">
            <anchor moveWithCells="1">
              <from>
                <xdr:col>3</xdr:col>
                <xdr:colOff>38100</xdr:colOff>
                <xdr:row>240</xdr:row>
                <xdr:rowOff>123825</xdr:rowOff>
              </from>
              <to>
                <xdr:col>41</xdr:col>
                <xdr:colOff>95250</xdr:colOff>
                <xdr:row>291</xdr:row>
                <xdr:rowOff>28575</xdr:rowOff>
              </to>
            </anchor>
          </objectPr>
        </oleObject>
      </mc:Choice>
      <mc:Fallback>
        <oleObject progId="文書" shapeId="80900" r:id="rId10"/>
      </mc:Fallback>
    </mc:AlternateContent>
    <mc:AlternateContent xmlns:mc="http://schemas.openxmlformats.org/markup-compatibility/2006">
      <mc:Choice Requires="x14">
        <oleObject progId="文書" shapeId="80901" r:id="rId12">
          <objectPr defaultSize="0" autoPict="0" r:id="rId13">
            <anchor moveWithCells="1">
              <from>
                <xdr:col>1</xdr:col>
                <xdr:colOff>38100</xdr:colOff>
                <xdr:row>284</xdr:row>
                <xdr:rowOff>133350</xdr:rowOff>
              </from>
              <to>
                <xdr:col>39</xdr:col>
                <xdr:colOff>76200</xdr:colOff>
                <xdr:row>325</xdr:row>
                <xdr:rowOff>171450</xdr:rowOff>
              </to>
            </anchor>
          </objectPr>
        </oleObject>
      </mc:Choice>
      <mc:Fallback>
        <oleObject progId="文書" shapeId="80901" r:id="rId12"/>
      </mc:Fallback>
    </mc:AlternateContent>
    <mc:AlternateContent xmlns:mc="http://schemas.openxmlformats.org/markup-compatibility/2006">
      <mc:Choice Requires="x14">
        <oleObject progId="文書" shapeId="80902" r:id="rId14">
          <objectPr defaultSize="0" autoPict="0" r:id="rId15">
            <anchor moveWithCells="1">
              <from>
                <xdr:col>3</xdr:col>
                <xdr:colOff>19050</xdr:colOff>
                <xdr:row>328</xdr:row>
                <xdr:rowOff>123825</xdr:rowOff>
              </from>
              <to>
                <xdr:col>41</xdr:col>
                <xdr:colOff>76200</xdr:colOff>
                <xdr:row>369</xdr:row>
                <xdr:rowOff>161925</xdr:rowOff>
              </to>
            </anchor>
          </objectPr>
        </oleObject>
      </mc:Choice>
      <mc:Fallback>
        <oleObject progId="文書" shapeId="80902" r:id="rId14"/>
      </mc:Fallback>
    </mc:AlternateContent>
    <mc:AlternateContent xmlns:mc="http://schemas.openxmlformats.org/markup-compatibility/2006">
      <mc:Choice Requires="x14">
        <oleObject progId="文書" shapeId="80903" r:id="rId16">
          <objectPr defaultSize="0" autoPict="0" r:id="rId17">
            <anchor moveWithCells="1">
              <from>
                <xdr:col>1</xdr:col>
                <xdr:colOff>9525</xdr:colOff>
                <xdr:row>372</xdr:row>
                <xdr:rowOff>133350</xdr:rowOff>
              </from>
              <to>
                <xdr:col>39</xdr:col>
                <xdr:colOff>47625</xdr:colOff>
                <xdr:row>413</xdr:row>
                <xdr:rowOff>161925</xdr:rowOff>
              </to>
            </anchor>
          </objectPr>
        </oleObject>
      </mc:Choice>
      <mc:Fallback>
        <oleObject progId="文書" shapeId="80903" r:id="rId16"/>
      </mc:Fallback>
    </mc:AlternateContent>
    <mc:AlternateContent xmlns:mc="http://schemas.openxmlformats.org/markup-compatibility/2006">
      <mc:Choice Requires="x14">
        <oleObject progId="文書" shapeId="80904" r:id="rId18">
          <objectPr defaultSize="0" autoPict="0" r:id="rId19">
            <anchor moveWithCells="1">
              <from>
                <xdr:col>3</xdr:col>
                <xdr:colOff>19050</xdr:colOff>
                <xdr:row>416</xdr:row>
                <xdr:rowOff>133350</xdr:rowOff>
              </from>
              <to>
                <xdr:col>41</xdr:col>
                <xdr:colOff>76200</xdr:colOff>
                <xdr:row>457</xdr:row>
                <xdr:rowOff>171450</xdr:rowOff>
              </to>
            </anchor>
          </objectPr>
        </oleObject>
      </mc:Choice>
      <mc:Fallback>
        <oleObject progId="文書" shapeId="80904" r:id="rId18"/>
      </mc:Fallback>
    </mc:AlternateContent>
    <mc:AlternateContent xmlns:mc="http://schemas.openxmlformats.org/markup-compatibility/2006">
      <mc:Choice Requires="x14">
        <oleObject progId="文書" shapeId="80905" r:id="rId20">
          <objectPr defaultSize="0" autoPict="0" r:id="rId21">
            <anchor moveWithCells="1">
              <from>
                <xdr:col>1</xdr:col>
                <xdr:colOff>9525</xdr:colOff>
                <xdr:row>460</xdr:row>
                <xdr:rowOff>123825</xdr:rowOff>
              </from>
              <to>
                <xdr:col>39</xdr:col>
                <xdr:colOff>47625</xdr:colOff>
                <xdr:row>501</xdr:row>
                <xdr:rowOff>161925</xdr:rowOff>
              </to>
            </anchor>
          </objectPr>
        </oleObject>
      </mc:Choice>
      <mc:Fallback>
        <oleObject progId="文書" shapeId="80905" r:id="rId20"/>
      </mc:Fallback>
    </mc:AlternateContent>
    <mc:AlternateContent xmlns:mc="http://schemas.openxmlformats.org/markup-compatibility/2006">
      <mc:Choice Requires="x14">
        <oleObject progId="文書" shapeId="80906" r:id="rId22">
          <objectPr defaultSize="0" autoPict="0" r:id="rId23">
            <anchor moveWithCells="1">
              <from>
                <xdr:col>3</xdr:col>
                <xdr:colOff>0</xdr:colOff>
                <xdr:row>504</xdr:row>
                <xdr:rowOff>133350</xdr:rowOff>
              </from>
              <to>
                <xdr:col>41</xdr:col>
                <xdr:colOff>66675</xdr:colOff>
                <xdr:row>545</xdr:row>
                <xdr:rowOff>161925</xdr:rowOff>
              </to>
            </anchor>
          </objectPr>
        </oleObject>
      </mc:Choice>
      <mc:Fallback>
        <oleObject progId="文書" shapeId="80906" r:id="rId22"/>
      </mc:Fallback>
    </mc:AlternateContent>
    <mc:AlternateContent xmlns:mc="http://schemas.openxmlformats.org/markup-compatibility/2006">
      <mc:Choice Requires="x14">
        <oleObject progId="文書" shapeId="80907" r:id="rId24">
          <objectPr defaultSize="0" autoPict="0" r:id="rId25">
            <anchor moveWithCells="1">
              <from>
                <xdr:col>1</xdr:col>
                <xdr:colOff>9525</xdr:colOff>
                <xdr:row>548</xdr:row>
                <xdr:rowOff>123825</xdr:rowOff>
              </from>
              <to>
                <xdr:col>39</xdr:col>
                <xdr:colOff>47625</xdr:colOff>
                <xdr:row>589</xdr:row>
                <xdr:rowOff>152400</xdr:rowOff>
              </to>
            </anchor>
          </objectPr>
        </oleObject>
      </mc:Choice>
      <mc:Fallback>
        <oleObject progId="文書" shapeId="80907" r:id="rId24"/>
      </mc:Fallback>
    </mc:AlternateContent>
    <mc:AlternateContent xmlns:mc="http://schemas.openxmlformats.org/markup-compatibility/2006">
      <mc:Choice Requires="x14">
        <oleObject progId="文書" shapeId="80908" r:id="rId26">
          <objectPr defaultSize="0" autoPict="0" r:id="rId27">
            <anchor moveWithCells="1">
              <from>
                <xdr:col>3</xdr:col>
                <xdr:colOff>38100</xdr:colOff>
                <xdr:row>592</xdr:row>
                <xdr:rowOff>133350</xdr:rowOff>
              </from>
              <to>
                <xdr:col>41</xdr:col>
                <xdr:colOff>95250</xdr:colOff>
                <xdr:row>633</xdr:row>
                <xdr:rowOff>161925</xdr:rowOff>
              </to>
            </anchor>
          </objectPr>
        </oleObject>
      </mc:Choice>
      <mc:Fallback>
        <oleObject progId="文書" shapeId="80908" r:id="rId26"/>
      </mc:Fallback>
    </mc:AlternateContent>
    <mc:AlternateContent xmlns:mc="http://schemas.openxmlformats.org/markup-compatibility/2006">
      <mc:Choice Requires="x14">
        <oleObject progId="文書" shapeId="80909" r:id="rId28">
          <objectPr defaultSize="0" autoPict="0" r:id="rId29">
            <anchor moveWithCells="1">
              <from>
                <xdr:col>1</xdr:col>
                <xdr:colOff>9525</xdr:colOff>
                <xdr:row>636</xdr:row>
                <xdr:rowOff>133350</xdr:rowOff>
              </from>
              <to>
                <xdr:col>39</xdr:col>
                <xdr:colOff>47625</xdr:colOff>
                <xdr:row>683</xdr:row>
                <xdr:rowOff>171450</xdr:rowOff>
              </to>
            </anchor>
          </objectPr>
        </oleObject>
      </mc:Choice>
      <mc:Fallback>
        <oleObject progId="文書" shapeId="80909" r:id="rId28"/>
      </mc:Fallback>
    </mc:AlternateContent>
    <mc:AlternateContent xmlns:mc="http://schemas.openxmlformats.org/markup-compatibility/2006">
      <mc:Choice Requires="x14">
        <oleObject progId="文書" shapeId="80910" r:id="rId30">
          <objectPr defaultSize="0" autoPict="0" r:id="rId31">
            <anchor moveWithCells="1">
              <from>
                <xdr:col>3</xdr:col>
                <xdr:colOff>19050</xdr:colOff>
                <xdr:row>680</xdr:row>
                <xdr:rowOff>133350</xdr:rowOff>
              </from>
              <to>
                <xdr:col>41</xdr:col>
                <xdr:colOff>66675</xdr:colOff>
                <xdr:row>724</xdr:row>
                <xdr:rowOff>95250</xdr:rowOff>
              </to>
            </anchor>
          </objectPr>
        </oleObject>
      </mc:Choice>
      <mc:Fallback>
        <oleObject progId="文書" shapeId="80910" r:id="rId30"/>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outlinePr showOutlineSymbols="0"/>
  </sheetPr>
  <dimension ref="A1:CM812"/>
  <sheetViews>
    <sheetView showGridLines="0" showZeros="0" showOutlineSymbols="0" zoomScale="80" zoomScaleNormal="80" zoomScaleSheetLayoutView="86" workbookViewId="0">
      <selection activeCell="L2" sqref="L2:AE2"/>
    </sheetView>
  </sheetViews>
  <sheetFormatPr defaultColWidth="2.125" defaultRowHeight="18.95" customHeight="1"/>
  <cols>
    <col min="1" max="3" width="2.125" style="19"/>
    <col min="4" max="4" width="2.125" style="90"/>
    <col min="5" max="16384" width="2.125" style="19"/>
  </cols>
  <sheetData>
    <row r="1" spans="1:91" ht="5.0999999999999996" customHeight="1">
      <c r="D1" s="19"/>
    </row>
    <row r="2" spans="1:91" s="18" customFormat="1" ht="15" customHeight="1">
      <c r="A2" s="1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D2" s="42"/>
      <c r="BE2" s="448">
        <f>L7</f>
        <v>0</v>
      </c>
      <c r="BF2" s="448"/>
      <c r="BG2" s="448"/>
      <c r="BH2" s="448"/>
      <c r="BI2" s="448"/>
      <c r="BJ2" s="448"/>
      <c r="BK2" s="448"/>
      <c r="BL2" s="448"/>
      <c r="BM2" s="448"/>
      <c r="BN2" s="448"/>
      <c r="BO2" s="448"/>
    </row>
    <row r="3" spans="1:91" s="18" customFormat="1" ht="15" customHeight="1">
      <c r="A3" s="1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D3" s="42"/>
      <c r="BE3" s="448">
        <f>IF(L7="",0,LEN(BE2))</f>
        <v>0</v>
      </c>
      <c r="BF3" s="448"/>
      <c r="BG3" s="448"/>
      <c r="BH3" s="448"/>
      <c r="BI3" s="448"/>
      <c r="BJ3" s="448"/>
      <c r="BK3" s="448"/>
      <c r="BL3" s="448"/>
      <c r="BM3" s="448"/>
      <c r="BN3" s="448"/>
      <c r="BO3" s="448"/>
    </row>
    <row r="4" spans="1:91" s="18" customFormat="1" ht="15" customHeight="1">
      <c r="A4" s="1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87"/>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D4" s="42"/>
      <c r="BE4" s="87" t="str">
        <f>IF(BE3=10,"￥","")</f>
        <v/>
      </c>
      <c r="BF4" s="87" t="str">
        <f>IF(BE3=9,"￥",IF(BE3&gt;=10,DBCS(MID(BE2,BE3-9,1)),""))</f>
        <v/>
      </c>
      <c r="BG4" s="87" t="str">
        <f>IF(BE3=8,"￥",IF(BE3&gt;=9,DBCS(MID(BE2,BE3-8,1)),""))</f>
        <v/>
      </c>
      <c r="BH4" s="87" t="str">
        <f>IF(BE3=7,"￥",IF(BE3&gt;=8,DBCS(MID(BE2,BE3-7,1)),""))</f>
        <v/>
      </c>
      <c r="BI4" s="87" t="str">
        <f>IF(BE3=6,"￥",IF(BE3&gt;=7,DBCS(MID(BE2,BE3-6,1)),""))</f>
        <v/>
      </c>
      <c r="BJ4" s="87" t="str">
        <f>IF(BE3=5,"￥",IF(BE3&gt;=6,DBCS(MID(BE2,BE3-5,1)),""))</f>
        <v/>
      </c>
      <c r="BK4" s="87" t="str">
        <f>IF(BE3=4,"￥",IF(BE3&gt;=5,DBCS(MID(BE2,BE3-4,1)),""))</f>
        <v/>
      </c>
      <c r="BL4" s="87" t="str">
        <f>IF(BE3=3,"￥",IF(BE3&gt;=4,DBCS(MID(BE2,BE3-3,1)),""))</f>
        <v/>
      </c>
      <c r="BM4" s="87" t="str">
        <f>IF(BE3=2,"￥",IF(BE3&gt;=3,DBCS(MID(BE2,BE3-2,1)),""))</f>
        <v/>
      </c>
      <c r="BN4" s="87" t="str">
        <f>IF(BE3=1,"￥",IF(BE3&gt;=2,DBCS(MID(BE2,BE3-1,1)),""))</f>
        <v/>
      </c>
      <c r="BO4" s="87" t="str">
        <f>IF(BE3&gt;0,DBCS(RIGHT(BE2,1)),"")</f>
        <v/>
      </c>
    </row>
    <row r="5" spans="1:91" s="18" customFormat="1" ht="15" customHeight="1">
      <c r="A5" s="19"/>
      <c r="B5" s="91"/>
      <c r="C5" s="93"/>
      <c r="D5" s="93"/>
      <c r="E5" s="93"/>
      <c r="F5" s="93"/>
      <c r="G5" s="93"/>
      <c r="H5" s="93"/>
      <c r="I5" s="93"/>
      <c r="J5" s="93"/>
      <c r="K5" s="105"/>
      <c r="L5" s="372"/>
      <c r="M5" s="373"/>
      <c r="N5" s="373"/>
      <c r="O5" s="373"/>
      <c r="P5" s="373"/>
      <c r="Q5" s="373"/>
      <c r="R5" s="373"/>
      <c r="S5" s="373"/>
      <c r="T5" s="373"/>
      <c r="U5" s="373"/>
      <c r="V5" s="373"/>
      <c r="W5" s="373"/>
      <c r="X5" s="373"/>
      <c r="Y5" s="373"/>
      <c r="Z5" s="373"/>
      <c r="AA5" s="36" t="s">
        <v>271</v>
      </c>
      <c r="AB5" s="34"/>
      <c r="AC5" s="34"/>
      <c r="AD5" s="34"/>
      <c r="AE5" s="39"/>
      <c r="AF5" s="42"/>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42"/>
      <c r="BE5" s="42"/>
      <c r="BF5" s="42"/>
      <c r="BG5" s="42"/>
      <c r="BH5" s="42"/>
      <c r="BI5" s="42"/>
      <c r="BJ5" s="42"/>
      <c r="BK5" s="42"/>
      <c r="BL5" s="42"/>
      <c r="BM5" s="42"/>
      <c r="BN5" s="42"/>
      <c r="BO5" s="42"/>
    </row>
    <row r="6" spans="1:91" s="18" customFormat="1" ht="15" customHeight="1">
      <c r="A6" s="19"/>
      <c r="B6" s="91"/>
      <c r="C6" s="486" t="s">
        <v>293</v>
      </c>
      <c r="D6" s="486"/>
      <c r="E6" s="486"/>
      <c r="F6" s="486"/>
      <c r="G6" s="486"/>
      <c r="H6" s="486"/>
      <c r="I6" s="486"/>
      <c r="J6" s="486"/>
      <c r="K6" s="487"/>
      <c r="L6" s="488">
        <f>L4-L5</f>
        <v>0</v>
      </c>
      <c r="M6" s="489"/>
      <c r="N6" s="489"/>
      <c r="O6" s="489"/>
      <c r="P6" s="489"/>
      <c r="Q6" s="489"/>
      <c r="R6" s="489"/>
      <c r="S6" s="489"/>
      <c r="T6" s="489"/>
      <c r="U6" s="489"/>
      <c r="V6" s="489"/>
      <c r="W6" s="489"/>
      <c r="X6" s="489"/>
      <c r="Y6" s="489"/>
      <c r="Z6" s="489"/>
      <c r="AA6" s="36" t="s">
        <v>14</v>
      </c>
      <c r="AB6" s="34"/>
      <c r="AC6" s="34"/>
      <c r="AD6" s="34"/>
      <c r="AE6" s="39"/>
      <c r="AF6" s="42"/>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c r="BD6" s="42"/>
      <c r="BE6" s="42"/>
      <c r="BF6" s="42"/>
      <c r="BG6" s="42"/>
      <c r="BH6" s="42"/>
      <c r="BI6" s="42"/>
      <c r="BJ6" s="42"/>
      <c r="BK6" s="42"/>
      <c r="BL6" s="42"/>
      <c r="BM6" s="42"/>
      <c r="BN6" s="42"/>
      <c r="BO6" s="42"/>
    </row>
    <row r="7" spans="1:91" s="18" customFormat="1" ht="15" customHeight="1">
      <c r="A7" s="19"/>
      <c r="B7" s="483" t="s">
        <v>283</v>
      </c>
      <c r="C7" s="484"/>
      <c r="D7" s="484"/>
      <c r="E7" s="484"/>
      <c r="F7" s="484"/>
      <c r="G7" s="484"/>
      <c r="H7" s="484"/>
      <c r="I7" s="484"/>
      <c r="J7" s="484"/>
      <c r="K7" s="485"/>
      <c r="L7" s="372"/>
      <c r="M7" s="373"/>
      <c r="N7" s="373"/>
      <c r="O7" s="373"/>
      <c r="P7" s="373"/>
      <c r="Q7" s="373"/>
      <c r="R7" s="373"/>
      <c r="S7" s="373"/>
      <c r="T7" s="373"/>
      <c r="U7" s="373"/>
      <c r="V7" s="373"/>
      <c r="W7" s="373"/>
      <c r="X7" s="373"/>
      <c r="Y7" s="373"/>
      <c r="Z7" s="373"/>
      <c r="AA7" s="36" t="s">
        <v>14</v>
      </c>
      <c r="AB7" s="34"/>
      <c r="AC7" s="34"/>
      <c r="AD7" s="34"/>
      <c r="AE7" s="39"/>
      <c r="AF7" s="42"/>
      <c r="AG7" s="318" t="str">
        <f>BE4&amp;BF4&amp;IF(OR(BF4="￥",BF4=""),"","，")&amp;BG4&amp;BH4&amp;BI4&amp;IF(OR(BI4="￥",BI4=""),"","，")&amp;BJ4&amp;BK4&amp;BL4&amp;IF(OR(BL4="￥",BL4=""),"","，")&amp;BM4&amp;BN4&amp;BO4</f>
        <v/>
      </c>
      <c r="AH7" s="318"/>
      <c r="AI7" s="318"/>
      <c r="AJ7" s="318"/>
      <c r="AK7" s="318"/>
      <c r="AL7" s="318"/>
      <c r="AM7" s="318"/>
      <c r="AN7" s="318"/>
      <c r="AO7" s="318"/>
      <c r="AP7" s="318"/>
      <c r="AQ7" s="318"/>
      <c r="AR7" s="318"/>
      <c r="AS7" s="318"/>
      <c r="AT7" s="318"/>
      <c r="AU7" s="318"/>
      <c r="AV7" s="318"/>
      <c r="AW7" s="318"/>
      <c r="AX7" s="318"/>
      <c r="AY7" s="318"/>
      <c r="AZ7" s="318"/>
      <c r="BA7" s="318"/>
      <c r="BB7" s="318"/>
      <c r="BC7" s="318"/>
      <c r="BD7" s="42"/>
      <c r="BE7" s="42"/>
      <c r="BF7" s="42"/>
      <c r="BG7" s="42"/>
      <c r="BH7" s="42"/>
      <c r="BI7" s="42"/>
      <c r="BJ7" s="42"/>
      <c r="BK7" s="42"/>
      <c r="BL7" s="42"/>
      <c r="BM7" s="42"/>
      <c r="BN7" s="42"/>
      <c r="BO7" s="42"/>
    </row>
    <row r="8" spans="1:91" s="18" customFormat="1" ht="15" customHeight="1">
      <c r="A8" s="19"/>
      <c r="B8" s="363" t="s">
        <v>18</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33"/>
      <c r="AB8" s="33"/>
      <c r="AC8" s="33"/>
      <c r="AD8" s="33"/>
      <c r="AE8" s="40"/>
      <c r="AF8" s="42"/>
      <c r="AG8" s="318" t="str">
        <f>IF(L8="","　　",L8)&amp;IF(OR(O8="",S8="",W8=""),"　　　年　　　月　　　日",IF(O8&lt;10,"　　","　")&amp;DBCS(O8)&amp;"年"&amp;IF(S8&lt;10,"　　","　")&amp;DBCS(S8)&amp;"月"&amp;IF(W8&lt;10,"　　","　")&amp;DBCS(W8)&amp;"日")</f>
        <v>令和　　　年　　　月　　　日</v>
      </c>
      <c r="AH8" s="318"/>
      <c r="AI8" s="318"/>
      <c r="AJ8" s="318"/>
      <c r="AK8" s="318"/>
      <c r="AL8" s="318"/>
      <c r="AM8" s="318"/>
      <c r="AN8" s="318"/>
      <c r="AO8" s="318"/>
      <c r="AP8" s="318"/>
      <c r="AQ8" s="318"/>
      <c r="AR8" s="318"/>
      <c r="AS8" s="318"/>
      <c r="AT8" s="318"/>
      <c r="AU8" s="318"/>
      <c r="AV8" s="318"/>
      <c r="AW8" s="318"/>
      <c r="AX8" s="318"/>
      <c r="AY8" s="318"/>
      <c r="AZ8" s="318"/>
      <c r="BA8" s="318"/>
      <c r="BB8" s="318"/>
      <c r="BC8" s="318"/>
      <c r="BD8" s="42"/>
      <c r="BE8" s="42"/>
      <c r="BF8" s="42"/>
      <c r="BG8" s="42"/>
      <c r="BH8" s="42"/>
      <c r="BI8" s="42"/>
      <c r="BJ8" s="42"/>
      <c r="BK8" s="42"/>
      <c r="BL8" s="42"/>
      <c r="BM8" s="42"/>
      <c r="BN8" s="42"/>
      <c r="BO8" s="42"/>
    </row>
    <row r="9" spans="1:91" s="18" customFormat="1" ht="15" customHeight="1">
      <c r="A9" s="19"/>
      <c r="B9" s="363" t="s">
        <v>22</v>
      </c>
      <c r="C9" s="364"/>
      <c r="D9" s="364"/>
      <c r="E9" s="364"/>
      <c r="F9" s="364"/>
      <c r="G9" s="364"/>
      <c r="H9" s="364"/>
      <c r="I9" s="364"/>
      <c r="J9" s="364"/>
      <c r="K9" s="365"/>
      <c r="L9" s="490" t="str">
        <f>IF(L8="","",L8)</f>
        <v>令和</v>
      </c>
      <c r="M9" s="376"/>
      <c r="N9" s="376"/>
      <c r="O9" s="376"/>
      <c r="P9" s="376"/>
      <c r="Q9" s="376" t="s">
        <v>31</v>
      </c>
      <c r="R9" s="376"/>
      <c r="S9" s="376"/>
      <c r="T9" s="376"/>
      <c r="U9" s="376" t="s">
        <v>33</v>
      </c>
      <c r="V9" s="376"/>
      <c r="W9" s="376" t="str">
        <f>IF(W8="","",W8)</f>
        <v/>
      </c>
      <c r="X9" s="376"/>
      <c r="Y9" s="376" t="s">
        <v>21</v>
      </c>
      <c r="Z9" s="376"/>
      <c r="AA9" s="33"/>
      <c r="AB9" s="33"/>
      <c r="AC9" s="33"/>
      <c r="AD9" s="33"/>
      <c r="AE9" s="40"/>
      <c r="AF9" s="42"/>
      <c r="AG9" s="318" t="str">
        <f>IF(L9="","　　",L9)&amp;IF(OR(O9="",S9="",W9=""),"　　　年　　　月　　　日",IF(O9&lt;10,"　　","　")&amp;DBCS(O9)&amp;"年"&amp;IF(S9&lt;10,"　　","　")&amp;DBCS(S9)&amp;"月"&amp;IF(W9&lt;10,"　　","　")&amp;DBCS(W9)&amp;"日")</f>
        <v>令和　　　年　　　月　　　日</v>
      </c>
      <c r="AH9" s="318"/>
      <c r="AI9" s="318"/>
      <c r="AJ9" s="318"/>
      <c r="AK9" s="318"/>
      <c r="AL9" s="318"/>
      <c r="AM9" s="318"/>
      <c r="AN9" s="318"/>
      <c r="AO9" s="318"/>
      <c r="AP9" s="318"/>
      <c r="AQ9" s="318"/>
      <c r="AR9" s="318"/>
      <c r="AS9" s="318"/>
      <c r="AT9" s="318"/>
      <c r="AU9" s="318"/>
      <c r="AV9" s="318"/>
      <c r="AW9" s="318"/>
      <c r="AX9" s="318"/>
      <c r="AY9" s="318"/>
      <c r="AZ9" s="318"/>
      <c r="BA9" s="318"/>
      <c r="BB9" s="318"/>
      <c r="BC9" s="318"/>
      <c r="BD9" s="42"/>
      <c r="BE9" s="42"/>
      <c r="BF9" s="42"/>
      <c r="BG9" s="42"/>
      <c r="BH9" s="42"/>
      <c r="BI9" s="42"/>
      <c r="BJ9" s="42"/>
      <c r="BK9" s="42"/>
      <c r="BL9" s="42"/>
      <c r="BM9" s="42"/>
      <c r="BN9" s="42"/>
      <c r="BO9" s="42"/>
    </row>
    <row r="10" spans="1:91" s="18" customFormat="1" ht="15" customHeight="1">
      <c r="A10" s="19"/>
      <c r="B10" s="363" t="s">
        <v>75</v>
      </c>
      <c r="C10" s="364"/>
      <c r="D10" s="364"/>
      <c r="E10" s="364"/>
      <c r="F10" s="364"/>
      <c r="G10" s="364"/>
      <c r="H10" s="364"/>
      <c r="I10" s="364"/>
      <c r="J10" s="364"/>
      <c r="K10" s="365"/>
      <c r="L10" s="374" t="s">
        <v>418</v>
      </c>
      <c r="M10" s="375"/>
      <c r="N10" s="375"/>
      <c r="O10" s="375"/>
      <c r="P10" s="375"/>
      <c r="Q10" s="376" t="s">
        <v>31</v>
      </c>
      <c r="R10" s="376"/>
      <c r="S10" s="375"/>
      <c r="T10" s="375"/>
      <c r="U10" s="376" t="s">
        <v>33</v>
      </c>
      <c r="V10" s="376"/>
      <c r="W10" s="375"/>
      <c r="X10" s="375"/>
      <c r="Y10" s="376" t="s">
        <v>21</v>
      </c>
      <c r="Z10" s="376"/>
      <c r="AA10" s="33"/>
      <c r="AB10" s="33"/>
      <c r="AC10" s="33"/>
      <c r="AD10" s="33"/>
      <c r="AE10" s="40"/>
      <c r="AF10" s="42"/>
      <c r="AG10" s="318" t="str">
        <f>IF(L10="","　　",L10)&amp;IF(OR(O10="",S10="",W10=""),"　　　年　　　月　　　日",IF(O10&lt;10,"　　","　")&amp;DBCS(O10)&amp;"年"&amp;IF(S10&lt;10,"　　","　")&amp;DBCS(S10)&amp;"月"&amp;IF(W10&lt;10,"　　","　")&amp;DBCS(W10)&amp;"日")</f>
        <v>令和　　　年　　　月　　　日</v>
      </c>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42"/>
      <c r="BE10" s="42"/>
      <c r="BF10" s="42"/>
      <c r="BG10" s="42"/>
      <c r="BH10" s="42"/>
      <c r="BI10" s="42"/>
      <c r="BJ10" s="42"/>
      <c r="BK10" s="42"/>
      <c r="BL10" s="42"/>
      <c r="BM10" s="42"/>
      <c r="BN10" s="42"/>
      <c r="BO10" s="42"/>
    </row>
    <row r="11" spans="1:91" s="18" customFormat="1" ht="15" customHeight="1">
      <c r="A11" s="19"/>
      <c r="B11" s="363" t="s">
        <v>151</v>
      </c>
      <c r="C11" s="364"/>
      <c r="D11" s="364"/>
      <c r="E11" s="364"/>
      <c r="F11" s="364"/>
      <c r="G11" s="364"/>
      <c r="H11" s="364"/>
      <c r="I11" s="364"/>
      <c r="J11" s="364"/>
      <c r="K11" s="365"/>
      <c r="L11" s="491" t="s">
        <v>104</v>
      </c>
      <c r="M11" s="492"/>
      <c r="N11" s="493"/>
      <c r="O11" s="119"/>
      <c r="P11" s="128" t="str">
        <f>IF(L11="不要","※1～16ページをページ指定で印刷してください","")</f>
        <v/>
      </c>
      <c r="Q11" s="119"/>
      <c r="R11" s="119"/>
      <c r="S11" s="119"/>
      <c r="T11" s="119"/>
      <c r="U11" s="119"/>
      <c r="V11" s="119"/>
      <c r="W11" s="119"/>
      <c r="X11" s="119"/>
      <c r="Y11" s="119"/>
      <c r="Z11" s="119"/>
      <c r="AA11" s="119"/>
      <c r="AB11" s="119"/>
      <c r="AC11" s="119"/>
      <c r="AD11" s="119"/>
      <c r="AE11" s="142"/>
      <c r="AF11" s="42"/>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42"/>
      <c r="BE11" s="42"/>
      <c r="BF11" s="42"/>
      <c r="BG11" s="42"/>
      <c r="BH11" s="42"/>
      <c r="BI11" s="42"/>
      <c r="BJ11" s="42"/>
      <c r="BK11" s="42"/>
      <c r="BL11" s="42"/>
      <c r="BM11" s="42"/>
      <c r="BN11" s="42"/>
      <c r="BO11" s="42"/>
    </row>
    <row r="12" spans="1:91" s="18" customFormat="1" ht="15" customHeight="1">
      <c r="A12" s="19"/>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713" t="s">
        <v>318</v>
      </c>
      <c r="AG12" s="714"/>
      <c r="AH12" s="714"/>
      <c r="AI12" s="715"/>
      <c r="AJ12" s="380" t="s">
        <v>34</v>
      </c>
      <c r="AK12" s="381"/>
      <c r="AL12" s="381"/>
      <c r="AM12" s="381"/>
      <c r="AN12" s="381"/>
      <c r="AO12" s="382"/>
      <c r="AP12" s="418"/>
      <c r="AQ12" s="419"/>
      <c r="AR12" s="419"/>
      <c r="AS12" s="419"/>
      <c r="AT12" s="419"/>
      <c r="AU12" s="419"/>
      <c r="AV12" s="419"/>
      <c r="AW12" s="419"/>
      <c r="AX12" s="419"/>
      <c r="AY12" s="419"/>
      <c r="AZ12" s="419"/>
      <c r="BA12" s="419"/>
      <c r="BB12" s="419"/>
      <c r="BC12" s="419"/>
      <c r="BD12" s="419"/>
      <c r="BE12" s="419"/>
      <c r="BF12" s="419"/>
      <c r="BG12" s="419"/>
      <c r="BH12" s="419"/>
      <c r="BI12" s="420"/>
      <c r="BJ12" s="716"/>
      <c r="BK12" s="560"/>
      <c r="BL12" s="560"/>
      <c r="BM12" s="717"/>
      <c r="BN12" s="380" t="s">
        <v>34</v>
      </c>
      <c r="BO12" s="381"/>
      <c r="BP12" s="381"/>
      <c r="BQ12" s="381"/>
      <c r="BR12" s="381"/>
      <c r="BS12" s="382"/>
      <c r="BT12" s="418"/>
      <c r="BU12" s="419"/>
      <c r="BV12" s="419"/>
      <c r="BW12" s="419"/>
      <c r="BX12" s="419"/>
      <c r="BY12" s="419"/>
      <c r="BZ12" s="419"/>
      <c r="CA12" s="419"/>
      <c r="CB12" s="419"/>
      <c r="CC12" s="419"/>
      <c r="CD12" s="419"/>
      <c r="CE12" s="419"/>
      <c r="CF12" s="419"/>
      <c r="CG12" s="419"/>
      <c r="CH12" s="419"/>
      <c r="CI12" s="419"/>
      <c r="CJ12" s="419"/>
      <c r="CK12" s="419"/>
      <c r="CL12" s="419"/>
      <c r="CM12" s="420"/>
    </row>
    <row r="13" spans="1:91" s="18" customFormat="1" ht="15" customHeight="1">
      <c r="A13" s="19"/>
      <c r="B13" s="386"/>
      <c r="C13" s="387"/>
      <c r="D13" s="387"/>
      <c r="E13" s="388"/>
      <c r="F13" s="389" t="s">
        <v>252</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718" t="s">
        <v>304</v>
      </c>
      <c r="AG13" s="719"/>
      <c r="AH13" s="719"/>
      <c r="AI13" s="720"/>
      <c r="AJ13" s="389" t="s">
        <v>319</v>
      </c>
      <c r="AK13" s="390"/>
      <c r="AL13" s="390"/>
      <c r="AM13" s="390"/>
      <c r="AN13" s="390"/>
      <c r="AO13" s="391"/>
      <c r="AP13" s="424"/>
      <c r="AQ13" s="425"/>
      <c r="AR13" s="425"/>
      <c r="AS13" s="425"/>
      <c r="AT13" s="425"/>
      <c r="AU13" s="425"/>
      <c r="AV13" s="425"/>
      <c r="AW13" s="425"/>
      <c r="AX13" s="425"/>
      <c r="AY13" s="425"/>
      <c r="AZ13" s="425"/>
      <c r="BA13" s="425"/>
      <c r="BB13" s="425"/>
      <c r="BC13" s="425"/>
      <c r="BD13" s="425"/>
      <c r="BE13" s="425"/>
      <c r="BF13" s="425"/>
      <c r="BG13" s="425"/>
      <c r="BH13" s="425"/>
      <c r="BI13" s="426"/>
      <c r="BJ13" s="718" t="s">
        <v>161</v>
      </c>
      <c r="BK13" s="719"/>
      <c r="BL13" s="719"/>
      <c r="BM13" s="720"/>
      <c r="BN13" s="389" t="s">
        <v>319</v>
      </c>
      <c r="BO13" s="390"/>
      <c r="BP13" s="390"/>
      <c r="BQ13" s="390"/>
      <c r="BR13" s="390"/>
      <c r="BS13" s="391"/>
      <c r="BT13" s="424"/>
      <c r="BU13" s="425"/>
      <c r="BV13" s="425"/>
      <c r="BW13" s="425"/>
      <c r="BX13" s="425"/>
      <c r="BY13" s="425"/>
      <c r="BZ13" s="425"/>
      <c r="CA13" s="425"/>
      <c r="CB13" s="425"/>
      <c r="CC13" s="425"/>
      <c r="CD13" s="425"/>
      <c r="CE13" s="425"/>
      <c r="CF13" s="425"/>
      <c r="CG13" s="425"/>
      <c r="CH13" s="425"/>
      <c r="CI13" s="425"/>
      <c r="CJ13" s="425"/>
      <c r="CK13" s="425"/>
      <c r="CL13" s="425"/>
      <c r="CM13" s="426"/>
    </row>
    <row r="14" spans="1:91" s="18" customFormat="1" ht="15" customHeight="1">
      <c r="A14" s="19"/>
      <c r="B14" s="386"/>
      <c r="C14" s="387"/>
      <c r="D14" s="387"/>
      <c r="E14" s="388"/>
      <c r="F14" s="427" t="s">
        <v>230</v>
      </c>
      <c r="G14" s="428"/>
      <c r="H14" s="428"/>
      <c r="I14" s="428"/>
      <c r="J14" s="428"/>
      <c r="K14" s="429"/>
      <c r="L14" s="424"/>
      <c r="M14" s="425"/>
      <c r="N14" s="425"/>
      <c r="O14" s="425"/>
      <c r="P14" s="425"/>
      <c r="Q14" s="425"/>
      <c r="R14" s="425"/>
      <c r="S14" s="425"/>
      <c r="T14" s="425"/>
      <c r="U14" s="425"/>
      <c r="V14" s="425"/>
      <c r="W14" s="425"/>
      <c r="X14" s="425"/>
      <c r="Y14" s="425"/>
      <c r="Z14" s="425"/>
      <c r="AA14" s="425"/>
      <c r="AB14" s="425"/>
      <c r="AC14" s="425"/>
      <c r="AD14" s="425"/>
      <c r="AE14" s="426"/>
      <c r="AF14" s="721"/>
      <c r="AG14" s="722"/>
      <c r="AH14" s="722"/>
      <c r="AI14" s="723"/>
      <c r="AJ14" s="389" t="s">
        <v>25</v>
      </c>
      <c r="AK14" s="390"/>
      <c r="AL14" s="390"/>
      <c r="AM14" s="390"/>
      <c r="AN14" s="390"/>
      <c r="AO14" s="391"/>
      <c r="AP14" s="424"/>
      <c r="AQ14" s="425"/>
      <c r="AR14" s="425"/>
      <c r="AS14" s="425"/>
      <c r="AT14" s="425"/>
      <c r="AU14" s="425"/>
      <c r="AV14" s="425"/>
      <c r="AW14" s="425"/>
      <c r="AX14" s="425"/>
      <c r="AY14" s="425"/>
      <c r="AZ14" s="425"/>
      <c r="BA14" s="425"/>
      <c r="BB14" s="425"/>
      <c r="BC14" s="425"/>
      <c r="BD14" s="425"/>
      <c r="BE14" s="425"/>
      <c r="BF14" s="425"/>
      <c r="BG14" s="425"/>
      <c r="BH14" s="425"/>
      <c r="BI14" s="426"/>
      <c r="BM14" s="229"/>
      <c r="BN14" s="389" t="s">
        <v>25</v>
      </c>
      <c r="BO14" s="390"/>
      <c r="BP14" s="390"/>
      <c r="BQ14" s="390"/>
      <c r="BR14" s="390"/>
      <c r="BS14" s="391"/>
      <c r="BT14" s="424"/>
      <c r="BU14" s="425"/>
      <c r="BV14" s="425"/>
      <c r="BW14" s="425"/>
      <c r="BX14" s="425"/>
      <c r="BY14" s="425"/>
      <c r="BZ14" s="425"/>
      <c r="CA14" s="425"/>
      <c r="CB14" s="425"/>
      <c r="CC14" s="425"/>
      <c r="CD14" s="425"/>
      <c r="CE14" s="425"/>
      <c r="CF14" s="425"/>
      <c r="CG14" s="425"/>
      <c r="CH14" s="425"/>
      <c r="CI14" s="425"/>
      <c r="CJ14" s="425"/>
      <c r="CK14" s="425"/>
      <c r="CL14" s="425"/>
      <c r="CM14" s="426"/>
    </row>
    <row r="15" spans="1:91" s="18" customFormat="1" ht="15" customHeight="1">
      <c r="A15" s="19"/>
      <c r="B15" s="395"/>
      <c r="C15" s="396"/>
      <c r="D15" s="396"/>
      <c r="E15" s="397"/>
      <c r="F15" s="663" t="s">
        <v>221</v>
      </c>
      <c r="G15" s="664"/>
      <c r="H15" s="664"/>
      <c r="I15" s="664"/>
      <c r="J15" s="664"/>
      <c r="K15" s="665"/>
      <c r="L15" s="494"/>
      <c r="M15" s="495"/>
      <c r="N15" s="495"/>
      <c r="O15" s="495"/>
      <c r="P15" s="495"/>
      <c r="Q15" s="495"/>
      <c r="R15" s="495"/>
      <c r="S15" s="495"/>
      <c r="T15" s="495"/>
      <c r="U15" s="495"/>
      <c r="V15" s="495"/>
      <c r="W15" s="495"/>
      <c r="X15" s="495"/>
      <c r="Y15" s="495"/>
      <c r="Z15" s="495"/>
      <c r="AA15" s="495"/>
      <c r="AB15" s="495"/>
      <c r="AC15" s="495"/>
      <c r="AD15" s="495"/>
      <c r="AE15" s="496"/>
      <c r="AF15" s="724"/>
      <c r="AG15" s="562"/>
      <c r="AH15" s="562"/>
      <c r="AI15" s="725"/>
      <c r="AJ15" s="398" t="s">
        <v>35</v>
      </c>
      <c r="AK15" s="399"/>
      <c r="AL15" s="399"/>
      <c r="AM15" s="399"/>
      <c r="AN15" s="399"/>
      <c r="AO15" s="400"/>
      <c r="AP15" s="494"/>
      <c r="AQ15" s="495"/>
      <c r="AR15" s="495"/>
      <c r="AS15" s="495"/>
      <c r="AT15" s="495"/>
      <c r="AU15" s="495"/>
      <c r="AV15" s="495"/>
      <c r="AW15" s="495"/>
      <c r="AX15" s="495"/>
      <c r="AY15" s="495"/>
      <c r="AZ15" s="495"/>
      <c r="BA15" s="495"/>
      <c r="BB15" s="495"/>
      <c r="BC15" s="495"/>
      <c r="BD15" s="495"/>
      <c r="BE15" s="495"/>
      <c r="BF15" s="495"/>
      <c r="BG15" s="495"/>
      <c r="BH15" s="495"/>
      <c r="BI15" s="496"/>
      <c r="BJ15" s="228"/>
      <c r="BK15" s="140"/>
      <c r="BL15" s="140"/>
      <c r="BM15" s="230"/>
      <c r="BN15" s="398" t="s">
        <v>35</v>
      </c>
      <c r="BO15" s="399"/>
      <c r="BP15" s="399"/>
      <c r="BQ15" s="399"/>
      <c r="BR15" s="399"/>
      <c r="BS15" s="400"/>
      <c r="BT15" s="494"/>
      <c r="BU15" s="495"/>
      <c r="BV15" s="495"/>
      <c r="BW15" s="495"/>
      <c r="BX15" s="495"/>
      <c r="BY15" s="495"/>
      <c r="BZ15" s="495"/>
      <c r="CA15" s="495"/>
      <c r="CB15" s="495"/>
      <c r="CC15" s="495"/>
      <c r="CD15" s="495"/>
      <c r="CE15" s="495"/>
      <c r="CF15" s="495"/>
      <c r="CG15" s="495"/>
      <c r="CH15" s="495"/>
      <c r="CI15" s="495"/>
      <c r="CJ15" s="495"/>
      <c r="CK15" s="495"/>
      <c r="CL15" s="495"/>
      <c r="CM15" s="496"/>
    </row>
    <row r="16" spans="1:91" ht="5.0999999999999996" customHeight="1">
      <c r="F16" s="497"/>
      <c r="G16" s="497"/>
      <c r="H16" s="497"/>
      <c r="I16" s="497"/>
      <c r="J16" s="497"/>
      <c r="K16" s="497"/>
      <c r="L16" s="497"/>
      <c r="M16" s="497"/>
    </row>
    <row r="17" spans="4:91" ht="9.6" customHeight="1"/>
    <row r="18" spans="4:91" ht="9.6" customHeight="1">
      <c r="AX18" s="90"/>
    </row>
    <row r="19" spans="4:91" ht="9.6" customHeight="1">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c r="D23" s="521" t="s">
        <v>288</v>
      </c>
      <c r="E23" s="521"/>
      <c r="F23" s="521"/>
      <c r="G23" s="521"/>
      <c r="H23" s="521"/>
      <c r="I23" s="521"/>
      <c r="J23" s="521"/>
      <c r="K23" s="521"/>
      <c r="L23" s="521"/>
      <c r="M23" s="521"/>
      <c r="N23" s="521"/>
      <c r="O23" s="521"/>
      <c r="P23" s="521"/>
      <c r="Q23" s="521"/>
      <c r="R23" s="521"/>
      <c r="S23" s="521"/>
      <c r="T23" s="521"/>
      <c r="U23" s="521"/>
      <c r="V23" s="521"/>
      <c r="W23" s="521"/>
      <c r="X23" s="521"/>
      <c r="Y23" s="521"/>
      <c r="Z23" s="521"/>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c r="E29" s="522" t="s">
        <v>296</v>
      </c>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c r="E37" s="523" t="s">
        <v>47</v>
      </c>
      <c r="F37" s="524"/>
      <c r="G37" s="529" t="s">
        <v>224</v>
      </c>
      <c r="H37" s="529"/>
      <c r="I37" s="529"/>
      <c r="J37" s="529"/>
      <c r="K37" s="529"/>
      <c r="L37" s="529"/>
      <c r="M37" s="504"/>
      <c r="N37" s="532"/>
      <c r="O37" s="502" t="str">
        <f>IF(L2="","",L2)</f>
        <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4"/>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c r="E38" s="525"/>
      <c r="F38" s="526"/>
      <c r="G38" s="530"/>
      <c r="H38" s="530"/>
      <c r="I38" s="530"/>
      <c r="J38" s="530"/>
      <c r="K38" s="530"/>
      <c r="L38" s="530"/>
      <c r="M38" s="505"/>
      <c r="N38" s="506"/>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5"/>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c r="E39" s="525"/>
      <c r="F39" s="526"/>
      <c r="G39" s="530"/>
      <c r="H39" s="530"/>
      <c r="I39" s="530"/>
      <c r="J39" s="530"/>
      <c r="K39" s="530"/>
      <c r="L39" s="530"/>
      <c r="M39" s="505"/>
      <c r="N39" s="506"/>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5"/>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c r="E40" s="525"/>
      <c r="F40" s="526"/>
      <c r="G40" s="530"/>
      <c r="H40" s="530"/>
      <c r="I40" s="530"/>
      <c r="J40" s="530"/>
      <c r="K40" s="530"/>
      <c r="L40" s="530"/>
      <c r="M40" s="505"/>
      <c r="N40" s="506"/>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5"/>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c r="E41" s="527"/>
      <c r="F41" s="528"/>
      <c r="G41" s="531"/>
      <c r="H41" s="531"/>
      <c r="I41" s="531"/>
      <c r="J41" s="531"/>
      <c r="K41" s="531"/>
      <c r="L41" s="531"/>
      <c r="M41" s="509"/>
      <c r="N41" s="507"/>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509"/>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c r="E42" s="523" t="s">
        <v>61</v>
      </c>
      <c r="F42" s="524"/>
      <c r="G42" s="529" t="s">
        <v>228</v>
      </c>
      <c r="H42" s="529"/>
      <c r="I42" s="529"/>
      <c r="J42" s="529"/>
      <c r="K42" s="529"/>
      <c r="L42" s="529"/>
      <c r="M42" s="504"/>
      <c r="N42" s="532"/>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c r="E43" s="525"/>
      <c r="F43" s="526"/>
      <c r="G43" s="530"/>
      <c r="H43" s="530"/>
      <c r="I43" s="530"/>
      <c r="J43" s="530"/>
      <c r="K43" s="530"/>
      <c r="L43" s="530"/>
      <c r="M43" s="505"/>
      <c r="N43" s="506"/>
      <c r="O43" s="387" t="str">
        <f>"津山市　"&amp;IF(O3="","　　　　　　　　",O3)&amp;"　地内"</f>
        <v>津山市　　　　　　　　　　地内</v>
      </c>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c r="E44" s="525"/>
      <c r="F44" s="526"/>
      <c r="G44" s="530"/>
      <c r="H44" s="530"/>
      <c r="I44" s="530"/>
      <c r="J44" s="530"/>
      <c r="K44" s="530"/>
      <c r="L44" s="530"/>
      <c r="M44" s="505"/>
      <c r="N44" s="506"/>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c r="E45" s="525"/>
      <c r="F45" s="526"/>
      <c r="G45" s="530"/>
      <c r="H45" s="530"/>
      <c r="I45" s="530"/>
      <c r="J45" s="530"/>
      <c r="K45" s="530"/>
      <c r="L45" s="530"/>
      <c r="M45" s="505"/>
      <c r="N45" s="506"/>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c r="E46" s="527"/>
      <c r="F46" s="528"/>
      <c r="G46" s="531"/>
      <c r="H46" s="531"/>
      <c r="I46" s="531"/>
      <c r="J46" s="531"/>
      <c r="K46" s="531"/>
      <c r="L46" s="531"/>
      <c r="M46" s="509"/>
      <c r="N46" s="507"/>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c r="E47" s="523" t="s">
        <v>66</v>
      </c>
      <c r="F47" s="524"/>
      <c r="G47" s="529" t="s">
        <v>297</v>
      </c>
      <c r="H47" s="529"/>
      <c r="I47" s="529"/>
      <c r="J47" s="529"/>
      <c r="K47" s="529"/>
      <c r="L47" s="529"/>
      <c r="M47" s="504"/>
      <c r="N47" s="532"/>
      <c r="O47" s="533" t="s">
        <v>193</v>
      </c>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4"/>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c r="E48" s="525"/>
      <c r="F48" s="526"/>
      <c r="G48" s="530"/>
      <c r="H48" s="530"/>
      <c r="I48" s="530"/>
      <c r="J48" s="530"/>
      <c r="K48" s="530"/>
      <c r="L48" s="530"/>
      <c r="M48" s="505"/>
      <c r="N48" s="506"/>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6"/>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c r="E49" s="525"/>
      <c r="F49" s="526"/>
      <c r="G49" s="530"/>
      <c r="H49" s="530"/>
      <c r="I49" s="530"/>
      <c r="J49" s="530"/>
      <c r="K49" s="530"/>
      <c r="L49" s="530"/>
      <c r="M49" s="505"/>
      <c r="N49" s="506"/>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6"/>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c r="E50" s="525"/>
      <c r="F50" s="526"/>
      <c r="G50" s="530"/>
      <c r="H50" s="530"/>
      <c r="I50" s="530"/>
      <c r="J50" s="530"/>
      <c r="K50" s="530"/>
      <c r="L50" s="530"/>
      <c r="M50" s="505"/>
      <c r="N50" s="506"/>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6"/>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c r="E51" s="527"/>
      <c r="F51" s="528"/>
      <c r="G51" s="531"/>
      <c r="H51" s="531"/>
      <c r="I51" s="531"/>
      <c r="J51" s="531"/>
      <c r="K51" s="531"/>
      <c r="L51" s="531"/>
      <c r="M51" s="509"/>
      <c r="N51" s="50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8"/>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c r="E52" s="523" t="s">
        <v>20</v>
      </c>
      <c r="F52" s="524"/>
      <c r="G52" s="484" t="s">
        <v>282</v>
      </c>
      <c r="H52" s="484"/>
      <c r="I52" s="484"/>
      <c r="J52" s="484"/>
      <c r="K52" s="484"/>
      <c r="L52" s="484"/>
      <c r="M52" s="504"/>
      <c r="N52" s="532"/>
      <c r="O52" s="484" t="s">
        <v>300</v>
      </c>
      <c r="P52" s="484"/>
      <c r="Q52" s="484"/>
      <c r="R52" s="502"/>
      <c r="S52" s="502"/>
      <c r="T52" s="502" t="s">
        <v>316</v>
      </c>
      <c r="U52" s="502"/>
      <c r="V52" s="502"/>
      <c r="W52" s="502"/>
      <c r="X52" s="502"/>
      <c r="Y52" s="502"/>
      <c r="Z52" s="502"/>
      <c r="AA52" s="502"/>
      <c r="AB52" s="502"/>
      <c r="AC52" s="502"/>
      <c r="AD52" s="502"/>
      <c r="AE52" s="502"/>
      <c r="AF52" s="502"/>
      <c r="AG52" s="502"/>
      <c r="AH52" s="502"/>
      <c r="AI52" s="502"/>
      <c r="AJ52" s="502"/>
      <c r="AK52" s="502"/>
      <c r="AL52" s="502"/>
      <c r="AM52" s="502"/>
      <c r="AN52" s="502"/>
      <c r="AO52" s="502"/>
      <c r="AP52" s="504"/>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c r="E53" s="525"/>
      <c r="F53" s="526"/>
      <c r="G53" s="501"/>
      <c r="H53" s="501"/>
      <c r="I53" s="501"/>
      <c r="J53" s="501"/>
      <c r="K53" s="501"/>
      <c r="L53" s="501"/>
      <c r="M53" s="505"/>
      <c r="N53" s="506"/>
      <c r="O53" s="501"/>
      <c r="P53" s="501"/>
      <c r="Q53" s="501"/>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5"/>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c r="E54" s="525"/>
      <c r="F54" s="526"/>
      <c r="G54" s="501"/>
      <c r="H54" s="501"/>
      <c r="I54" s="501"/>
      <c r="J54" s="501"/>
      <c r="K54" s="501"/>
      <c r="L54" s="501"/>
      <c r="M54" s="505"/>
      <c r="N54" s="506"/>
      <c r="O54" s="501"/>
      <c r="P54" s="501"/>
      <c r="Q54" s="501"/>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5"/>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c r="E55" s="525"/>
      <c r="F55" s="526"/>
      <c r="G55" s="501"/>
      <c r="H55" s="501"/>
      <c r="I55" s="501"/>
      <c r="J55" s="501"/>
      <c r="K55" s="501"/>
      <c r="L55" s="501"/>
      <c r="M55" s="505"/>
      <c r="N55" s="506"/>
      <c r="O55" s="501"/>
      <c r="P55" s="501"/>
      <c r="Q55" s="501"/>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5"/>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c r="E56" s="525"/>
      <c r="F56" s="526"/>
      <c r="G56" s="501"/>
      <c r="H56" s="501"/>
      <c r="I56" s="501"/>
      <c r="J56" s="501"/>
      <c r="K56" s="501"/>
      <c r="L56" s="501"/>
      <c r="M56" s="505"/>
      <c r="N56" s="506"/>
      <c r="O56" s="501" t="s">
        <v>100</v>
      </c>
      <c r="P56" s="501"/>
      <c r="Q56" s="501"/>
      <c r="R56" s="503"/>
      <c r="S56" s="503"/>
      <c r="T56" s="503" t="str">
        <f>AG10</f>
        <v>令和　　　年　　　月　　　日</v>
      </c>
      <c r="U56" s="503"/>
      <c r="V56" s="503"/>
      <c r="W56" s="503"/>
      <c r="X56" s="503"/>
      <c r="Y56" s="503"/>
      <c r="Z56" s="503"/>
      <c r="AA56" s="503"/>
      <c r="AB56" s="503"/>
      <c r="AC56" s="503"/>
      <c r="AD56" s="503"/>
      <c r="AE56" s="503"/>
      <c r="AF56" s="503"/>
      <c r="AG56" s="503"/>
      <c r="AH56" s="503"/>
      <c r="AI56" s="503"/>
      <c r="AJ56" s="503"/>
      <c r="AK56" s="503"/>
      <c r="AL56" s="503"/>
      <c r="AM56" s="503"/>
      <c r="AN56" s="503"/>
      <c r="AO56" s="503"/>
      <c r="AP56" s="505"/>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c r="E57" s="525"/>
      <c r="F57" s="526"/>
      <c r="G57" s="501"/>
      <c r="H57" s="501"/>
      <c r="I57" s="501"/>
      <c r="J57" s="501"/>
      <c r="K57" s="501"/>
      <c r="L57" s="501"/>
      <c r="M57" s="505"/>
      <c r="N57" s="506"/>
      <c r="O57" s="501"/>
      <c r="P57" s="501"/>
      <c r="Q57" s="501"/>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5"/>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c r="E58" s="525"/>
      <c r="F58" s="526"/>
      <c r="G58" s="501"/>
      <c r="H58" s="501"/>
      <c r="I58" s="501"/>
      <c r="J58" s="501"/>
      <c r="K58" s="501"/>
      <c r="L58" s="501"/>
      <c r="M58" s="505"/>
      <c r="N58" s="506"/>
      <c r="O58" s="501"/>
      <c r="P58" s="501"/>
      <c r="Q58" s="501"/>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5"/>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c r="E59" s="527"/>
      <c r="F59" s="528"/>
      <c r="G59" s="508"/>
      <c r="H59" s="508"/>
      <c r="I59" s="508"/>
      <c r="J59" s="508"/>
      <c r="K59" s="508"/>
      <c r="L59" s="508"/>
      <c r="M59" s="509"/>
      <c r="N59" s="507"/>
      <c r="O59" s="508"/>
      <c r="P59" s="508"/>
      <c r="Q59" s="508"/>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509"/>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c r="E60" s="523" t="s">
        <v>71</v>
      </c>
      <c r="F60" s="524"/>
      <c r="G60" s="484" t="s">
        <v>70</v>
      </c>
      <c r="H60" s="484"/>
      <c r="I60" s="484"/>
      <c r="J60" s="484"/>
      <c r="K60" s="484"/>
      <c r="L60" s="484"/>
      <c r="M60" s="504"/>
      <c r="N60" s="115"/>
      <c r="O60" s="510" t="s">
        <v>127</v>
      </c>
      <c r="P60" s="510"/>
      <c r="Q60" s="510"/>
      <c r="R60" s="510"/>
      <c r="S60" s="510"/>
      <c r="T60" s="510"/>
      <c r="U60" s="510"/>
      <c r="V60" s="103"/>
      <c r="W60" s="512" t="s">
        <v>317</v>
      </c>
      <c r="X60" s="513"/>
      <c r="Y60" s="512" t="s">
        <v>212</v>
      </c>
      <c r="Z60" s="513"/>
      <c r="AA60" s="512" t="s">
        <v>213</v>
      </c>
      <c r="AB60" s="513"/>
      <c r="AC60" s="512" t="s">
        <v>12</v>
      </c>
      <c r="AD60" s="513"/>
      <c r="AE60" s="512" t="s">
        <v>167</v>
      </c>
      <c r="AF60" s="513"/>
      <c r="AG60" s="512" t="s">
        <v>215</v>
      </c>
      <c r="AH60" s="513"/>
      <c r="AI60" s="512" t="s">
        <v>85</v>
      </c>
      <c r="AJ60" s="513"/>
      <c r="AK60" s="512" t="s">
        <v>216</v>
      </c>
      <c r="AL60" s="513"/>
      <c r="AM60" s="512" t="s">
        <v>88</v>
      </c>
      <c r="AN60" s="513"/>
      <c r="AO60" s="512" t="s">
        <v>14</v>
      </c>
      <c r="AP60" s="513"/>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c r="E61" s="525"/>
      <c r="F61" s="526"/>
      <c r="G61" s="501"/>
      <c r="H61" s="501"/>
      <c r="I61" s="501"/>
      <c r="J61" s="501"/>
      <c r="K61" s="501"/>
      <c r="L61" s="501"/>
      <c r="M61" s="505"/>
      <c r="N61" s="110"/>
      <c r="O61" s="511"/>
      <c r="P61" s="511"/>
      <c r="Q61" s="511"/>
      <c r="R61" s="511"/>
      <c r="S61" s="511"/>
      <c r="T61" s="511"/>
      <c r="U61" s="511"/>
      <c r="V61" s="134"/>
      <c r="W61" s="514"/>
      <c r="X61" s="515"/>
      <c r="Y61" s="514"/>
      <c r="Z61" s="515"/>
      <c r="AA61" s="514"/>
      <c r="AB61" s="515"/>
      <c r="AC61" s="514"/>
      <c r="AD61" s="515"/>
      <c r="AE61" s="514"/>
      <c r="AF61" s="515"/>
      <c r="AG61" s="514"/>
      <c r="AH61" s="515"/>
      <c r="AI61" s="514"/>
      <c r="AJ61" s="515"/>
      <c r="AK61" s="514"/>
      <c r="AL61" s="515"/>
      <c r="AM61" s="514"/>
      <c r="AN61" s="515"/>
      <c r="AO61" s="514"/>
      <c r="AP61" s="515"/>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c r="E62" s="525"/>
      <c r="F62" s="526"/>
      <c r="G62" s="501"/>
      <c r="H62" s="501"/>
      <c r="I62" s="501"/>
      <c r="J62" s="501"/>
      <c r="K62" s="501"/>
      <c r="L62" s="501"/>
      <c r="M62" s="505"/>
      <c r="N62" s="110"/>
      <c r="O62" s="511" t="s">
        <v>43</v>
      </c>
      <c r="P62" s="511"/>
      <c r="Q62" s="511"/>
      <c r="R62" s="511"/>
      <c r="S62" s="511"/>
      <c r="T62" s="511"/>
      <c r="U62" s="511"/>
      <c r="V62" s="539"/>
      <c r="W62" s="541" t="str">
        <f>AH4</f>
        <v/>
      </c>
      <c r="X62" s="541"/>
      <c r="Y62" s="541" t="str">
        <f>AI4</f>
        <v/>
      </c>
      <c r="Z62" s="541"/>
      <c r="AA62" s="541" t="str">
        <f>AJ4</f>
        <v/>
      </c>
      <c r="AB62" s="541"/>
      <c r="AC62" s="541" t="str">
        <f>AK4</f>
        <v/>
      </c>
      <c r="AD62" s="541"/>
      <c r="AE62" s="541" t="str">
        <f>AL4</f>
        <v/>
      </c>
      <c r="AF62" s="541"/>
      <c r="AG62" s="541" t="str">
        <f>AM4</f>
        <v/>
      </c>
      <c r="AH62" s="541"/>
      <c r="AI62" s="541" t="str">
        <f>AN4</f>
        <v/>
      </c>
      <c r="AJ62" s="541"/>
      <c r="AK62" s="541" t="str">
        <f>AO4</f>
        <v/>
      </c>
      <c r="AL62" s="541"/>
      <c r="AM62" s="541" t="str">
        <f>AP4</f>
        <v/>
      </c>
      <c r="AN62" s="541"/>
      <c r="AO62" s="541" t="str">
        <f>AQ4</f>
        <v/>
      </c>
      <c r="AP62" s="54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c r="E63" s="525"/>
      <c r="F63" s="526"/>
      <c r="G63" s="501"/>
      <c r="H63" s="501"/>
      <c r="I63" s="501"/>
      <c r="J63" s="501"/>
      <c r="K63" s="501"/>
      <c r="L63" s="501"/>
      <c r="M63" s="505"/>
      <c r="N63" s="110"/>
      <c r="O63" s="511"/>
      <c r="P63" s="511"/>
      <c r="Q63" s="511"/>
      <c r="R63" s="511"/>
      <c r="S63" s="511"/>
      <c r="T63" s="511"/>
      <c r="U63" s="511"/>
      <c r="V63" s="539"/>
      <c r="W63" s="541"/>
      <c r="X63" s="541"/>
      <c r="Y63" s="541"/>
      <c r="Z63" s="541"/>
      <c r="AA63" s="541"/>
      <c r="AB63" s="541"/>
      <c r="AC63" s="541"/>
      <c r="AD63" s="541"/>
      <c r="AE63" s="541"/>
      <c r="AF63" s="541"/>
      <c r="AG63" s="541"/>
      <c r="AH63" s="541"/>
      <c r="AI63" s="541"/>
      <c r="AJ63" s="541"/>
      <c r="AK63" s="541"/>
      <c r="AL63" s="541"/>
      <c r="AM63" s="541"/>
      <c r="AN63" s="541"/>
      <c r="AO63" s="541"/>
      <c r="AP63" s="54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c r="E64" s="525"/>
      <c r="F64" s="526"/>
      <c r="G64" s="501"/>
      <c r="H64" s="501"/>
      <c r="I64" s="501"/>
      <c r="J64" s="501"/>
      <c r="K64" s="501"/>
      <c r="L64" s="501"/>
      <c r="M64" s="505"/>
      <c r="N64" s="110"/>
      <c r="O64" s="511" t="s">
        <v>301</v>
      </c>
      <c r="P64" s="511"/>
      <c r="Q64" s="511"/>
      <c r="R64" s="511"/>
      <c r="S64" s="511"/>
      <c r="T64" s="511"/>
      <c r="U64" s="511"/>
      <c r="V64" s="539"/>
      <c r="W64" s="541"/>
      <c r="X64" s="541"/>
      <c r="Y64" s="541"/>
      <c r="Z64" s="541"/>
      <c r="AA64" s="541"/>
      <c r="AB64" s="541"/>
      <c r="AC64" s="541"/>
      <c r="AD64" s="541"/>
      <c r="AE64" s="541"/>
      <c r="AF64" s="541"/>
      <c r="AG64" s="541"/>
      <c r="AH64" s="541"/>
      <c r="AI64" s="541"/>
      <c r="AJ64" s="541"/>
      <c r="AK64" s="541"/>
      <c r="AL64" s="541"/>
      <c r="AM64" s="541"/>
      <c r="AN64" s="541"/>
      <c r="AO64" s="541"/>
      <c r="AP64" s="54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c r="E65" s="525"/>
      <c r="F65" s="526"/>
      <c r="G65" s="501"/>
      <c r="H65" s="501"/>
      <c r="I65" s="501"/>
      <c r="J65" s="501"/>
      <c r="K65" s="501"/>
      <c r="L65" s="501"/>
      <c r="M65" s="505"/>
      <c r="N65" s="110"/>
      <c r="O65" s="511"/>
      <c r="P65" s="511"/>
      <c r="Q65" s="511"/>
      <c r="R65" s="511"/>
      <c r="S65" s="511"/>
      <c r="T65" s="511"/>
      <c r="U65" s="511"/>
      <c r="V65" s="539"/>
      <c r="W65" s="541"/>
      <c r="X65" s="541"/>
      <c r="Y65" s="541"/>
      <c r="Z65" s="541"/>
      <c r="AA65" s="541"/>
      <c r="AB65" s="541"/>
      <c r="AC65" s="541"/>
      <c r="AD65" s="541"/>
      <c r="AE65" s="541"/>
      <c r="AF65" s="541"/>
      <c r="AG65" s="541"/>
      <c r="AH65" s="541"/>
      <c r="AI65" s="541"/>
      <c r="AJ65" s="541"/>
      <c r="AK65" s="541"/>
      <c r="AL65" s="541"/>
      <c r="AM65" s="541"/>
      <c r="AN65" s="541"/>
      <c r="AO65" s="541"/>
      <c r="AP65" s="54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c r="E66" s="525"/>
      <c r="F66" s="526"/>
      <c r="G66" s="501"/>
      <c r="H66" s="501"/>
      <c r="I66" s="501"/>
      <c r="J66" s="501"/>
      <c r="K66" s="501"/>
      <c r="L66" s="501"/>
      <c r="M66" s="505"/>
      <c r="N66" s="110"/>
      <c r="O66" s="511" t="s">
        <v>302</v>
      </c>
      <c r="P66" s="511"/>
      <c r="Q66" s="511"/>
      <c r="R66" s="511"/>
      <c r="S66" s="511"/>
      <c r="T66" s="511"/>
      <c r="U66" s="511"/>
      <c r="V66" s="539"/>
      <c r="W66" s="541"/>
      <c r="X66" s="541"/>
      <c r="Y66" s="541"/>
      <c r="Z66" s="541"/>
      <c r="AA66" s="541"/>
      <c r="AB66" s="541"/>
      <c r="AC66" s="541"/>
      <c r="AD66" s="541"/>
      <c r="AE66" s="541"/>
      <c r="AF66" s="541"/>
      <c r="AG66" s="541"/>
      <c r="AH66" s="541"/>
      <c r="AI66" s="541"/>
      <c r="AJ66" s="541"/>
      <c r="AK66" s="541"/>
      <c r="AL66" s="541"/>
      <c r="AM66" s="541"/>
      <c r="AN66" s="541"/>
      <c r="AO66" s="541"/>
      <c r="AP66" s="54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c r="E67" s="525"/>
      <c r="F67" s="526"/>
      <c r="G67" s="501"/>
      <c r="H67" s="501"/>
      <c r="I67" s="501"/>
      <c r="J67" s="501"/>
      <c r="K67" s="501"/>
      <c r="L67" s="501"/>
      <c r="M67" s="505"/>
      <c r="N67" s="30"/>
      <c r="O67" s="518"/>
      <c r="P67" s="518"/>
      <c r="Q67" s="518"/>
      <c r="R67" s="518"/>
      <c r="S67" s="518"/>
      <c r="T67" s="518"/>
      <c r="U67" s="518"/>
      <c r="V67" s="540"/>
      <c r="W67" s="542"/>
      <c r="X67" s="542"/>
      <c r="Y67" s="542"/>
      <c r="Z67" s="542"/>
      <c r="AA67" s="542"/>
      <c r="AB67" s="542"/>
      <c r="AC67" s="542"/>
      <c r="AD67" s="542"/>
      <c r="AE67" s="542"/>
      <c r="AF67" s="542"/>
      <c r="AG67" s="542"/>
      <c r="AH67" s="542"/>
      <c r="AI67" s="542"/>
      <c r="AJ67" s="542"/>
      <c r="AK67" s="542"/>
      <c r="AL67" s="542"/>
      <c r="AM67" s="542"/>
      <c r="AN67" s="542"/>
      <c r="AO67" s="542"/>
      <c r="AP67" s="54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c r="E68" s="525"/>
      <c r="F68" s="526"/>
      <c r="G68" s="501"/>
      <c r="H68" s="501"/>
      <c r="I68" s="501"/>
      <c r="J68" s="501"/>
      <c r="K68" s="501"/>
      <c r="L68" s="501"/>
      <c r="M68" s="505"/>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c r="E69" s="525"/>
      <c r="F69" s="526"/>
      <c r="G69" s="501"/>
      <c r="H69" s="501"/>
      <c r="I69" s="501"/>
      <c r="J69" s="501"/>
      <c r="K69" s="501"/>
      <c r="L69" s="501"/>
      <c r="M69" s="505"/>
      <c r="N69" s="116"/>
      <c r="O69" s="543" t="s">
        <v>303</v>
      </c>
      <c r="P69" s="543"/>
      <c r="Q69" s="543"/>
      <c r="R69" s="543"/>
      <c r="S69" s="543"/>
      <c r="T69" s="543"/>
      <c r="U69" s="543"/>
      <c r="V69" s="543"/>
      <c r="W69" s="543"/>
      <c r="X69" s="543"/>
      <c r="Y69" s="543"/>
      <c r="Z69" s="543"/>
      <c r="AA69" s="543"/>
      <c r="AB69" s="543"/>
      <c r="AC69" s="544" t="str">
        <f t="shared" ref="AC69" si="0">$AG$6</f>
        <v/>
      </c>
      <c r="AD69" s="544"/>
      <c r="AE69" s="544"/>
      <c r="AF69" s="544"/>
      <c r="AG69" s="544"/>
      <c r="AH69" s="544"/>
      <c r="AI69" s="544"/>
      <c r="AJ69" s="544"/>
      <c r="AK69" s="544"/>
      <c r="AL69" s="544"/>
      <c r="AM69" s="544"/>
      <c r="AN69" s="545" t="s">
        <v>14</v>
      </c>
      <c r="AO69" s="545"/>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c r="E70" s="525"/>
      <c r="F70" s="526"/>
      <c r="G70" s="501"/>
      <c r="H70" s="501"/>
      <c r="I70" s="501"/>
      <c r="J70" s="501"/>
      <c r="K70" s="501"/>
      <c r="L70" s="501"/>
      <c r="M70" s="505"/>
      <c r="N70" s="116"/>
      <c r="O70" s="543"/>
      <c r="P70" s="543"/>
      <c r="Q70" s="543"/>
      <c r="R70" s="543"/>
      <c r="S70" s="543"/>
      <c r="T70" s="543"/>
      <c r="U70" s="543"/>
      <c r="V70" s="543"/>
      <c r="W70" s="543"/>
      <c r="X70" s="543"/>
      <c r="Y70" s="543"/>
      <c r="Z70" s="543"/>
      <c r="AA70" s="543"/>
      <c r="AB70" s="543"/>
      <c r="AC70" s="544"/>
      <c r="AD70" s="544"/>
      <c r="AE70" s="544"/>
      <c r="AF70" s="544"/>
      <c r="AG70" s="544"/>
      <c r="AH70" s="544"/>
      <c r="AI70" s="544"/>
      <c r="AJ70" s="544"/>
      <c r="AK70" s="544"/>
      <c r="AL70" s="544"/>
      <c r="AM70" s="544"/>
      <c r="AN70" s="545"/>
      <c r="AO70" s="545"/>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c r="E71" s="525"/>
      <c r="F71" s="526"/>
      <c r="G71" s="501"/>
      <c r="H71" s="501"/>
      <c r="I71" s="501"/>
      <c r="J71" s="501"/>
      <c r="K71" s="501"/>
      <c r="L71" s="501"/>
      <c r="M71" s="505"/>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c r="E72" s="525"/>
      <c r="F72" s="526"/>
      <c r="G72" s="501"/>
      <c r="H72" s="501"/>
      <c r="I72" s="501"/>
      <c r="J72" s="501"/>
      <c r="K72" s="501"/>
      <c r="L72" s="501"/>
      <c r="M72" s="505"/>
      <c r="N72" s="116"/>
      <c r="O72" s="546" t="s">
        <v>417</v>
      </c>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7"/>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c r="E73" s="525"/>
      <c r="F73" s="526"/>
      <c r="G73" s="501"/>
      <c r="H73" s="501"/>
      <c r="I73" s="501"/>
      <c r="J73" s="501"/>
      <c r="K73" s="501"/>
      <c r="L73" s="501"/>
      <c r="M73" s="505"/>
      <c r="N73" s="11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7"/>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c r="E74" s="525"/>
      <c r="F74" s="526"/>
      <c r="G74" s="501"/>
      <c r="H74" s="501"/>
      <c r="I74" s="501"/>
      <c r="J74" s="501"/>
      <c r="K74" s="501"/>
      <c r="L74" s="501"/>
      <c r="M74" s="505"/>
      <c r="N74" s="116"/>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9"/>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c r="E75" s="525"/>
      <c r="F75" s="526"/>
      <c r="G75" s="501"/>
      <c r="H75" s="501"/>
      <c r="I75" s="501"/>
      <c r="J75" s="501"/>
      <c r="K75" s="501"/>
      <c r="L75" s="501"/>
      <c r="M75" s="505"/>
      <c r="N75" s="116"/>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9"/>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c r="E76" s="525"/>
      <c r="F76" s="526"/>
      <c r="G76" s="501"/>
      <c r="H76" s="501"/>
      <c r="I76" s="501"/>
      <c r="J76" s="501"/>
      <c r="K76" s="501"/>
      <c r="L76" s="501"/>
      <c r="M76" s="505"/>
      <c r="N76" s="116"/>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c r="AO76" s="548"/>
      <c r="AP76" s="549"/>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c r="E77" s="527"/>
      <c r="F77" s="528"/>
      <c r="G77" s="508"/>
      <c r="H77" s="508"/>
      <c r="I77" s="508"/>
      <c r="J77" s="508"/>
      <c r="K77" s="508"/>
      <c r="L77" s="508"/>
      <c r="M77" s="509"/>
      <c r="N77" s="117"/>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1"/>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c r="E78" s="523" t="s">
        <v>17</v>
      </c>
      <c r="F78" s="524"/>
      <c r="G78" s="529" t="s">
        <v>307</v>
      </c>
      <c r="H78" s="529"/>
      <c r="I78" s="529"/>
      <c r="J78" s="529"/>
      <c r="K78" s="529"/>
      <c r="L78" s="529"/>
      <c r="M78" s="504"/>
      <c r="N78" s="112"/>
      <c r="O78" s="115"/>
      <c r="P78" s="115"/>
      <c r="Q78" s="115"/>
      <c r="R78" s="115"/>
      <c r="S78" s="552" t="str">
        <f>IF(L12="","",L12)</f>
        <v/>
      </c>
      <c r="T78" s="552"/>
      <c r="U78" s="552"/>
      <c r="V78" s="552"/>
      <c r="W78" s="552"/>
      <c r="X78" s="552"/>
      <c r="Y78" s="552"/>
      <c r="Z78" s="552"/>
      <c r="AA78" s="552"/>
      <c r="AB78" s="552"/>
      <c r="AC78" s="552"/>
      <c r="AD78" s="552"/>
      <c r="AE78" s="552"/>
      <c r="AF78" s="552"/>
      <c r="AG78" s="552"/>
      <c r="AH78" s="552"/>
      <c r="AI78" s="552"/>
      <c r="AJ78" s="552"/>
      <c r="AK78" s="552"/>
      <c r="AL78" s="552"/>
      <c r="AM78" s="552"/>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c r="E79" s="525"/>
      <c r="F79" s="526"/>
      <c r="G79" s="530"/>
      <c r="H79" s="530"/>
      <c r="I79" s="530"/>
      <c r="J79" s="530"/>
      <c r="K79" s="530"/>
      <c r="L79" s="530"/>
      <c r="M79" s="505"/>
      <c r="N79" s="113"/>
      <c r="O79" s="110"/>
      <c r="P79" s="110"/>
      <c r="Q79" s="110"/>
      <c r="R79" s="110"/>
      <c r="S79" s="553"/>
      <c r="T79" s="553"/>
      <c r="U79" s="553"/>
      <c r="V79" s="553"/>
      <c r="W79" s="553"/>
      <c r="X79" s="553"/>
      <c r="Y79" s="553"/>
      <c r="Z79" s="553"/>
      <c r="AA79" s="553"/>
      <c r="AB79" s="553"/>
      <c r="AC79" s="553"/>
      <c r="AD79" s="553"/>
      <c r="AE79" s="553"/>
      <c r="AF79" s="553"/>
      <c r="AG79" s="553"/>
      <c r="AH79" s="553"/>
      <c r="AI79" s="553"/>
      <c r="AJ79" s="553"/>
      <c r="AK79" s="553"/>
      <c r="AL79" s="553"/>
      <c r="AM79" s="553"/>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c r="E80" s="525"/>
      <c r="F80" s="526"/>
      <c r="G80" s="530"/>
      <c r="H80" s="530"/>
      <c r="I80" s="530"/>
      <c r="J80" s="530"/>
      <c r="K80" s="530"/>
      <c r="L80" s="530"/>
      <c r="M80" s="505"/>
      <c r="N80" s="113"/>
      <c r="O80" s="110"/>
      <c r="P80" s="110"/>
      <c r="Q80" s="110"/>
      <c r="R80" s="110"/>
      <c r="S80" s="553"/>
      <c r="T80" s="553"/>
      <c r="U80" s="553"/>
      <c r="V80" s="553"/>
      <c r="W80" s="553"/>
      <c r="X80" s="553"/>
      <c r="Y80" s="553"/>
      <c r="Z80" s="553"/>
      <c r="AA80" s="553"/>
      <c r="AB80" s="553"/>
      <c r="AC80" s="553"/>
      <c r="AD80" s="553"/>
      <c r="AE80" s="553"/>
      <c r="AF80" s="553"/>
      <c r="AG80" s="553"/>
      <c r="AH80" s="553"/>
      <c r="AI80" s="553"/>
      <c r="AJ80" s="553"/>
      <c r="AK80" s="553"/>
      <c r="AL80" s="553"/>
      <c r="AM80" s="553"/>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c r="E81" s="525"/>
      <c r="F81" s="526"/>
      <c r="G81" s="530"/>
      <c r="H81" s="530"/>
      <c r="I81" s="530"/>
      <c r="J81" s="530"/>
      <c r="K81" s="530"/>
      <c r="L81" s="530"/>
      <c r="M81" s="505"/>
      <c r="N81" s="113"/>
      <c r="O81" s="123"/>
      <c r="P81" s="123"/>
      <c r="Q81" s="123"/>
      <c r="R81" s="123"/>
      <c r="S81" s="553"/>
      <c r="T81" s="553"/>
      <c r="U81" s="553"/>
      <c r="V81" s="553"/>
      <c r="W81" s="553"/>
      <c r="X81" s="553"/>
      <c r="Y81" s="553"/>
      <c r="Z81" s="553"/>
      <c r="AA81" s="553"/>
      <c r="AB81" s="553"/>
      <c r="AC81" s="553"/>
      <c r="AD81" s="553"/>
      <c r="AE81" s="553"/>
      <c r="AF81" s="553"/>
      <c r="AG81" s="553"/>
      <c r="AH81" s="553"/>
      <c r="AI81" s="553"/>
      <c r="AJ81" s="553"/>
      <c r="AK81" s="553"/>
      <c r="AL81" s="553"/>
      <c r="AM81" s="553"/>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c r="E82" s="525"/>
      <c r="F82" s="526"/>
      <c r="G82" s="530"/>
      <c r="H82" s="530"/>
      <c r="I82" s="530"/>
      <c r="J82" s="530"/>
      <c r="K82" s="530"/>
      <c r="L82" s="530"/>
      <c r="M82" s="505"/>
      <c r="N82" s="113"/>
      <c r="O82" s="123"/>
      <c r="P82" s="422"/>
      <c r="Q82" s="422"/>
      <c r="R82" s="123"/>
      <c r="S82" s="553" t="str">
        <f>IF(L13="","",L13)</f>
        <v/>
      </c>
      <c r="T82" s="553"/>
      <c r="U82" s="553"/>
      <c r="V82" s="553"/>
      <c r="W82" s="553"/>
      <c r="X82" s="553"/>
      <c r="Y82" s="553"/>
      <c r="Z82" s="553"/>
      <c r="AA82" s="553"/>
      <c r="AB82" s="553"/>
      <c r="AC82" s="553"/>
      <c r="AD82" s="553"/>
      <c r="AE82" s="553"/>
      <c r="AF82" s="553"/>
      <c r="AG82" s="553"/>
      <c r="AH82" s="553"/>
      <c r="AI82" s="553"/>
      <c r="AJ82" s="553"/>
      <c r="AK82" s="553"/>
      <c r="AL82" s="553"/>
      <c r="AM82" s="553"/>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c r="E83" s="525"/>
      <c r="F83" s="526"/>
      <c r="G83" s="530"/>
      <c r="H83" s="530"/>
      <c r="I83" s="530"/>
      <c r="J83" s="530"/>
      <c r="K83" s="530"/>
      <c r="L83" s="530"/>
      <c r="M83" s="505"/>
      <c r="N83" s="113"/>
      <c r="O83" s="123"/>
      <c r="P83" s="422"/>
      <c r="Q83" s="422"/>
      <c r="R83" s="123"/>
      <c r="S83" s="553"/>
      <c r="T83" s="553"/>
      <c r="U83" s="553"/>
      <c r="V83" s="553"/>
      <c r="W83" s="553"/>
      <c r="X83" s="553"/>
      <c r="Y83" s="553"/>
      <c r="Z83" s="553"/>
      <c r="AA83" s="553"/>
      <c r="AB83" s="553"/>
      <c r="AC83" s="553"/>
      <c r="AD83" s="553"/>
      <c r="AE83" s="553"/>
      <c r="AF83" s="553"/>
      <c r="AG83" s="553"/>
      <c r="AH83" s="553"/>
      <c r="AI83" s="553"/>
      <c r="AJ83" s="553"/>
      <c r="AK83" s="553"/>
      <c r="AL83" s="553"/>
      <c r="AM83" s="553"/>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c r="E84" s="525"/>
      <c r="F84" s="526"/>
      <c r="G84" s="530"/>
      <c r="H84" s="530"/>
      <c r="I84" s="530"/>
      <c r="J84" s="530"/>
      <c r="K84" s="530"/>
      <c r="L84" s="530"/>
      <c r="M84" s="505"/>
      <c r="N84" s="113"/>
      <c r="O84" s="123"/>
      <c r="P84" s="422"/>
      <c r="Q84" s="422"/>
      <c r="R84" s="123"/>
      <c r="S84" s="553"/>
      <c r="T84" s="553"/>
      <c r="U84" s="553"/>
      <c r="V84" s="553"/>
      <c r="W84" s="553"/>
      <c r="X84" s="553"/>
      <c r="Y84" s="553"/>
      <c r="Z84" s="553"/>
      <c r="AA84" s="553"/>
      <c r="AB84" s="553"/>
      <c r="AC84" s="553"/>
      <c r="AD84" s="553"/>
      <c r="AE84" s="553"/>
      <c r="AF84" s="553"/>
      <c r="AG84" s="553"/>
      <c r="AH84" s="553"/>
      <c r="AI84" s="553"/>
      <c r="AJ84" s="553"/>
      <c r="AK84" s="553"/>
      <c r="AL84" s="553"/>
      <c r="AM84" s="553"/>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c r="E85" s="525"/>
      <c r="F85" s="526"/>
      <c r="G85" s="530"/>
      <c r="H85" s="530"/>
      <c r="I85" s="530"/>
      <c r="J85" s="530"/>
      <c r="K85" s="530"/>
      <c r="L85" s="530"/>
      <c r="M85" s="505"/>
      <c r="N85" s="113"/>
      <c r="O85" s="123"/>
      <c r="P85" s="422"/>
      <c r="Q85" s="422"/>
      <c r="R85" s="123"/>
      <c r="S85" s="553"/>
      <c r="T85" s="553"/>
      <c r="U85" s="553"/>
      <c r="V85" s="553"/>
      <c r="W85" s="553"/>
      <c r="X85" s="553"/>
      <c r="Y85" s="553"/>
      <c r="Z85" s="553"/>
      <c r="AA85" s="553"/>
      <c r="AB85" s="553"/>
      <c r="AC85" s="553"/>
      <c r="AD85" s="553"/>
      <c r="AE85" s="553"/>
      <c r="AF85" s="553"/>
      <c r="AG85" s="553"/>
      <c r="AH85" s="553"/>
      <c r="AI85" s="553"/>
      <c r="AJ85" s="553"/>
      <c r="AK85" s="553"/>
      <c r="AL85" s="553"/>
      <c r="AM85" s="553"/>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c r="E86" s="525"/>
      <c r="F86" s="526"/>
      <c r="G86" s="530"/>
      <c r="H86" s="530"/>
      <c r="I86" s="530"/>
      <c r="J86" s="530"/>
      <c r="K86" s="530"/>
      <c r="L86" s="530"/>
      <c r="M86" s="505"/>
      <c r="N86" s="113"/>
      <c r="O86" s="123"/>
      <c r="P86" s="123"/>
      <c r="Q86" s="123"/>
      <c r="R86" s="123"/>
      <c r="S86" s="727" t="s">
        <v>318</v>
      </c>
      <c r="T86" s="727"/>
      <c r="U86" s="727"/>
      <c r="V86" s="132"/>
      <c r="W86" s="728" t="str">
        <f>IF(L14="","",L14)</f>
        <v/>
      </c>
      <c r="X86" s="728"/>
      <c r="Y86" s="728"/>
      <c r="Z86" s="728"/>
      <c r="AA86" s="728"/>
      <c r="AB86" s="728"/>
      <c r="AC86" s="728"/>
      <c r="AD86" s="728"/>
      <c r="AE86" s="729" t="str">
        <f>IF(L15="","",L15)</f>
        <v/>
      </c>
      <c r="AF86" s="729"/>
      <c r="AG86" s="729"/>
      <c r="AH86" s="729"/>
      <c r="AI86" s="729"/>
      <c r="AJ86" s="729"/>
      <c r="AK86" s="729"/>
      <c r="AL86" s="729"/>
      <c r="AM86" s="729"/>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c r="E87" s="525"/>
      <c r="F87" s="526"/>
      <c r="G87" s="530"/>
      <c r="H87" s="530"/>
      <c r="I87" s="530"/>
      <c r="J87" s="530"/>
      <c r="K87" s="530"/>
      <c r="L87" s="530"/>
      <c r="M87" s="505"/>
      <c r="N87" s="113"/>
      <c r="O87" s="125"/>
      <c r="P87" s="125"/>
      <c r="Q87" s="125"/>
      <c r="R87" s="125"/>
      <c r="S87" s="727"/>
      <c r="T87" s="727"/>
      <c r="U87" s="727"/>
      <c r="V87" s="132"/>
      <c r="W87" s="728"/>
      <c r="X87" s="728"/>
      <c r="Y87" s="728"/>
      <c r="Z87" s="728"/>
      <c r="AA87" s="728"/>
      <c r="AB87" s="728"/>
      <c r="AC87" s="728"/>
      <c r="AD87" s="728"/>
      <c r="AE87" s="729"/>
      <c r="AF87" s="729"/>
      <c r="AG87" s="729"/>
      <c r="AH87" s="729"/>
      <c r="AI87" s="729"/>
      <c r="AJ87" s="729"/>
      <c r="AK87" s="729"/>
      <c r="AL87" s="729"/>
      <c r="AM87" s="729"/>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c r="E88" s="525"/>
      <c r="F88" s="526"/>
      <c r="G88" s="530"/>
      <c r="H88" s="530"/>
      <c r="I88" s="530"/>
      <c r="J88" s="530"/>
      <c r="K88" s="530"/>
      <c r="L88" s="530"/>
      <c r="M88" s="505"/>
      <c r="N88" s="113"/>
      <c r="O88" s="125"/>
      <c r="P88" s="125"/>
      <c r="Q88" s="125"/>
      <c r="R88" s="125"/>
      <c r="S88" s="727"/>
      <c r="T88" s="727"/>
      <c r="U88" s="727"/>
      <c r="V88" s="132"/>
      <c r="W88" s="728"/>
      <c r="X88" s="728"/>
      <c r="Y88" s="728"/>
      <c r="Z88" s="728"/>
      <c r="AA88" s="728"/>
      <c r="AB88" s="728"/>
      <c r="AC88" s="728"/>
      <c r="AD88" s="728"/>
      <c r="AE88" s="729"/>
      <c r="AF88" s="729"/>
      <c r="AG88" s="729"/>
      <c r="AH88" s="729"/>
      <c r="AI88" s="729"/>
      <c r="AJ88" s="729"/>
      <c r="AK88" s="729"/>
      <c r="AL88" s="729"/>
      <c r="AM88" s="729"/>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c r="E89" s="527"/>
      <c r="F89" s="528"/>
      <c r="G89" s="531"/>
      <c r="H89" s="531"/>
      <c r="I89" s="531"/>
      <c r="J89" s="531"/>
      <c r="K89" s="531"/>
      <c r="L89" s="531"/>
      <c r="M89" s="509"/>
      <c r="N89" s="114"/>
      <c r="O89" s="126"/>
      <c r="P89" s="126"/>
      <c r="Q89" s="126"/>
      <c r="R89" s="126"/>
      <c r="S89" s="118"/>
      <c r="T89" s="118"/>
      <c r="U89" s="118"/>
      <c r="V89" s="118"/>
      <c r="W89" s="118"/>
      <c r="X89" s="118"/>
      <c r="Y89" s="118"/>
      <c r="Z89" s="118"/>
      <c r="AA89" s="118"/>
      <c r="AB89" s="118"/>
      <c r="AC89" s="227"/>
      <c r="AD89" s="227"/>
      <c r="AE89" s="227"/>
      <c r="AF89" s="227"/>
      <c r="AG89" s="227"/>
      <c r="AH89" s="227"/>
      <c r="AI89" s="227"/>
      <c r="AJ89" s="227"/>
      <c r="AK89" s="227"/>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c r="E90" s="523" t="s">
        <v>308</v>
      </c>
      <c r="F90" s="524"/>
      <c r="G90" s="529" t="s">
        <v>309</v>
      </c>
      <c r="H90" s="529"/>
      <c r="I90" s="529"/>
      <c r="J90" s="529"/>
      <c r="K90" s="529"/>
      <c r="L90" s="529"/>
      <c r="M90" s="504"/>
      <c r="N90" s="112"/>
      <c r="O90" s="557" t="str">
        <f>AG7</f>
        <v/>
      </c>
      <c r="P90" s="557"/>
      <c r="Q90" s="557"/>
      <c r="R90" s="557"/>
      <c r="S90" s="557"/>
      <c r="T90" s="557"/>
      <c r="U90" s="557"/>
      <c r="V90" s="557"/>
      <c r="W90" s="557"/>
      <c r="X90" s="557"/>
      <c r="Y90" s="557"/>
      <c r="Z90" s="557"/>
      <c r="AA90" s="557"/>
      <c r="AB90" s="557"/>
      <c r="AC90" s="378" t="s">
        <v>14</v>
      </c>
      <c r="AD90" s="378"/>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c r="E91" s="525"/>
      <c r="F91" s="526"/>
      <c r="G91" s="530"/>
      <c r="H91" s="530"/>
      <c r="I91" s="530"/>
      <c r="J91" s="530"/>
      <c r="K91" s="530"/>
      <c r="L91" s="530"/>
      <c r="M91" s="505"/>
      <c r="N91" s="113"/>
      <c r="O91" s="558"/>
      <c r="P91" s="558"/>
      <c r="Q91" s="558"/>
      <c r="R91" s="558"/>
      <c r="S91" s="558"/>
      <c r="T91" s="558"/>
      <c r="U91" s="558"/>
      <c r="V91" s="558"/>
      <c r="W91" s="558"/>
      <c r="X91" s="558"/>
      <c r="Y91" s="558"/>
      <c r="Z91" s="558"/>
      <c r="AA91" s="558"/>
      <c r="AB91" s="558"/>
      <c r="AC91" s="387"/>
      <c r="AD91" s="387"/>
      <c r="AE91" s="110"/>
      <c r="AF91" s="110"/>
      <c r="AG91" s="501" t="s">
        <v>285</v>
      </c>
      <c r="AH91" s="501"/>
      <c r="AI91" s="501"/>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c r="E92" s="525"/>
      <c r="F92" s="526"/>
      <c r="G92" s="530"/>
      <c r="H92" s="530"/>
      <c r="I92" s="530"/>
      <c r="J92" s="530"/>
      <c r="K92" s="530"/>
      <c r="L92" s="530"/>
      <c r="M92" s="505"/>
      <c r="N92" s="113"/>
      <c r="O92" s="558"/>
      <c r="P92" s="558"/>
      <c r="Q92" s="558"/>
      <c r="R92" s="558"/>
      <c r="S92" s="558"/>
      <c r="T92" s="558"/>
      <c r="U92" s="558"/>
      <c r="V92" s="558"/>
      <c r="W92" s="558"/>
      <c r="X92" s="558"/>
      <c r="Y92" s="558"/>
      <c r="Z92" s="558"/>
      <c r="AA92" s="558"/>
      <c r="AB92" s="558"/>
      <c r="AC92" s="387"/>
      <c r="AD92" s="387"/>
      <c r="AE92" s="110"/>
      <c r="AF92" s="110"/>
      <c r="AG92" s="501"/>
      <c r="AH92" s="501"/>
      <c r="AI92" s="501"/>
      <c r="AJ92" s="110"/>
      <c r="AK92" s="110"/>
      <c r="AL92" s="498"/>
      <c r="AM92" s="498"/>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c r="E93" s="525"/>
      <c r="F93" s="526"/>
      <c r="G93" s="530"/>
      <c r="H93" s="530"/>
      <c r="I93" s="530"/>
      <c r="J93" s="530"/>
      <c r="K93" s="530"/>
      <c r="L93" s="530"/>
      <c r="M93" s="505"/>
      <c r="N93" s="113"/>
      <c r="O93" s="558"/>
      <c r="P93" s="558"/>
      <c r="Q93" s="558"/>
      <c r="R93" s="558"/>
      <c r="S93" s="558"/>
      <c r="T93" s="558"/>
      <c r="U93" s="558"/>
      <c r="V93" s="558"/>
      <c r="W93" s="558"/>
      <c r="X93" s="558"/>
      <c r="Y93" s="558"/>
      <c r="Z93" s="558"/>
      <c r="AA93" s="558"/>
      <c r="AB93" s="558"/>
      <c r="AC93" s="387"/>
      <c r="AD93" s="387"/>
      <c r="AE93" s="110"/>
      <c r="AF93" s="110"/>
      <c r="AG93" s="501"/>
      <c r="AH93" s="501"/>
      <c r="AI93" s="501"/>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c r="E94" s="527"/>
      <c r="F94" s="528"/>
      <c r="G94" s="531"/>
      <c r="H94" s="531"/>
      <c r="I94" s="531"/>
      <c r="J94" s="531"/>
      <c r="K94" s="531"/>
      <c r="L94" s="531"/>
      <c r="M94" s="509"/>
      <c r="N94" s="114"/>
      <c r="O94" s="559"/>
      <c r="P94" s="559"/>
      <c r="Q94" s="559"/>
      <c r="R94" s="559"/>
      <c r="S94" s="559"/>
      <c r="T94" s="559"/>
      <c r="U94" s="559"/>
      <c r="V94" s="559"/>
      <c r="W94" s="559"/>
      <c r="X94" s="559"/>
      <c r="Y94" s="559"/>
      <c r="Z94" s="559"/>
      <c r="AA94" s="559"/>
      <c r="AB94" s="559"/>
      <c r="AC94" s="396"/>
      <c r="AD94" s="396"/>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c r="E95" s="523" t="s">
        <v>310</v>
      </c>
      <c r="F95" s="524"/>
      <c r="G95" s="529" t="s">
        <v>265</v>
      </c>
      <c r="H95" s="529"/>
      <c r="I95" s="529"/>
      <c r="J95" s="529"/>
      <c r="K95" s="529"/>
      <c r="L95" s="529"/>
      <c r="M95" s="504"/>
      <c r="N95" s="112"/>
      <c r="O95" s="502" t="s">
        <v>226</v>
      </c>
      <c r="P95" s="502"/>
      <c r="Q95" s="502"/>
      <c r="R95" s="502"/>
      <c r="S95" s="502"/>
      <c r="T95" s="502"/>
      <c r="U95" s="560"/>
      <c r="V95" s="560"/>
      <c r="W95" s="560"/>
      <c r="X95" s="502" t="s">
        <v>260</v>
      </c>
      <c r="Y95" s="502"/>
      <c r="Z95" s="502"/>
      <c r="AA95" s="502"/>
      <c r="AB95" s="502" t="s">
        <v>63</v>
      </c>
      <c r="AC95" s="502"/>
      <c r="AD95" s="502"/>
      <c r="AE95" s="502"/>
      <c r="AF95" s="502"/>
      <c r="AG95" s="502"/>
      <c r="AH95" s="502"/>
      <c r="AI95" s="502"/>
      <c r="AJ95" s="502"/>
      <c r="AK95" s="502"/>
      <c r="AL95" s="502"/>
      <c r="AM95" s="502"/>
      <c r="AN95" s="502"/>
      <c r="AO95" s="502"/>
      <c r="AP95" s="504"/>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c r="E96" s="525"/>
      <c r="F96" s="526"/>
      <c r="G96" s="530"/>
      <c r="H96" s="530"/>
      <c r="I96" s="530"/>
      <c r="J96" s="530"/>
      <c r="K96" s="530"/>
      <c r="L96" s="530"/>
      <c r="M96" s="505"/>
      <c r="N96" s="113"/>
      <c r="O96" s="503"/>
      <c r="P96" s="503"/>
      <c r="Q96" s="503"/>
      <c r="R96" s="503"/>
      <c r="S96" s="503"/>
      <c r="T96" s="503"/>
      <c r="U96" s="561"/>
      <c r="V96" s="561"/>
      <c r="W96" s="561"/>
      <c r="X96" s="503"/>
      <c r="Y96" s="503"/>
      <c r="Z96" s="503"/>
      <c r="AA96" s="503"/>
      <c r="AB96" s="503"/>
      <c r="AC96" s="503"/>
      <c r="AD96" s="503"/>
      <c r="AE96" s="503"/>
      <c r="AF96" s="503"/>
      <c r="AG96" s="503"/>
      <c r="AH96" s="503"/>
      <c r="AI96" s="503"/>
      <c r="AJ96" s="503"/>
      <c r="AK96" s="503"/>
      <c r="AL96" s="503"/>
      <c r="AM96" s="503"/>
      <c r="AN96" s="503"/>
      <c r="AO96" s="503"/>
      <c r="AP96" s="505"/>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c r="E97" s="525"/>
      <c r="F97" s="526"/>
      <c r="G97" s="530"/>
      <c r="H97" s="530"/>
      <c r="I97" s="530"/>
      <c r="J97" s="530"/>
      <c r="K97" s="530"/>
      <c r="L97" s="530"/>
      <c r="M97" s="505"/>
      <c r="N97" s="113"/>
      <c r="O97" s="503"/>
      <c r="P97" s="503"/>
      <c r="Q97" s="503"/>
      <c r="R97" s="503"/>
      <c r="S97" s="503"/>
      <c r="T97" s="503"/>
      <c r="U97" s="561"/>
      <c r="V97" s="561"/>
      <c r="W97" s="561"/>
      <c r="X97" s="503"/>
      <c r="Y97" s="503"/>
      <c r="Z97" s="503"/>
      <c r="AA97" s="503"/>
      <c r="AB97" s="503"/>
      <c r="AC97" s="503"/>
      <c r="AD97" s="503"/>
      <c r="AE97" s="503"/>
      <c r="AF97" s="503"/>
      <c r="AG97" s="503"/>
      <c r="AH97" s="503"/>
      <c r="AI97" s="503"/>
      <c r="AJ97" s="503"/>
      <c r="AK97" s="503"/>
      <c r="AL97" s="503"/>
      <c r="AM97" s="503"/>
      <c r="AN97" s="503"/>
      <c r="AO97" s="503"/>
      <c r="AP97" s="505"/>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c r="E98" s="525"/>
      <c r="F98" s="526"/>
      <c r="G98" s="530"/>
      <c r="H98" s="530"/>
      <c r="I98" s="530"/>
      <c r="J98" s="530"/>
      <c r="K98" s="530"/>
      <c r="L98" s="530"/>
      <c r="M98" s="505"/>
      <c r="N98" s="113"/>
      <c r="O98" s="503"/>
      <c r="P98" s="503"/>
      <c r="Q98" s="503"/>
      <c r="R98" s="503"/>
      <c r="S98" s="503"/>
      <c r="T98" s="503"/>
      <c r="U98" s="561"/>
      <c r="V98" s="561"/>
      <c r="W98" s="561"/>
      <c r="X98" s="503"/>
      <c r="Y98" s="503"/>
      <c r="Z98" s="503"/>
      <c r="AA98" s="503"/>
      <c r="AB98" s="503"/>
      <c r="AC98" s="503"/>
      <c r="AD98" s="503"/>
      <c r="AE98" s="503"/>
      <c r="AF98" s="503"/>
      <c r="AG98" s="503"/>
      <c r="AH98" s="503"/>
      <c r="AI98" s="503"/>
      <c r="AJ98" s="503"/>
      <c r="AK98" s="503"/>
      <c r="AL98" s="503"/>
      <c r="AM98" s="503"/>
      <c r="AN98" s="503"/>
      <c r="AO98" s="503"/>
      <c r="AP98" s="505"/>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c r="E99" s="527"/>
      <c r="F99" s="528"/>
      <c r="G99" s="531"/>
      <c r="H99" s="531"/>
      <c r="I99" s="531"/>
      <c r="J99" s="531"/>
      <c r="K99" s="531"/>
      <c r="L99" s="531"/>
      <c r="M99" s="509"/>
      <c r="N99" s="114"/>
      <c r="O99" s="369"/>
      <c r="P99" s="369"/>
      <c r="Q99" s="369"/>
      <c r="R99" s="369"/>
      <c r="S99" s="369"/>
      <c r="T99" s="369"/>
      <c r="U99" s="562"/>
      <c r="V99" s="562"/>
      <c r="W99" s="562"/>
      <c r="X99" s="369"/>
      <c r="Y99" s="369"/>
      <c r="Z99" s="369"/>
      <c r="AA99" s="369"/>
      <c r="AB99" s="369"/>
      <c r="AC99" s="369"/>
      <c r="AD99" s="369"/>
      <c r="AE99" s="369"/>
      <c r="AF99" s="369"/>
      <c r="AG99" s="369"/>
      <c r="AH99" s="369"/>
      <c r="AI99" s="369"/>
      <c r="AJ99" s="369"/>
      <c r="AK99" s="369"/>
      <c r="AL99" s="369"/>
      <c r="AM99" s="369"/>
      <c r="AN99" s="369"/>
      <c r="AO99" s="369"/>
      <c r="AP99" s="509"/>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c r="E100" s="523" t="s">
        <v>311</v>
      </c>
      <c r="F100" s="524"/>
      <c r="G100" s="529" t="s">
        <v>53</v>
      </c>
      <c r="H100" s="529"/>
      <c r="I100" s="529"/>
      <c r="J100" s="529"/>
      <c r="K100" s="529"/>
      <c r="L100" s="529"/>
      <c r="M100" s="504"/>
      <c r="N100" s="112"/>
      <c r="O100" s="502" t="s">
        <v>316</v>
      </c>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4"/>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c r="E101" s="525"/>
      <c r="F101" s="526"/>
      <c r="G101" s="530"/>
      <c r="H101" s="530"/>
      <c r="I101" s="530"/>
      <c r="J101" s="530"/>
      <c r="K101" s="530"/>
      <c r="L101" s="530"/>
      <c r="M101" s="505"/>
      <c r="N101" s="11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5"/>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c r="E102" s="525"/>
      <c r="F102" s="526"/>
      <c r="G102" s="530"/>
      <c r="H102" s="530"/>
      <c r="I102" s="530"/>
      <c r="J102" s="530"/>
      <c r="K102" s="530"/>
      <c r="L102" s="530"/>
      <c r="M102" s="505"/>
      <c r="N102" s="11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5"/>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c r="E103" s="525"/>
      <c r="F103" s="526"/>
      <c r="G103" s="530"/>
      <c r="H103" s="530"/>
      <c r="I103" s="530"/>
      <c r="J103" s="530"/>
      <c r="K103" s="530"/>
      <c r="L103" s="530"/>
      <c r="M103" s="505"/>
      <c r="N103" s="11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5"/>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c r="E104" s="527"/>
      <c r="F104" s="528"/>
      <c r="G104" s="531"/>
      <c r="H104" s="531"/>
      <c r="I104" s="531"/>
      <c r="J104" s="531"/>
      <c r="K104" s="531"/>
      <c r="L104" s="531"/>
      <c r="M104" s="509"/>
      <c r="N104" s="11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509"/>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18.95" customHeight="1">
      <c r="I106" s="102"/>
      <c r="J106" s="102"/>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02"/>
      <c r="AM106" s="102"/>
      <c r="AN106" s="102"/>
      <c r="AO106" s="102"/>
    </row>
    <row r="107" spans="5:91" ht="18.95" customHeight="1">
      <c r="H107" s="102"/>
      <c r="I107" s="102"/>
      <c r="J107" s="102"/>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102"/>
      <c r="AM107" s="102"/>
      <c r="AN107" s="102"/>
      <c r="AO107" s="102"/>
    </row>
    <row r="108" spans="5:91" ht="18.95" customHeight="1">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c r="D172" s="19"/>
    </row>
    <row r="195" spans="22:71" ht="18.95" customHeight="1">
      <c r="V195" s="136">
        <f>V151+1</f>
        <v>3</v>
      </c>
    </row>
    <row r="196" spans="22:71" ht="18.95" customHeight="1">
      <c r="X196" s="136"/>
      <c r="BS196" s="136"/>
    </row>
    <row r="197" spans="22:71" ht="18.95" customHeight="1">
      <c r="X197" s="136"/>
      <c r="BS197" s="136"/>
    </row>
    <row r="198" spans="22:71" ht="18.95" customHeight="1">
      <c r="X198" s="136"/>
      <c r="BS198" s="136"/>
    </row>
    <row r="199" spans="22:71" ht="18.95" customHeight="1">
      <c r="X199" s="136"/>
      <c r="BS199" s="136"/>
    </row>
    <row r="200" spans="22:71" ht="18.95" customHeight="1">
      <c r="X200" s="136"/>
      <c r="BS200" s="136"/>
    </row>
    <row r="201" spans="22:71" ht="18.95" customHeight="1">
      <c r="X201" s="136"/>
      <c r="BS201" s="136"/>
    </row>
    <row r="202" spans="22:71" ht="18.95" customHeight="1">
      <c r="X202" s="136"/>
      <c r="BS202" s="136"/>
    </row>
    <row r="203" spans="22:71" ht="18.95" customHeight="1">
      <c r="X203" s="136"/>
      <c r="BS203" s="136"/>
    </row>
    <row r="204" spans="22:71" ht="18.95" customHeight="1">
      <c r="X204" s="136"/>
      <c r="BS204" s="136"/>
    </row>
    <row r="205" spans="22:71" ht="18.95" customHeight="1">
      <c r="X205" s="136"/>
      <c r="BS205" s="136"/>
    </row>
    <row r="206" spans="22:71" ht="18.95" customHeight="1">
      <c r="X206" s="136"/>
      <c r="BS206" s="136"/>
    </row>
    <row r="207" spans="22:71" ht="18.95" customHeight="1">
      <c r="X207" s="136"/>
      <c r="BS207" s="136"/>
    </row>
    <row r="208" spans="22:71" ht="18.95" customHeight="1">
      <c r="X208" s="136"/>
      <c r="BS208" s="136"/>
    </row>
    <row r="209" spans="24:71" ht="18.95" customHeight="1">
      <c r="X209" s="136"/>
      <c r="BS209" s="136"/>
    </row>
    <row r="210" spans="24:71" ht="18.95" customHeight="1">
      <c r="X210" s="136"/>
      <c r="BS210" s="136"/>
    </row>
    <row r="211" spans="24:71" ht="18.95" customHeight="1">
      <c r="X211" s="136"/>
      <c r="BS211" s="136"/>
    </row>
    <row r="212" spans="24:71" ht="18.95" customHeight="1">
      <c r="X212" s="136"/>
      <c r="BS212" s="136"/>
    </row>
    <row r="213" spans="24:71" ht="18.95" customHeight="1">
      <c r="X213" s="136"/>
      <c r="BS213" s="136"/>
    </row>
    <row r="214" spans="24:71" ht="18.95" customHeight="1">
      <c r="X214" s="136"/>
      <c r="BS214" s="136"/>
    </row>
    <row r="215" spans="24:71" ht="18.95" customHeight="1">
      <c r="X215" s="136"/>
      <c r="BS215" s="136"/>
    </row>
    <row r="216" spans="24:71" ht="18.95" customHeight="1">
      <c r="X216" s="136"/>
      <c r="BS216" s="136"/>
    </row>
    <row r="217" spans="24:71" ht="18.95" customHeight="1">
      <c r="X217" s="136"/>
      <c r="BS217" s="136"/>
    </row>
    <row r="218" spans="24:71" ht="18.95" customHeight="1">
      <c r="X218" s="136"/>
      <c r="BS218" s="136"/>
    </row>
    <row r="219" spans="24:71" ht="18.95" customHeight="1">
      <c r="X219" s="136"/>
      <c r="BS219" s="136"/>
    </row>
    <row r="220" spans="24:71" ht="18.95" customHeight="1">
      <c r="X220" s="136"/>
      <c r="BS220" s="136"/>
    </row>
    <row r="221" spans="24:71" ht="18.95" customHeight="1">
      <c r="X221" s="136"/>
      <c r="BS221" s="136"/>
    </row>
    <row r="222" spans="24:71" ht="18.95" customHeight="1">
      <c r="X222" s="136"/>
      <c r="BS222" s="136"/>
    </row>
    <row r="223" spans="24:71" ht="18.95" customHeight="1">
      <c r="X223" s="136"/>
      <c r="BS223" s="136"/>
    </row>
    <row r="224" spans="24:71" ht="18.95" customHeight="1">
      <c r="X224" s="136"/>
      <c r="BS224" s="136"/>
    </row>
    <row r="225" spans="22:71" ht="18.95" customHeight="1">
      <c r="X225" s="136"/>
      <c r="BS225" s="136"/>
    </row>
    <row r="226" spans="22:71" ht="18.95" customHeight="1">
      <c r="X226" s="136"/>
      <c r="BS226" s="136"/>
    </row>
    <row r="227" spans="22:71" ht="18.95" customHeight="1">
      <c r="X227" s="136"/>
      <c r="BS227" s="136"/>
    </row>
    <row r="228" spans="22:71" ht="18.95" customHeight="1">
      <c r="X228" s="136"/>
      <c r="BS228" s="136"/>
    </row>
    <row r="229" spans="22:71" ht="18.95" customHeight="1">
      <c r="X229" s="136"/>
      <c r="BS229" s="136"/>
    </row>
    <row r="230" spans="22:71" ht="18.95" customHeight="1">
      <c r="X230" s="136"/>
      <c r="BS230" s="136"/>
    </row>
    <row r="231" spans="22:71" ht="18.95" customHeight="1">
      <c r="X231" s="136"/>
      <c r="BS231" s="136"/>
    </row>
    <row r="232" spans="22:71" ht="18.95" customHeight="1">
      <c r="X232" s="136"/>
      <c r="BS232" s="136"/>
    </row>
    <row r="233" spans="22:71" ht="18.95" customHeight="1">
      <c r="X233" s="136"/>
      <c r="BS233" s="136"/>
    </row>
    <row r="234" spans="22:71" ht="18.95" customHeight="1">
      <c r="X234" s="136"/>
      <c r="BS234" s="136"/>
    </row>
    <row r="235" spans="22:71" ht="18.95" customHeight="1">
      <c r="X235" s="136"/>
      <c r="BS235" s="136"/>
    </row>
    <row r="236" spans="22:71" ht="18.95" customHeight="1">
      <c r="X236" s="136"/>
      <c r="BS236" s="136"/>
    </row>
    <row r="237" spans="22:71" ht="18.95" customHeight="1">
      <c r="X237" s="136"/>
      <c r="BS237" s="136"/>
    </row>
    <row r="238" spans="22:71" ht="18.95" customHeight="1">
      <c r="X238" s="136"/>
      <c r="BS238" s="136"/>
    </row>
    <row r="239" spans="22:71" ht="18.95" customHeight="1">
      <c r="V239" s="136">
        <f>V195+1</f>
        <v>4</v>
      </c>
      <c r="BS239" s="136"/>
    </row>
    <row r="283" spans="22:71" ht="18.95" customHeight="1">
      <c r="V283" s="136">
        <f>V239+1</f>
        <v>5</v>
      </c>
    </row>
    <row r="284" spans="22:71" ht="18.95" customHeight="1">
      <c r="X284" s="136"/>
      <c r="BS284" s="136"/>
    </row>
    <row r="285" spans="22:71" ht="18.95" customHeight="1">
      <c r="X285" s="136"/>
      <c r="BS285" s="136"/>
    </row>
    <row r="286" spans="22:71" ht="18.95" customHeight="1">
      <c r="X286" s="136"/>
      <c r="BS286" s="136"/>
    </row>
    <row r="287" spans="22:71" ht="18.95" customHeight="1">
      <c r="X287" s="136"/>
      <c r="BS287" s="136"/>
    </row>
    <row r="288" spans="22:71" ht="18.95" customHeight="1">
      <c r="X288" s="136"/>
      <c r="BS288" s="136"/>
    </row>
    <row r="289" spans="24:71" ht="18.95" customHeight="1">
      <c r="X289" s="136"/>
      <c r="BS289" s="136"/>
    </row>
    <row r="290" spans="24:71" ht="18.95" customHeight="1">
      <c r="X290" s="136"/>
      <c r="BS290" s="136"/>
    </row>
    <row r="291" spans="24:71" ht="18.95" customHeight="1">
      <c r="X291" s="136"/>
      <c r="BS291" s="136"/>
    </row>
    <row r="292" spans="24:71" ht="18.95" customHeight="1">
      <c r="X292" s="136"/>
      <c r="BS292" s="136"/>
    </row>
    <row r="293" spans="24:71" ht="18.95" customHeight="1">
      <c r="X293" s="136"/>
      <c r="BS293" s="136"/>
    </row>
    <row r="294" spans="24:71" ht="18.95" customHeight="1">
      <c r="X294" s="136"/>
      <c r="BS294" s="136"/>
    </row>
    <row r="295" spans="24:71" ht="18.95" customHeight="1">
      <c r="X295" s="136"/>
      <c r="BS295" s="136"/>
    </row>
    <row r="296" spans="24:71" ht="18.95" customHeight="1">
      <c r="X296" s="136"/>
      <c r="BS296" s="136"/>
    </row>
    <row r="297" spans="24:71" ht="18.95" customHeight="1">
      <c r="X297" s="136"/>
      <c r="BS297" s="136"/>
    </row>
    <row r="298" spans="24:71" ht="18.95" customHeight="1">
      <c r="X298" s="136"/>
      <c r="BS298" s="136"/>
    </row>
    <row r="299" spans="24:71" ht="18.95" customHeight="1">
      <c r="X299" s="136"/>
      <c r="BS299" s="136"/>
    </row>
    <row r="300" spans="24:71" ht="18.95" customHeight="1">
      <c r="X300" s="136"/>
      <c r="BS300" s="136"/>
    </row>
    <row r="301" spans="24:71" ht="18.95" customHeight="1">
      <c r="X301" s="136"/>
      <c r="BS301" s="136"/>
    </row>
    <row r="302" spans="24:71" ht="18.95" customHeight="1">
      <c r="X302" s="136"/>
      <c r="BS302" s="136"/>
    </row>
    <row r="303" spans="24:71" ht="18.95" customHeight="1">
      <c r="X303" s="136"/>
      <c r="BS303" s="136"/>
    </row>
    <row r="304" spans="24:71" ht="18.95" customHeight="1">
      <c r="X304" s="136"/>
      <c r="BS304" s="136"/>
    </row>
    <row r="305" spans="24:71" ht="18.95" customHeight="1">
      <c r="X305" s="136"/>
      <c r="BS305" s="136"/>
    </row>
    <row r="306" spans="24:71" ht="18.95" customHeight="1">
      <c r="X306" s="136"/>
      <c r="BS306" s="136"/>
    </row>
    <row r="307" spans="24:71" ht="18.95" customHeight="1">
      <c r="X307" s="136"/>
      <c r="BS307" s="136"/>
    </row>
    <row r="308" spans="24:71" ht="18.95" customHeight="1">
      <c r="X308" s="136"/>
      <c r="BS308" s="136"/>
    </row>
    <row r="309" spans="24:71" ht="18.95" customHeight="1">
      <c r="X309" s="136"/>
      <c r="BS309" s="136"/>
    </row>
    <row r="310" spans="24:71" ht="18.95" customHeight="1">
      <c r="X310" s="136"/>
      <c r="BS310" s="136"/>
    </row>
    <row r="311" spans="24:71" ht="18.95" customHeight="1">
      <c r="X311" s="136"/>
      <c r="BS311" s="136"/>
    </row>
    <row r="312" spans="24:71" ht="18.95" customHeight="1">
      <c r="X312" s="136"/>
      <c r="BS312" s="136"/>
    </row>
    <row r="313" spans="24:71" ht="18.95" customHeight="1">
      <c r="X313" s="136"/>
      <c r="BS313" s="136"/>
    </row>
    <row r="314" spans="24:71" ht="18.95" customHeight="1">
      <c r="X314" s="136"/>
      <c r="BS314" s="136"/>
    </row>
    <row r="315" spans="24:71" ht="18.95" customHeight="1">
      <c r="X315" s="136"/>
      <c r="BS315" s="136"/>
    </row>
    <row r="316" spans="24:71" ht="18.95" customHeight="1">
      <c r="X316" s="136"/>
      <c r="BS316" s="136"/>
    </row>
    <row r="317" spans="24:71" ht="18.95" customHeight="1">
      <c r="X317" s="136"/>
      <c r="BS317" s="136"/>
    </row>
    <row r="318" spans="24:71" ht="18.95" customHeight="1">
      <c r="X318" s="136"/>
      <c r="BS318" s="136"/>
    </row>
    <row r="319" spans="24:71" ht="18.95" customHeight="1">
      <c r="X319" s="136"/>
      <c r="BS319" s="136"/>
    </row>
    <row r="320" spans="24:71" ht="18.95" customHeight="1">
      <c r="X320" s="136"/>
      <c r="BS320" s="136"/>
    </row>
    <row r="321" spans="22:71" ht="18.95" customHeight="1">
      <c r="X321" s="136"/>
      <c r="BS321" s="136"/>
    </row>
    <row r="322" spans="22:71" ht="18.95" customHeight="1">
      <c r="X322" s="136"/>
      <c r="BS322" s="136"/>
    </row>
    <row r="323" spans="22:71" ht="18.95" customHeight="1">
      <c r="X323" s="136"/>
      <c r="BS323" s="136"/>
    </row>
    <row r="324" spans="22:71" ht="18.95" customHeight="1">
      <c r="X324" s="136"/>
      <c r="BS324" s="136"/>
    </row>
    <row r="325" spans="22:71" ht="18.95" customHeight="1">
      <c r="X325" s="136"/>
      <c r="BS325" s="136"/>
    </row>
    <row r="326" spans="22:71" ht="18.95" customHeight="1">
      <c r="X326" s="136"/>
      <c r="BS326" s="136"/>
    </row>
    <row r="327" spans="22:71" ht="18.95" customHeight="1">
      <c r="V327" s="136">
        <f>V283+1</f>
        <v>6</v>
      </c>
      <c r="BS327" s="136"/>
    </row>
    <row r="371" spans="22:71" ht="18.95" customHeight="1">
      <c r="V371" s="136">
        <f>V327+1</f>
        <v>7</v>
      </c>
    </row>
    <row r="372" spans="22:71" ht="18.95" customHeight="1">
      <c r="X372" s="136"/>
      <c r="BS372" s="136"/>
    </row>
    <row r="373" spans="22:71" ht="18.95" customHeight="1">
      <c r="X373" s="136"/>
      <c r="BS373" s="136"/>
    </row>
    <row r="374" spans="22:71" ht="18.95" customHeight="1">
      <c r="X374" s="136"/>
      <c r="BS374" s="136"/>
    </row>
    <row r="375" spans="22:71" ht="18.95" customHeight="1">
      <c r="X375" s="136"/>
      <c r="BS375" s="136"/>
    </row>
    <row r="376" spans="22:71" ht="18.95" customHeight="1">
      <c r="X376" s="136"/>
      <c r="BS376" s="136"/>
    </row>
    <row r="377" spans="22:71" ht="18.95" customHeight="1">
      <c r="X377" s="136"/>
      <c r="BS377" s="136"/>
    </row>
    <row r="378" spans="22:71" ht="18.95" customHeight="1">
      <c r="X378" s="136"/>
      <c r="BS378" s="136"/>
    </row>
    <row r="379" spans="22:71" ht="18.95" customHeight="1">
      <c r="X379" s="136"/>
      <c r="BS379" s="136"/>
    </row>
    <row r="380" spans="22:71" ht="18.95" customHeight="1">
      <c r="X380" s="136"/>
      <c r="BS380" s="136"/>
    </row>
    <row r="381" spans="22:71" ht="18.95" customHeight="1">
      <c r="X381" s="136"/>
      <c r="BS381" s="136"/>
    </row>
    <row r="382" spans="22:71" ht="18.95" customHeight="1">
      <c r="X382" s="136"/>
      <c r="BS382" s="136"/>
    </row>
    <row r="383" spans="22:71" ht="18.95" customHeight="1">
      <c r="X383" s="136"/>
      <c r="BS383" s="136"/>
    </row>
    <row r="384" spans="22:71" ht="18.95" customHeight="1">
      <c r="X384" s="136"/>
      <c r="BS384" s="136"/>
    </row>
    <row r="385" spans="24:71" ht="18.95" customHeight="1">
      <c r="X385" s="136"/>
      <c r="BS385" s="136"/>
    </row>
    <row r="386" spans="24:71" ht="18.95" customHeight="1">
      <c r="X386" s="136"/>
      <c r="BS386" s="136"/>
    </row>
    <row r="387" spans="24:71" ht="18.95" customHeight="1">
      <c r="X387" s="136"/>
      <c r="BS387" s="136"/>
    </row>
    <row r="388" spans="24:71" ht="18.95" customHeight="1">
      <c r="X388" s="136"/>
      <c r="BS388" s="136"/>
    </row>
    <row r="389" spans="24:71" ht="18.95" customHeight="1">
      <c r="X389" s="136"/>
      <c r="BS389" s="136"/>
    </row>
    <row r="390" spans="24:71" ht="18.95" customHeight="1">
      <c r="X390" s="136"/>
      <c r="BS390" s="136"/>
    </row>
    <row r="391" spans="24:71" ht="18.95" customHeight="1">
      <c r="X391" s="136"/>
      <c r="BS391" s="136"/>
    </row>
    <row r="392" spans="24:71" ht="18.95" customHeight="1">
      <c r="X392" s="136"/>
      <c r="BS392" s="136"/>
    </row>
    <row r="393" spans="24:71" ht="18.95" customHeight="1">
      <c r="X393" s="136"/>
      <c r="BS393" s="136"/>
    </row>
    <row r="394" spans="24:71" ht="18.95" customHeight="1">
      <c r="X394" s="136"/>
      <c r="BS394" s="136"/>
    </row>
    <row r="395" spans="24:71" ht="18.95" customHeight="1">
      <c r="X395" s="136"/>
      <c r="BS395" s="136"/>
    </row>
    <row r="396" spans="24:71" ht="18.95" customHeight="1">
      <c r="X396" s="136"/>
      <c r="BS396" s="136"/>
    </row>
    <row r="397" spans="24:71" ht="18.95" customHeight="1">
      <c r="X397" s="136"/>
      <c r="BS397" s="136"/>
    </row>
    <row r="398" spans="24:71" ht="18.95" customHeight="1">
      <c r="X398" s="136"/>
      <c r="BS398" s="136"/>
    </row>
    <row r="399" spans="24:71" ht="18.95" customHeight="1">
      <c r="X399" s="136"/>
      <c r="BS399" s="136"/>
    </row>
    <row r="400" spans="24:71" ht="18.95" customHeight="1">
      <c r="X400" s="136"/>
      <c r="BS400" s="136"/>
    </row>
    <row r="401" spans="22:71" ht="18.95" customHeight="1">
      <c r="X401" s="136"/>
      <c r="BS401" s="136"/>
    </row>
    <row r="402" spans="22:71" ht="18.95" customHeight="1">
      <c r="X402" s="136"/>
      <c r="BS402" s="136"/>
    </row>
    <row r="403" spans="22:71" ht="18.95" customHeight="1">
      <c r="X403" s="136"/>
      <c r="BS403" s="136"/>
    </row>
    <row r="404" spans="22:71" ht="18.95" customHeight="1">
      <c r="X404" s="136"/>
      <c r="BS404" s="136"/>
    </row>
    <row r="405" spans="22:71" ht="18.95" customHeight="1">
      <c r="X405" s="136"/>
      <c r="BS405" s="136"/>
    </row>
    <row r="406" spans="22:71" ht="18.95" customHeight="1">
      <c r="X406" s="136"/>
      <c r="BS406" s="136"/>
    </row>
    <row r="407" spans="22:71" ht="18.95" customHeight="1">
      <c r="X407" s="136"/>
      <c r="BS407" s="136"/>
    </row>
    <row r="408" spans="22:71" ht="18.95" customHeight="1">
      <c r="X408" s="136"/>
      <c r="BS408" s="136"/>
    </row>
    <row r="409" spans="22:71" ht="18.95" customHeight="1">
      <c r="X409" s="136"/>
      <c r="BS409" s="136"/>
    </row>
    <row r="410" spans="22:71" ht="18.95" customHeight="1">
      <c r="X410" s="136"/>
      <c r="BS410" s="136"/>
    </row>
    <row r="411" spans="22:71" ht="18.95" customHeight="1">
      <c r="X411" s="136"/>
      <c r="BS411" s="136"/>
    </row>
    <row r="412" spans="22:71" ht="18.95" customHeight="1">
      <c r="X412" s="136"/>
      <c r="BS412" s="136"/>
    </row>
    <row r="413" spans="22:71" ht="18.95" customHeight="1">
      <c r="X413" s="136"/>
      <c r="BS413" s="136"/>
    </row>
    <row r="414" spans="22:71" ht="18.95" customHeight="1">
      <c r="X414" s="136"/>
      <c r="BS414" s="136"/>
    </row>
    <row r="415" spans="22:71" ht="18.95" customHeight="1">
      <c r="V415" s="136">
        <f>V371+1</f>
        <v>8</v>
      </c>
      <c r="BS415" s="136"/>
    </row>
    <row r="459" spans="22:71" ht="18.95" customHeight="1">
      <c r="V459" s="136">
        <f>V415+1</f>
        <v>9</v>
      </c>
    </row>
    <row r="460" spans="22:71" ht="18.95" customHeight="1">
      <c r="X460" s="136"/>
      <c r="BS460" s="136"/>
    </row>
    <row r="461" spans="22:71" ht="18.95" customHeight="1">
      <c r="X461" s="136"/>
      <c r="BS461" s="136"/>
    </row>
    <row r="462" spans="22:71" ht="18.95" customHeight="1">
      <c r="X462" s="136"/>
      <c r="BS462" s="136"/>
    </row>
    <row r="463" spans="22:71" ht="18.95" customHeight="1">
      <c r="X463" s="136"/>
      <c r="BS463" s="136"/>
    </row>
    <row r="464" spans="22:71" ht="18.95" customHeight="1">
      <c r="X464" s="136"/>
      <c r="BS464" s="136"/>
    </row>
    <row r="465" spans="24:71" ht="18.95" customHeight="1">
      <c r="X465" s="136"/>
      <c r="BS465" s="136"/>
    </row>
    <row r="466" spans="24:71" ht="18.95" customHeight="1">
      <c r="X466" s="136"/>
      <c r="BS466" s="136"/>
    </row>
    <row r="467" spans="24:71" ht="18.95" customHeight="1">
      <c r="X467" s="136"/>
      <c r="BS467" s="136"/>
    </row>
    <row r="468" spans="24:71" ht="18.95" customHeight="1">
      <c r="X468" s="136"/>
      <c r="BS468" s="136"/>
    </row>
    <row r="469" spans="24:71" ht="18.95" customHeight="1">
      <c r="X469" s="136"/>
      <c r="BS469" s="136"/>
    </row>
    <row r="470" spans="24:71" ht="18.95" customHeight="1">
      <c r="X470" s="136"/>
      <c r="BS470" s="136"/>
    </row>
    <row r="471" spans="24:71" ht="18.95" customHeight="1">
      <c r="X471" s="136"/>
      <c r="BS471" s="136"/>
    </row>
    <row r="472" spans="24:71" ht="18.95" customHeight="1">
      <c r="X472" s="136"/>
      <c r="BS472" s="136"/>
    </row>
    <row r="473" spans="24:71" ht="18.95" customHeight="1">
      <c r="X473" s="136"/>
      <c r="BS473" s="136"/>
    </row>
    <row r="474" spans="24:71" ht="18.95" customHeight="1">
      <c r="X474" s="136"/>
      <c r="BS474" s="136"/>
    </row>
    <row r="475" spans="24:71" ht="18.95" customHeight="1">
      <c r="X475" s="136"/>
      <c r="BS475" s="136"/>
    </row>
    <row r="476" spans="24:71" ht="18.95" customHeight="1">
      <c r="X476" s="136"/>
      <c r="BS476" s="136"/>
    </row>
    <row r="477" spans="24:71" ht="18.95" customHeight="1">
      <c r="X477" s="136"/>
      <c r="BS477" s="136"/>
    </row>
    <row r="478" spans="24:71" ht="18.95" customHeight="1">
      <c r="X478" s="136"/>
      <c r="BS478" s="136"/>
    </row>
    <row r="479" spans="24:71" ht="18.95" customHeight="1">
      <c r="X479" s="136"/>
      <c r="BS479" s="136"/>
    </row>
    <row r="480" spans="24:71" ht="18.95" customHeight="1">
      <c r="X480" s="136"/>
      <c r="BS480" s="136"/>
    </row>
    <row r="481" spans="24:71" ht="18.95" customHeight="1">
      <c r="X481" s="136"/>
      <c r="BS481" s="136"/>
    </row>
    <row r="482" spans="24:71" ht="18.95" customHeight="1">
      <c r="X482" s="136"/>
      <c r="BS482" s="136"/>
    </row>
    <row r="483" spans="24:71" ht="18.95" customHeight="1">
      <c r="X483" s="136"/>
      <c r="BS483" s="136"/>
    </row>
    <row r="484" spans="24:71" ht="18.95" customHeight="1">
      <c r="X484" s="136"/>
      <c r="BS484" s="136"/>
    </row>
    <row r="485" spans="24:71" ht="18.95" customHeight="1">
      <c r="X485" s="136"/>
      <c r="BS485" s="136"/>
    </row>
    <row r="486" spans="24:71" ht="18.95" customHeight="1">
      <c r="X486" s="136"/>
      <c r="BS486" s="136"/>
    </row>
    <row r="487" spans="24:71" ht="18.95" customHeight="1">
      <c r="X487" s="136"/>
      <c r="BS487" s="136"/>
    </row>
    <row r="488" spans="24:71" ht="18.95" customHeight="1">
      <c r="X488" s="136"/>
      <c r="BS488" s="136"/>
    </row>
    <row r="489" spans="24:71" ht="18.95" customHeight="1">
      <c r="X489" s="136"/>
      <c r="BS489" s="136"/>
    </row>
    <row r="490" spans="24:71" ht="18.95" customHeight="1">
      <c r="X490" s="136"/>
      <c r="BS490" s="136"/>
    </row>
    <row r="491" spans="24:71" ht="18.95" customHeight="1">
      <c r="X491" s="136"/>
      <c r="BS491" s="136"/>
    </row>
    <row r="492" spans="24:71" ht="18.95" customHeight="1">
      <c r="X492" s="136"/>
      <c r="BS492" s="136"/>
    </row>
    <row r="493" spans="24:71" ht="18.95" customHeight="1">
      <c r="X493" s="136"/>
      <c r="BS493" s="136"/>
    </row>
    <row r="494" spans="24:71" ht="18.95" customHeight="1">
      <c r="X494" s="136"/>
      <c r="BS494" s="136"/>
    </row>
    <row r="495" spans="24:71" ht="18.95" customHeight="1">
      <c r="X495" s="136"/>
      <c r="BS495" s="136"/>
    </row>
    <row r="496" spans="24:71" ht="18.95" customHeight="1">
      <c r="X496" s="136"/>
      <c r="BS496" s="136"/>
    </row>
    <row r="497" spans="22:71" ht="18.95" customHeight="1">
      <c r="X497" s="136"/>
      <c r="BS497" s="136"/>
    </row>
    <row r="498" spans="22:71" ht="18.95" customHeight="1">
      <c r="X498" s="136"/>
      <c r="BS498" s="136"/>
    </row>
    <row r="499" spans="22:71" ht="18.95" customHeight="1">
      <c r="X499" s="136"/>
      <c r="BS499" s="136"/>
    </row>
    <row r="500" spans="22:71" ht="18.95" customHeight="1">
      <c r="X500" s="136"/>
      <c r="BS500" s="136"/>
    </row>
    <row r="501" spans="22:71" ht="18.95" customHeight="1">
      <c r="X501" s="136"/>
      <c r="BS501" s="136"/>
    </row>
    <row r="502" spans="22:71" ht="18.95" customHeight="1">
      <c r="X502" s="136"/>
      <c r="BS502" s="136"/>
    </row>
    <row r="503" spans="22:71" ht="18.95" customHeight="1">
      <c r="V503" s="137">
        <f>V459+1</f>
        <v>10</v>
      </c>
      <c r="BS503" s="136"/>
    </row>
    <row r="547" spans="22:71" ht="18.95" customHeight="1">
      <c r="V547" s="137">
        <f>V503+1</f>
        <v>11</v>
      </c>
    </row>
    <row r="548" spans="22:71" ht="18.95" customHeight="1">
      <c r="X548" s="136"/>
      <c r="BS548" s="136"/>
    </row>
    <row r="549" spans="22:71" ht="18.95" customHeight="1">
      <c r="X549" s="136"/>
      <c r="BS549" s="136"/>
    </row>
    <row r="550" spans="22:71" ht="18.95" customHeight="1">
      <c r="X550" s="136"/>
      <c r="BS550" s="136"/>
    </row>
    <row r="551" spans="22:71" ht="18.95" customHeight="1">
      <c r="X551" s="136"/>
      <c r="BS551" s="136"/>
    </row>
    <row r="552" spans="22:71" ht="18.95" customHeight="1">
      <c r="X552" s="136"/>
      <c r="BS552" s="136"/>
    </row>
    <row r="553" spans="22:71" ht="18.95" customHeight="1">
      <c r="X553" s="136"/>
      <c r="BS553" s="136"/>
    </row>
    <row r="554" spans="22:71" ht="18.95" customHeight="1">
      <c r="X554" s="136"/>
      <c r="BS554" s="136"/>
    </row>
    <row r="555" spans="22:71" ht="18.95" customHeight="1">
      <c r="X555" s="136"/>
      <c r="BS555" s="136"/>
    </row>
    <row r="556" spans="22:71" ht="18.95" customHeight="1">
      <c r="X556" s="136"/>
      <c r="BS556" s="136"/>
    </row>
    <row r="557" spans="22:71" ht="18.95" customHeight="1">
      <c r="X557" s="136"/>
      <c r="BS557" s="136"/>
    </row>
    <row r="558" spans="22:71" ht="18.95" customHeight="1">
      <c r="X558" s="136"/>
      <c r="BS558" s="136"/>
    </row>
    <row r="559" spans="22:71" ht="18.95" customHeight="1">
      <c r="X559" s="136"/>
      <c r="BS559" s="136"/>
    </row>
    <row r="560" spans="22:71" ht="18.95" customHeight="1">
      <c r="X560" s="136"/>
      <c r="BS560" s="136"/>
    </row>
    <row r="561" spans="24:71" ht="18.95" customHeight="1">
      <c r="X561" s="136"/>
      <c r="BS561" s="136"/>
    </row>
    <row r="562" spans="24:71" ht="18.95" customHeight="1">
      <c r="X562" s="136"/>
      <c r="BS562" s="136"/>
    </row>
    <row r="563" spans="24:71" ht="18.95" customHeight="1">
      <c r="X563" s="136"/>
      <c r="BS563" s="136"/>
    </row>
    <row r="564" spans="24:71" ht="18.95" customHeight="1">
      <c r="X564" s="136"/>
      <c r="BS564" s="136"/>
    </row>
    <row r="565" spans="24:71" ht="18.95" customHeight="1">
      <c r="X565" s="136"/>
      <c r="BS565" s="136"/>
    </row>
    <row r="566" spans="24:71" ht="18.95" customHeight="1">
      <c r="X566" s="136"/>
      <c r="BS566" s="136"/>
    </row>
    <row r="567" spans="24:71" ht="18.95" customHeight="1">
      <c r="X567" s="136"/>
      <c r="BS567" s="136"/>
    </row>
    <row r="568" spans="24:71" ht="18.95" customHeight="1">
      <c r="X568" s="136"/>
      <c r="BS568" s="136"/>
    </row>
    <row r="569" spans="24:71" ht="18.95" customHeight="1">
      <c r="X569" s="136"/>
      <c r="BS569" s="136"/>
    </row>
    <row r="570" spans="24:71" ht="18.95" customHeight="1">
      <c r="X570" s="136"/>
      <c r="BS570" s="136"/>
    </row>
    <row r="571" spans="24:71" ht="18.95" customHeight="1">
      <c r="X571" s="136"/>
      <c r="BS571" s="136"/>
    </row>
    <row r="572" spans="24:71" ht="18.95" customHeight="1">
      <c r="X572" s="136"/>
      <c r="BS572" s="136"/>
    </row>
    <row r="573" spans="24:71" ht="18.95" customHeight="1">
      <c r="X573" s="136"/>
      <c r="BS573" s="136"/>
    </row>
    <row r="574" spans="24:71" ht="18.95" customHeight="1">
      <c r="X574" s="136"/>
      <c r="BS574" s="136"/>
    </row>
    <row r="575" spans="24:71" ht="18.95" customHeight="1">
      <c r="X575" s="136"/>
      <c r="BS575" s="136"/>
    </row>
    <row r="576" spans="24:71" ht="18.95" customHeight="1">
      <c r="X576" s="136"/>
      <c r="BS576" s="136"/>
    </row>
    <row r="577" spans="22:71" ht="18.95" customHeight="1">
      <c r="X577" s="136"/>
      <c r="BS577" s="136"/>
    </row>
    <row r="578" spans="22:71" ht="18.95" customHeight="1">
      <c r="X578" s="136"/>
      <c r="BS578" s="136"/>
    </row>
    <row r="579" spans="22:71" ht="18.95" customHeight="1">
      <c r="X579" s="136"/>
      <c r="BS579" s="136"/>
    </row>
    <row r="580" spans="22:71" ht="18.95" customHeight="1">
      <c r="X580" s="136"/>
      <c r="BS580" s="136"/>
    </row>
    <row r="581" spans="22:71" ht="18.95" customHeight="1">
      <c r="X581" s="136"/>
      <c r="BS581" s="136"/>
    </row>
    <row r="582" spans="22:71" ht="18.95" customHeight="1">
      <c r="X582" s="136"/>
      <c r="BS582" s="136"/>
    </row>
    <row r="583" spans="22:71" ht="18.95" customHeight="1">
      <c r="X583" s="136"/>
      <c r="BS583" s="136"/>
    </row>
    <row r="584" spans="22:71" ht="18.95" customHeight="1">
      <c r="X584" s="136"/>
      <c r="BS584" s="136"/>
    </row>
    <row r="585" spans="22:71" ht="18.95" customHeight="1">
      <c r="X585" s="136"/>
      <c r="BS585" s="136"/>
    </row>
    <row r="586" spans="22:71" ht="18.95" customHeight="1">
      <c r="X586" s="136"/>
      <c r="BS586" s="136"/>
    </row>
    <row r="587" spans="22:71" ht="18.95" customHeight="1">
      <c r="X587" s="136"/>
      <c r="BS587" s="136"/>
    </row>
    <row r="588" spans="22:71" ht="18.95" customHeight="1">
      <c r="X588" s="136"/>
      <c r="BS588" s="136"/>
    </row>
    <row r="589" spans="22:71" ht="18.95" customHeight="1">
      <c r="X589" s="136"/>
      <c r="BS589" s="136"/>
    </row>
    <row r="590" spans="22:71" ht="18.95" customHeight="1">
      <c r="X590" s="136"/>
      <c r="BS590" s="136"/>
    </row>
    <row r="591" spans="22:71" ht="18.95" customHeight="1">
      <c r="V591" s="137">
        <f>V547+1</f>
        <v>12</v>
      </c>
      <c r="BS591" s="136"/>
    </row>
    <row r="592" spans="22:71" ht="18.95" customHeight="1">
      <c r="X592" s="136"/>
      <c r="BS592" s="136"/>
    </row>
    <row r="593" spans="24:71" ht="18.95" customHeight="1">
      <c r="X593" s="136"/>
      <c r="BS593" s="136"/>
    </row>
    <row r="594" spans="24:71" ht="18.95" customHeight="1">
      <c r="X594" s="136"/>
      <c r="BS594" s="136"/>
    </row>
    <row r="595" spans="24:71" ht="18.95" customHeight="1">
      <c r="X595" s="136"/>
      <c r="BS595" s="136"/>
    </row>
    <row r="596" spans="24:71" ht="18.95" customHeight="1">
      <c r="X596" s="136"/>
      <c r="BS596" s="136"/>
    </row>
    <row r="597" spans="24:71" ht="18.95" customHeight="1">
      <c r="X597" s="136"/>
      <c r="BS597" s="136"/>
    </row>
    <row r="598" spans="24:71" ht="18.95" customHeight="1">
      <c r="X598" s="136"/>
      <c r="BS598" s="136"/>
    </row>
    <row r="599" spans="24:71" ht="18.95" customHeight="1">
      <c r="X599" s="136"/>
      <c r="BS599" s="136"/>
    </row>
    <row r="600" spans="24:71" ht="18.95" customHeight="1">
      <c r="X600" s="136"/>
      <c r="BS600" s="136"/>
    </row>
    <row r="601" spans="24:71" ht="18.95" customHeight="1">
      <c r="X601" s="136"/>
      <c r="BS601" s="136"/>
    </row>
    <row r="602" spans="24:71" ht="18.95" customHeight="1">
      <c r="X602" s="136"/>
      <c r="BS602" s="136"/>
    </row>
    <row r="603" spans="24:71" ht="18.95" customHeight="1">
      <c r="X603" s="136"/>
      <c r="BS603" s="136"/>
    </row>
    <row r="604" spans="24:71" ht="18.95" customHeight="1">
      <c r="X604" s="136"/>
      <c r="BS604" s="136"/>
    </row>
    <row r="605" spans="24:71" ht="18.95" customHeight="1">
      <c r="X605" s="136"/>
      <c r="BS605" s="136"/>
    </row>
    <row r="606" spans="24:71" ht="18.95" customHeight="1">
      <c r="X606" s="136"/>
      <c r="BS606" s="136"/>
    </row>
    <row r="607" spans="24:71" ht="18.95" customHeight="1">
      <c r="X607" s="136"/>
      <c r="BS607" s="136"/>
    </row>
    <row r="608" spans="24:71" ht="18.95" customHeight="1">
      <c r="X608" s="136"/>
      <c r="BS608" s="136"/>
    </row>
    <row r="609" spans="24:71" ht="18.95" customHeight="1">
      <c r="X609" s="136"/>
      <c r="BS609" s="136"/>
    </row>
    <row r="610" spans="24:71" ht="18.95" customHeight="1">
      <c r="X610" s="136"/>
      <c r="BS610" s="136"/>
    </row>
    <row r="611" spans="24:71" ht="18.95" customHeight="1">
      <c r="X611" s="136"/>
      <c r="BS611" s="136"/>
    </row>
    <row r="612" spans="24:71" ht="18.95" customHeight="1">
      <c r="X612" s="136"/>
      <c r="BS612" s="136"/>
    </row>
    <row r="613" spans="24:71" ht="18.95" customHeight="1">
      <c r="X613" s="136"/>
      <c r="BS613" s="136"/>
    </row>
    <row r="614" spans="24:71" ht="18.95" customHeight="1">
      <c r="X614" s="136"/>
      <c r="BS614" s="136"/>
    </row>
    <row r="615" spans="24:71" ht="18.95" customHeight="1">
      <c r="X615" s="136"/>
      <c r="BS615" s="136"/>
    </row>
    <row r="616" spans="24:71" ht="18.95" customHeight="1">
      <c r="X616" s="136"/>
      <c r="BS616" s="136"/>
    </row>
    <row r="617" spans="24:71" ht="18.95" customHeight="1">
      <c r="X617" s="136"/>
      <c r="BS617" s="136"/>
    </row>
    <row r="618" spans="24:71" ht="18.95" customHeight="1">
      <c r="X618" s="136"/>
      <c r="BS618" s="136"/>
    </row>
    <row r="619" spans="24:71" ht="18.95" customHeight="1">
      <c r="X619" s="136"/>
      <c r="BS619" s="136"/>
    </row>
    <row r="620" spans="24:71" ht="18.95" customHeight="1">
      <c r="X620" s="136"/>
      <c r="BS620" s="136"/>
    </row>
    <row r="621" spans="24:71" ht="18.95" customHeight="1">
      <c r="X621" s="136"/>
      <c r="BS621" s="136"/>
    </row>
    <row r="622" spans="24:71" ht="18.95" customHeight="1">
      <c r="X622" s="136"/>
      <c r="BS622" s="136"/>
    </row>
    <row r="623" spans="24:71" ht="18.95" customHeight="1">
      <c r="X623" s="136"/>
      <c r="BS623" s="136"/>
    </row>
    <row r="624" spans="24:71" ht="18.95" customHeight="1">
      <c r="X624" s="136"/>
      <c r="BS624" s="136"/>
    </row>
    <row r="625" spans="22:71" ht="18.95" customHeight="1">
      <c r="X625" s="136"/>
      <c r="BS625" s="136"/>
    </row>
    <row r="626" spans="22:71" ht="18.95" customHeight="1">
      <c r="X626" s="136"/>
      <c r="BS626" s="136"/>
    </row>
    <row r="627" spans="22:71" ht="18.95" customHeight="1">
      <c r="X627" s="136"/>
      <c r="BS627" s="136"/>
    </row>
    <row r="628" spans="22:71" ht="18.95" customHeight="1">
      <c r="X628" s="136"/>
      <c r="BS628" s="136"/>
    </row>
    <row r="629" spans="22:71" ht="18.95" customHeight="1">
      <c r="X629" s="136"/>
      <c r="BS629" s="136"/>
    </row>
    <row r="630" spans="22:71" ht="18.95" customHeight="1">
      <c r="X630" s="136"/>
      <c r="BS630" s="136"/>
    </row>
    <row r="631" spans="22:71" ht="18.95" customHeight="1">
      <c r="X631" s="136"/>
      <c r="BS631" s="136"/>
    </row>
    <row r="632" spans="22:71" ht="18.95" customHeight="1">
      <c r="X632" s="136"/>
      <c r="BS632" s="136"/>
    </row>
    <row r="633" spans="22:71" ht="18.95" customHeight="1">
      <c r="X633" s="136"/>
      <c r="BS633" s="136"/>
    </row>
    <row r="634" spans="22:71" ht="18.95" customHeight="1">
      <c r="X634" s="136"/>
      <c r="BS634" s="136"/>
    </row>
    <row r="635" spans="22:71" ht="18.95" customHeight="1">
      <c r="V635" s="137">
        <f>V591+1</f>
        <v>13</v>
      </c>
    </row>
    <row r="636" spans="22:71" ht="18.95" customHeight="1">
      <c r="X636" s="136"/>
      <c r="BS636" s="136"/>
    </row>
    <row r="637" spans="22:71" ht="18.95" customHeight="1">
      <c r="X637" s="136"/>
      <c r="BS637" s="136"/>
    </row>
    <row r="638" spans="22:71" ht="18.95" customHeight="1">
      <c r="X638" s="136"/>
      <c r="BS638" s="136"/>
    </row>
    <row r="639" spans="22:71" ht="18.95" customHeight="1">
      <c r="X639" s="136"/>
      <c r="BS639" s="136"/>
    </row>
    <row r="640" spans="22:71" ht="18.95" customHeight="1">
      <c r="X640" s="136"/>
      <c r="BS640" s="136"/>
    </row>
    <row r="641" spans="24:71" ht="18.95" customHeight="1">
      <c r="X641" s="136"/>
      <c r="BS641" s="136"/>
    </row>
    <row r="642" spans="24:71" ht="18.95" customHeight="1">
      <c r="X642" s="136"/>
      <c r="BS642" s="136"/>
    </row>
    <row r="643" spans="24:71" ht="18.95" customHeight="1">
      <c r="X643" s="136"/>
      <c r="BS643" s="136"/>
    </row>
    <row r="644" spans="24:71" ht="18.95" customHeight="1">
      <c r="X644" s="136"/>
      <c r="BS644" s="136"/>
    </row>
    <row r="645" spans="24:71" ht="18.95" customHeight="1">
      <c r="X645" s="136"/>
      <c r="BS645" s="136"/>
    </row>
    <row r="646" spans="24:71" ht="18.95" customHeight="1">
      <c r="X646" s="136"/>
      <c r="BS646" s="136"/>
    </row>
    <row r="647" spans="24:71" ht="18.95" customHeight="1">
      <c r="X647" s="136"/>
      <c r="BS647" s="136"/>
    </row>
    <row r="648" spans="24:71" ht="18.95" customHeight="1">
      <c r="X648" s="136"/>
      <c r="BS648" s="136"/>
    </row>
    <row r="649" spans="24:71" ht="18.95" customHeight="1">
      <c r="X649" s="136"/>
      <c r="BS649" s="136"/>
    </row>
    <row r="650" spans="24:71" ht="18.95" customHeight="1">
      <c r="X650" s="136"/>
      <c r="BS650" s="136"/>
    </row>
    <row r="651" spans="24:71" ht="18.95" customHeight="1">
      <c r="X651" s="136"/>
      <c r="BS651" s="136"/>
    </row>
    <row r="652" spans="24:71" ht="18.95" customHeight="1">
      <c r="X652" s="136"/>
      <c r="BS652" s="136"/>
    </row>
    <row r="653" spans="24:71" ht="18.95" customHeight="1">
      <c r="X653" s="136"/>
      <c r="BS653" s="136"/>
    </row>
    <row r="654" spans="24:71" ht="18.95" customHeight="1">
      <c r="X654" s="136"/>
      <c r="BS654" s="136"/>
    </row>
    <row r="655" spans="24:71" ht="18.95" customHeight="1">
      <c r="X655" s="136"/>
      <c r="BS655" s="136"/>
    </row>
    <row r="656" spans="24:71" ht="18.95" customHeight="1">
      <c r="X656" s="136"/>
      <c r="BS656" s="136"/>
    </row>
    <row r="657" spans="24:71" ht="18.95" customHeight="1">
      <c r="X657" s="136"/>
      <c r="BS657" s="136"/>
    </row>
    <row r="658" spans="24:71" ht="18.95" customHeight="1">
      <c r="X658" s="136"/>
      <c r="BS658" s="136"/>
    </row>
    <row r="659" spans="24:71" ht="18.95" customHeight="1">
      <c r="X659" s="136"/>
      <c r="BS659" s="136"/>
    </row>
    <row r="660" spans="24:71" ht="18.95" customHeight="1">
      <c r="X660" s="136"/>
      <c r="BS660" s="136"/>
    </row>
    <row r="661" spans="24:71" ht="18.95" customHeight="1">
      <c r="X661" s="136"/>
      <c r="BS661" s="136"/>
    </row>
    <row r="662" spans="24:71" ht="18.95" customHeight="1">
      <c r="X662" s="136"/>
      <c r="BS662" s="136"/>
    </row>
    <row r="663" spans="24:71" ht="18.95" customHeight="1">
      <c r="X663" s="136"/>
      <c r="BS663" s="136"/>
    </row>
    <row r="664" spans="24:71" ht="18.95" customHeight="1">
      <c r="X664" s="136"/>
      <c r="BS664" s="136"/>
    </row>
    <row r="665" spans="24:71" ht="18.95" customHeight="1">
      <c r="X665" s="136"/>
      <c r="BS665" s="136"/>
    </row>
    <row r="666" spans="24:71" ht="18.95" customHeight="1">
      <c r="X666" s="136"/>
      <c r="BS666" s="136"/>
    </row>
    <row r="667" spans="24:71" ht="18.95" customHeight="1">
      <c r="X667" s="136"/>
      <c r="BS667" s="136"/>
    </row>
    <row r="668" spans="24:71" ht="18.95" customHeight="1">
      <c r="X668" s="136"/>
      <c r="BS668" s="136"/>
    </row>
    <row r="669" spans="24:71" ht="18.95" customHeight="1">
      <c r="X669" s="136"/>
      <c r="BS669" s="136"/>
    </row>
    <row r="670" spans="24:71" ht="18.95" customHeight="1">
      <c r="X670" s="136"/>
      <c r="BS670" s="136"/>
    </row>
    <row r="671" spans="24:71" ht="18.95" customHeight="1">
      <c r="X671" s="136"/>
      <c r="BS671" s="136"/>
    </row>
    <row r="672" spans="24:71" ht="18.95" customHeight="1">
      <c r="X672" s="136"/>
      <c r="BS672" s="136"/>
    </row>
    <row r="673" spans="22:71" ht="18.95" customHeight="1">
      <c r="X673" s="136"/>
      <c r="BS673" s="136"/>
    </row>
    <row r="674" spans="22:71" ht="18.95" customHeight="1">
      <c r="X674" s="136"/>
      <c r="BS674" s="136"/>
    </row>
    <row r="675" spans="22:71" ht="18.95" customHeight="1">
      <c r="X675" s="136"/>
      <c r="BS675" s="136"/>
    </row>
    <row r="676" spans="22:71" ht="18.95" customHeight="1">
      <c r="X676" s="136"/>
      <c r="BS676" s="136"/>
    </row>
    <row r="677" spans="22:71" ht="18.95" customHeight="1">
      <c r="X677" s="136"/>
      <c r="BS677" s="136"/>
    </row>
    <row r="678" spans="22:71" ht="18.95" customHeight="1">
      <c r="X678" s="136"/>
      <c r="BS678" s="136"/>
    </row>
    <row r="679" spans="22:71" ht="18.95" customHeight="1">
      <c r="V679" s="137">
        <f>V635+1</f>
        <v>14</v>
      </c>
      <c r="BS679" s="136"/>
    </row>
    <row r="680" spans="22:71" ht="18.95" customHeight="1">
      <c r="X680" s="136"/>
      <c r="BS680" s="136"/>
    </row>
    <row r="681" spans="22:71" ht="18.95" customHeight="1">
      <c r="X681" s="136"/>
      <c r="BS681" s="136"/>
    </row>
    <row r="682" spans="22:71" ht="18.95" customHeight="1">
      <c r="X682" s="136"/>
      <c r="BS682" s="136"/>
    </row>
    <row r="683" spans="22:71" ht="18.95" customHeight="1">
      <c r="X683" s="136"/>
      <c r="BS683" s="136"/>
    </row>
    <row r="684" spans="22:71" ht="18.95" customHeight="1">
      <c r="X684" s="136"/>
      <c r="BS684" s="136"/>
    </row>
    <row r="685" spans="22:71" ht="18.95" customHeight="1">
      <c r="X685" s="136"/>
      <c r="BS685" s="136"/>
    </row>
    <row r="686" spans="22:71" ht="18.95" customHeight="1">
      <c r="X686" s="136"/>
      <c r="BS686" s="136"/>
    </row>
    <row r="687" spans="22:71" ht="18.95" customHeight="1">
      <c r="X687" s="136"/>
      <c r="BS687" s="136"/>
    </row>
    <row r="688" spans="22:71" ht="18.95" customHeight="1">
      <c r="X688" s="136"/>
      <c r="BS688" s="136"/>
    </row>
    <row r="689" spans="24:71" ht="18.95" customHeight="1">
      <c r="X689" s="136"/>
      <c r="BS689" s="136"/>
    </row>
    <row r="690" spans="24:71" ht="18.95" customHeight="1">
      <c r="X690" s="136"/>
      <c r="BS690" s="136"/>
    </row>
    <row r="691" spans="24:71" ht="18.95" customHeight="1">
      <c r="X691" s="136"/>
      <c r="BS691" s="136"/>
    </row>
    <row r="692" spans="24:71" ht="18.95" customHeight="1">
      <c r="X692" s="136"/>
      <c r="BS692" s="136"/>
    </row>
    <row r="693" spans="24:71" ht="18.95" customHeight="1">
      <c r="X693" s="136"/>
      <c r="BS693" s="136"/>
    </row>
    <row r="694" spans="24:71" ht="18.95" customHeight="1">
      <c r="X694" s="136"/>
      <c r="BS694" s="136"/>
    </row>
    <row r="695" spans="24:71" ht="18.95" customHeight="1">
      <c r="X695" s="136"/>
      <c r="BS695" s="136"/>
    </row>
    <row r="696" spans="24:71" ht="18.95" customHeight="1">
      <c r="X696" s="136"/>
      <c r="BS696" s="136"/>
    </row>
    <row r="697" spans="24:71" ht="18.95" customHeight="1">
      <c r="X697" s="136"/>
      <c r="BS697" s="136"/>
    </row>
    <row r="698" spans="24:71" ht="18.95" customHeight="1">
      <c r="X698" s="136"/>
      <c r="BS698" s="136"/>
    </row>
    <row r="699" spans="24:71" ht="18.95" customHeight="1">
      <c r="X699" s="136"/>
      <c r="BS699" s="136"/>
    </row>
    <row r="700" spans="24:71" ht="18.95" customHeight="1">
      <c r="X700" s="136"/>
      <c r="BS700" s="136"/>
    </row>
    <row r="701" spans="24:71" ht="18.95" customHeight="1">
      <c r="X701" s="136"/>
      <c r="BS701" s="136"/>
    </row>
    <row r="702" spans="24:71" ht="18.95" customHeight="1">
      <c r="X702" s="136"/>
      <c r="BS702" s="136"/>
    </row>
    <row r="703" spans="24:71" ht="18.95" customHeight="1">
      <c r="X703" s="136"/>
      <c r="BS703" s="136"/>
    </row>
    <row r="704" spans="24:71" ht="18.95" customHeight="1">
      <c r="X704" s="136"/>
      <c r="BS704" s="136"/>
    </row>
    <row r="705" spans="24:71" ht="18.95" customHeight="1">
      <c r="X705" s="136"/>
      <c r="BS705" s="136"/>
    </row>
    <row r="706" spans="24:71" ht="18.95" customHeight="1">
      <c r="X706" s="136"/>
      <c r="BS706" s="136"/>
    </row>
    <row r="707" spans="24:71" ht="18.95" customHeight="1">
      <c r="X707" s="136"/>
      <c r="BS707" s="136"/>
    </row>
    <row r="708" spans="24:71" ht="18.95" customHeight="1">
      <c r="X708" s="136"/>
      <c r="BS708" s="136"/>
    </row>
    <row r="709" spans="24:71" ht="18.95" customHeight="1">
      <c r="X709" s="136"/>
      <c r="BS709" s="136"/>
    </row>
    <row r="710" spans="24:71" ht="18.95" customHeight="1">
      <c r="X710" s="136"/>
      <c r="BS710" s="136"/>
    </row>
    <row r="711" spans="24:71" ht="18.95" customHeight="1">
      <c r="X711" s="136"/>
      <c r="BS711" s="136"/>
    </row>
    <row r="712" spans="24:71" ht="18.95" customHeight="1">
      <c r="X712" s="136"/>
      <c r="BS712" s="136"/>
    </row>
    <row r="713" spans="24:71" ht="18.95" customHeight="1">
      <c r="X713" s="136"/>
      <c r="BS713" s="136"/>
    </row>
    <row r="714" spans="24:71" ht="18.95" customHeight="1">
      <c r="X714" s="136"/>
      <c r="BS714" s="136"/>
    </row>
    <row r="715" spans="24:71" ht="18.95" customHeight="1">
      <c r="X715" s="136"/>
      <c r="BS715" s="136"/>
    </row>
    <row r="716" spans="24:71" ht="18.95" customHeight="1">
      <c r="X716" s="136"/>
      <c r="BS716" s="136"/>
    </row>
    <row r="717" spans="24:71" ht="18.95" customHeight="1">
      <c r="X717" s="136"/>
      <c r="BS717" s="136"/>
    </row>
    <row r="718" spans="24:71" ht="18.95" customHeight="1">
      <c r="X718" s="136"/>
      <c r="BS718" s="136"/>
    </row>
    <row r="719" spans="24:71" ht="18.95" customHeight="1">
      <c r="X719" s="136"/>
      <c r="BS719" s="136"/>
    </row>
    <row r="720" spans="24:71" ht="18.95" customHeight="1">
      <c r="X720" s="136"/>
      <c r="BS720" s="136"/>
    </row>
    <row r="721" spans="3:71" ht="18.95" customHeight="1">
      <c r="X721" s="136"/>
      <c r="BS721" s="136"/>
    </row>
    <row r="722" spans="3:71" ht="18.95" customHeight="1">
      <c r="X722" s="136"/>
      <c r="BS722" s="136"/>
    </row>
    <row r="723" spans="3:71" ht="18.95" customHeight="1">
      <c r="V723" s="137">
        <f>V679+1</f>
        <v>15</v>
      </c>
      <c r="BS723" s="136"/>
    </row>
    <row r="724" spans="3:71" ht="9.1999999999999993" customHeight="1"/>
    <row r="725" spans="3:71" ht="18.95" customHeight="1">
      <c r="C725" s="90"/>
      <c r="D725" s="19"/>
    </row>
    <row r="726" spans="3:71" ht="18.95" customHeight="1">
      <c r="C726" s="90"/>
      <c r="D726" s="19"/>
    </row>
    <row r="727" spans="3:71" ht="18.95" customHeight="1">
      <c r="C727" s="90"/>
      <c r="D727" s="19"/>
      <c r="AX727" s="148"/>
    </row>
    <row r="728" spans="3:71" ht="18.95" customHeight="1">
      <c r="C728" s="90"/>
      <c r="D728" s="19"/>
      <c r="AX728" s="148"/>
    </row>
    <row r="729" spans="3:71" ht="18.95" customHeight="1">
      <c r="C729" s="90"/>
      <c r="D729" s="19"/>
      <c r="AX729" s="148"/>
    </row>
    <row r="730" spans="3:71" ht="18.95" customHeight="1">
      <c r="C730" s="90"/>
      <c r="D730" s="19"/>
      <c r="AX730" s="148"/>
    </row>
    <row r="731" spans="3:71" ht="18.95" customHeight="1">
      <c r="C731" s="90"/>
      <c r="D731" s="19"/>
      <c r="AX731" s="148"/>
    </row>
    <row r="732" spans="3:71" ht="18.95" customHeight="1">
      <c r="C732" s="90"/>
      <c r="D732" s="19"/>
      <c r="AX732" s="148"/>
    </row>
    <row r="733" spans="3:71" ht="18.95" customHeight="1">
      <c r="C733" s="90"/>
      <c r="D733" s="19"/>
    </row>
    <row r="734" spans="3:71" ht="18.95" customHeight="1">
      <c r="C734" s="90"/>
      <c r="D734" s="19"/>
    </row>
    <row r="735" spans="3:71" ht="18.95" customHeight="1">
      <c r="C735" s="90"/>
      <c r="D735" s="19"/>
    </row>
    <row r="736" spans="3:71" ht="18.95" customHeight="1">
      <c r="C736" s="90"/>
      <c r="D736" s="19"/>
      <c r="I736" s="19" t="str">
        <f>AG8</f>
        <v>令和　　　年　　　月　　　日</v>
      </c>
    </row>
    <row r="737" spans="3:88" ht="18.95" customHeight="1">
      <c r="C737" s="90"/>
      <c r="D737" s="19"/>
    </row>
    <row r="738" spans="3:88" ht="18.95" customHeight="1">
      <c r="C738" s="90"/>
      <c r="D738" s="19"/>
    </row>
    <row r="739" spans="3:88" ht="18.95" customHeight="1">
      <c r="C739" s="90"/>
      <c r="D739" s="19"/>
      <c r="K739" s="19" t="s">
        <v>42</v>
      </c>
      <c r="O739" s="19" t="s">
        <v>320</v>
      </c>
    </row>
    <row r="740" spans="3:88" ht="18.95" customHeight="1">
      <c r="C740" s="90"/>
      <c r="D740" s="19"/>
    </row>
    <row r="741" spans="3:88" ht="18.95" customHeight="1">
      <c r="C741" s="90"/>
      <c r="D741" s="19"/>
      <c r="O741" s="19" t="s">
        <v>175</v>
      </c>
    </row>
    <row r="742" spans="3:88" ht="18.95" customHeight="1">
      <c r="C742" s="90"/>
      <c r="D742" s="19"/>
    </row>
    <row r="743" spans="3:88" ht="18.95" customHeight="1">
      <c r="C743" s="90"/>
      <c r="D743" s="19"/>
      <c r="O743" s="19" t="s">
        <v>313</v>
      </c>
      <c r="AC743" s="499" t="str">
        <f>目次!D28</f>
        <v>谷口圭三</v>
      </c>
      <c r="AD743" s="499"/>
      <c r="AE743" s="499"/>
      <c r="AF743" s="499"/>
      <c r="AG743" s="499"/>
      <c r="AH743" s="499"/>
      <c r="AI743" s="499"/>
      <c r="AJ743" s="499"/>
      <c r="AN743" s="19" t="s">
        <v>7</v>
      </c>
    </row>
    <row r="744" spans="3:88" ht="18.95" customHeight="1">
      <c r="C744" s="90"/>
      <c r="D744" s="19"/>
      <c r="BX744" s="141"/>
      <c r="BY744" s="141"/>
      <c r="BZ744" s="141"/>
      <c r="CA744" s="141"/>
      <c r="CB744" s="141"/>
      <c r="CC744" s="141"/>
      <c r="CD744" s="141"/>
      <c r="CE744" s="141"/>
    </row>
    <row r="745" spans="3:88" ht="18.95" customHeight="1">
      <c r="C745" s="90"/>
      <c r="D745" s="19"/>
    </row>
    <row r="746" spans="3:88" ht="18.95" customHeight="1">
      <c r="C746" s="90"/>
      <c r="D746" s="19"/>
      <c r="K746" s="19" t="s">
        <v>306</v>
      </c>
      <c r="O746" s="726" t="str">
        <f>IF(L13="","",L13)</f>
        <v/>
      </c>
      <c r="P746" s="726"/>
      <c r="Q746" s="726"/>
      <c r="R746" s="726"/>
      <c r="S746" s="726"/>
      <c r="T746" s="726"/>
      <c r="U746" s="726"/>
      <c r="V746" s="726"/>
      <c r="W746" s="726"/>
      <c r="X746" s="726"/>
      <c r="Y746" s="726"/>
      <c r="Z746" s="726"/>
      <c r="AA746" s="726"/>
      <c r="AB746" s="726"/>
      <c r="AC746" s="726"/>
      <c r="AD746" s="726"/>
      <c r="AE746" s="726"/>
      <c r="AF746" s="726"/>
      <c r="AG746" s="726"/>
      <c r="AH746" s="726"/>
      <c r="AI746" s="726"/>
      <c r="AJ746" s="726"/>
      <c r="AK746" s="726"/>
      <c r="AL746" s="726"/>
      <c r="AM746" s="726"/>
      <c r="AN746" s="726"/>
    </row>
    <row r="747" spans="3:88" ht="18.95" customHeight="1">
      <c r="C747" s="90"/>
      <c r="D747" s="19"/>
    </row>
    <row r="748" spans="3:88" ht="18.95" customHeight="1">
      <c r="C748" s="90"/>
      <c r="D748" s="19"/>
      <c r="K748" s="19" t="s">
        <v>321</v>
      </c>
      <c r="Y748" s="500" t="str">
        <f>IF(AP12="","",AP12)</f>
        <v/>
      </c>
      <c r="Z748" s="500"/>
      <c r="AA748" s="500"/>
      <c r="AB748" s="500"/>
      <c r="AC748" s="500"/>
      <c r="AD748" s="500"/>
      <c r="AE748" s="500"/>
      <c r="AF748" s="500"/>
      <c r="AG748" s="500"/>
      <c r="AH748" s="500"/>
      <c r="AI748" s="500"/>
      <c r="AJ748" s="500"/>
      <c r="AK748" s="500"/>
      <c r="AL748" s="500"/>
      <c r="AM748" s="500"/>
      <c r="AN748" s="500"/>
    </row>
    <row r="749" spans="3:88" ht="18.95" customHeight="1">
      <c r="C749" s="90"/>
      <c r="D749" s="19"/>
      <c r="Y749" s="500" t="str">
        <f>IF(AP13="","",AP13)</f>
        <v/>
      </c>
      <c r="Z749" s="500"/>
      <c r="AA749" s="500"/>
      <c r="AB749" s="500"/>
      <c r="AC749" s="500"/>
      <c r="AD749" s="500"/>
      <c r="AE749" s="500"/>
      <c r="AF749" s="500"/>
      <c r="AG749" s="500"/>
      <c r="AH749" s="500"/>
      <c r="AI749" s="500"/>
      <c r="AJ749" s="500"/>
      <c r="AK749" s="500"/>
      <c r="AL749" s="500"/>
      <c r="AM749" s="500"/>
      <c r="AN749" s="500"/>
    </row>
    <row r="750" spans="3:88" ht="15" customHeight="1">
      <c r="C750" s="90"/>
      <c r="D750" s="19"/>
      <c r="Y750" s="500"/>
      <c r="Z750" s="500"/>
      <c r="AA750" s="500"/>
      <c r="AB750" s="500"/>
      <c r="AC750" s="500"/>
      <c r="AD750" s="500"/>
      <c r="AE750" s="500"/>
      <c r="AF750" s="500"/>
      <c r="AG750" s="500"/>
      <c r="AH750" s="500"/>
      <c r="AI750" s="500"/>
      <c r="AJ750" s="500"/>
      <c r="AK750" s="500"/>
      <c r="AL750" s="500"/>
      <c r="AM750" s="500"/>
      <c r="AN750" s="500"/>
    </row>
    <row r="751" spans="3:88" ht="18.95" customHeight="1">
      <c r="C751" s="90"/>
      <c r="D751" s="19"/>
      <c r="K751" s="19" t="s">
        <v>160</v>
      </c>
      <c r="Y751" s="500" t="str">
        <f>IF(AP14="","",AP14)</f>
        <v/>
      </c>
      <c r="Z751" s="500"/>
      <c r="AA751" s="500"/>
      <c r="AB751" s="500"/>
      <c r="AC751" s="500"/>
      <c r="AD751" s="499" t="str">
        <f>IF(AP15="","",AP15)</f>
        <v/>
      </c>
      <c r="AE751" s="499"/>
      <c r="AF751" s="499"/>
      <c r="AG751" s="499"/>
      <c r="AH751" s="499"/>
      <c r="AI751" s="499"/>
      <c r="AJ751" s="499"/>
      <c r="AK751" s="499"/>
      <c r="AN751" s="19" t="s">
        <v>7</v>
      </c>
      <c r="BT751" s="138"/>
      <c r="BU751" s="138"/>
      <c r="BV751" s="138"/>
      <c r="BW751" s="138"/>
      <c r="BX751" s="138"/>
      <c r="BY751" s="138"/>
      <c r="BZ751" s="138"/>
      <c r="CA751" s="138"/>
      <c r="CB751" s="138"/>
      <c r="CC751" s="138"/>
      <c r="CD751" s="138"/>
      <c r="CE751" s="138"/>
      <c r="CF751" s="138"/>
      <c r="CG751" s="138"/>
      <c r="CH751" s="138"/>
      <c r="CI751" s="138"/>
      <c r="CJ751" s="138"/>
    </row>
    <row r="752" spans="3:88" ht="15" customHeight="1">
      <c r="C752" s="90"/>
      <c r="D752" s="19"/>
    </row>
    <row r="753" spans="3:86" ht="18.95" customHeight="1">
      <c r="C753" s="90"/>
      <c r="D753" s="19"/>
      <c r="BT753" s="139"/>
      <c r="BU753" s="139"/>
      <c r="BV753" s="139"/>
      <c r="BW753" s="139"/>
      <c r="BX753" s="139"/>
      <c r="CA753" s="141"/>
      <c r="CB753" s="141"/>
      <c r="CC753" s="141"/>
      <c r="CD753" s="141"/>
      <c r="CE753" s="141"/>
      <c r="CF753" s="141"/>
      <c r="CG753" s="141"/>
    </row>
    <row r="754" spans="3:86" ht="18.95" customHeight="1">
      <c r="C754" s="90"/>
      <c r="D754" s="19"/>
      <c r="AO754" s="1"/>
    </row>
    <row r="755" spans="3:86" ht="18.95" customHeight="1">
      <c r="C755" s="90"/>
      <c r="D755" s="19"/>
      <c r="K755" s="19" t="s">
        <v>277</v>
      </c>
      <c r="Y755" s="500" t="str">
        <f>IF(BT12="","",BT12)</f>
        <v/>
      </c>
      <c r="Z755" s="500"/>
      <c r="AA755" s="500"/>
      <c r="AB755" s="500"/>
      <c r="AC755" s="500"/>
      <c r="AD755" s="500"/>
      <c r="AE755" s="500"/>
      <c r="AF755" s="500"/>
      <c r="AG755" s="500"/>
      <c r="AH755" s="500"/>
      <c r="AI755" s="500"/>
      <c r="AJ755" s="500"/>
      <c r="AK755" s="500"/>
      <c r="AL755" s="500"/>
      <c r="AM755" s="500"/>
      <c r="AN755" s="500"/>
      <c r="AO755" s="1"/>
    </row>
    <row r="756" spans="3:86" ht="18.95" customHeight="1">
      <c r="C756" s="90"/>
      <c r="D756" s="19"/>
      <c r="Y756" s="500" t="str">
        <f>IF(BT13="","",BT13)</f>
        <v/>
      </c>
      <c r="Z756" s="500"/>
      <c r="AA756" s="500"/>
      <c r="AB756" s="500"/>
      <c r="AC756" s="500"/>
      <c r="AD756" s="500"/>
      <c r="AE756" s="500"/>
      <c r="AF756" s="500"/>
      <c r="AG756" s="500"/>
      <c r="AH756" s="500"/>
      <c r="AI756" s="500"/>
      <c r="AJ756" s="500"/>
      <c r="AK756" s="500"/>
      <c r="AL756" s="500"/>
      <c r="AM756" s="500"/>
      <c r="AN756" s="500"/>
    </row>
    <row r="757" spans="3:86" ht="15" customHeight="1">
      <c r="C757" s="90"/>
      <c r="D757" s="19"/>
      <c r="Y757" s="500"/>
      <c r="Z757" s="500"/>
      <c r="AA757" s="500"/>
      <c r="AB757" s="500"/>
      <c r="AC757" s="500"/>
      <c r="AD757" s="500"/>
      <c r="AE757" s="500"/>
      <c r="AF757" s="500"/>
      <c r="AG757" s="500"/>
      <c r="AH757" s="500"/>
      <c r="AI757" s="500"/>
      <c r="AJ757" s="500"/>
      <c r="AK757" s="500"/>
      <c r="AL757" s="500"/>
      <c r="AM757" s="500"/>
      <c r="AN757" s="500"/>
      <c r="AO757" s="138"/>
    </row>
    <row r="758" spans="3:86" ht="18.95" customHeight="1">
      <c r="C758" s="90"/>
      <c r="D758" s="19"/>
      <c r="K758" s="19" t="s">
        <v>160</v>
      </c>
      <c r="Y758" s="500" t="str">
        <f>IF(BT14="","",BT14)</f>
        <v/>
      </c>
      <c r="Z758" s="500"/>
      <c r="AA758" s="500"/>
      <c r="AB758" s="500"/>
      <c r="AC758" s="500"/>
      <c r="AE758" s="499" t="str">
        <f>IF(BT15="","",BT15)</f>
        <v/>
      </c>
      <c r="AF758" s="499"/>
      <c r="AG758" s="499"/>
      <c r="AH758" s="499"/>
      <c r="AI758" s="499"/>
      <c r="AJ758" s="499"/>
      <c r="AK758" s="499"/>
      <c r="AL758" s="499"/>
      <c r="AN758" s="19" t="s">
        <v>7</v>
      </c>
    </row>
    <row r="759" spans="3:86" ht="15" customHeight="1">
      <c r="Z759" s="139"/>
      <c r="AA759" s="139"/>
      <c r="AB759" s="139"/>
      <c r="AC759" s="139"/>
      <c r="AD759" s="139"/>
      <c r="AG759" s="141"/>
      <c r="AH759" s="141"/>
      <c r="AI759" s="141"/>
      <c r="AJ759" s="141"/>
      <c r="AK759" s="141"/>
      <c r="AL759" s="141"/>
      <c r="AM759" s="141"/>
    </row>
    <row r="760" spans="3:86" ht="18.95" customHeight="1">
      <c r="BU760" s="150"/>
      <c r="BV760" s="150"/>
      <c r="BW760" s="150"/>
      <c r="BX760" s="150"/>
      <c r="BY760" s="150"/>
      <c r="CB760" s="141"/>
      <c r="CC760" s="141"/>
      <c r="CD760" s="141"/>
      <c r="CE760" s="141"/>
      <c r="CF760" s="141"/>
      <c r="CG760" s="141"/>
      <c r="CH760" s="141"/>
    </row>
    <row r="765" spans="3:86" ht="15" customHeight="1"/>
    <row r="767" spans="3:86" ht="15" customHeight="1"/>
    <row r="768" spans="3:86" ht="18.75" customHeight="1">
      <c r="D768" s="94"/>
      <c r="V768" s="137">
        <f>V723+1</f>
        <v>16</v>
      </c>
      <c r="BU768" s="150"/>
      <c r="BV768" s="150"/>
      <c r="BW768" s="150"/>
      <c r="BX768" s="150"/>
      <c r="BY768" s="150"/>
      <c r="CB768" s="141"/>
      <c r="CC768" s="141"/>
      <c r="CD768" s="141"/>
      <c r="CE768" s="141"/>
      <c r="CF768" s="141"/>
      <c r="CG768" s="141"/>
      <c r="CH768" s="141"/>
    </row>
    <row r="769" spans="3:86" ht="18.75" customHeight="1">
      <c r="D769" s="94"/>
      <c r="V769" s="137"/>
      <c r="BU769" s="150"/>
      <c r="BV769" s="150"/>
      <c r="BW769" s="150"/>
      <c r="BX769" s="150"/>
      <c r="BY769" s="150"/>
      <c r="CB769" s="141"/>
      <c r="CC769" s="141"/>
      <c r="CD769" s="141"/>
      <c r="CE769" s="141"/>
      <c r="CF769" s="141"/>
      <c r="CG769" s="141"/>
      <c r="CH769" s="141"/>
    </row>
    <row r="770" spans="3:86" ht="18.95" customHeight="1">
      <c r="D770" s="19"/>
    </row>
    <row r="771" spans="3:86" ht="18.95" customHeight="1">
      <c r="C771" s="19" t="str">
        <f>IF(L11="要","（別紙）","")</f>
        <v>（別紙）</v>
      </c>
      <c r="D771" s="19"/>
    </row>
    <row r="772" spans="3:86" ht="18.95" customHeight="1">
      <c r="D772" s="19"/>
    </row>
    <row r="773" spans="3:86" ht="18.95" customHeight="1">
      <c r="D773" s="19"/>
      <c r="K773" s="576" t="str">
        <f>IF(L11="要","支払予定表","")</f>
        <v>支払予定表</v>
      </c>
      <c r="L773" s="576"/>
      <c r="M773" s="576"/>
      <c r="N773" s="576"/>
      <c r="O773" s="576"/>
      <c r="P773" s="576"/>
      <c r="Q773" s="576"/>
      <c r="R773" s="576"/>
      <c r="S773" s="576"/>
      <c r="T773" s="576"/>
      <c r="U773" s="576"/>
      <c r="V773" s="576"/>
      <c r="W773" s="576"/>
      <c r="X773" s="576"/>
      <c r="Y773" s="576"/>
      <c r="Z773" s="576"/>
      <c r="AA773" s="576"/>
      <c r="AB773" s="576"/>
      <c r="AC773" s="576"/>
      <c r="AD773" s="576"/>
      <c r="AE773" s="576"/>
      <c r="AF773" s="576"/>
      <c r="AG773" s="576"/>
    </row>
    <row r="774" spans="3:86" ht="18.95" customHeight="1">
      <c r="D774" s="19"/>
      <c r="K774" s="576"/>
      <c r="L774" s="576"/>
      <c r="M774" s="576"/>
      <c r="N774" s="576"/>
      <c r="O774" s="576"/>
      <c r="P774" s="576"/>
      <c r="Q774" s="576"/>
      <c r="R774" s="576"/>
      <c r="S774" s="576"/>
      <c r="T774" s="576"/>
      <c r="U774" s="576"/>
      <c r="V774" s="576"/>
      <c r="W774" s="576"/>
      <c r="X774" s="576"/>
      <c r="Y774" s="576"/>
      <c r="Z774" s="576"/>
      <c r="AA774" s="576"/>
      <c r="AB774" s="576"/>
      <c r="AC774" s="576"/>
      <c r="AD774" s="576"/>
      <c r="AE774" s="576"/>
      <c r="AF774" s="576"/>
      <c r="AG774" s="576"/>
    </row>
    <row r="775" spans="3:86" ht="18.95" customHeight="1">
      <c r="D775" s="19"/>
      <c r="K775" s="576"/>
      <c r="L775" s="576"/>
      <c r="M775" s="576"/>
      <c r="N775" s="576"/>
      <c r="O775" s="576"/>
      <c r="P775" s="576"/>
      <c r="Q775" s="576"/>
      <c r="R775" s="576"/>
      <c r="S775" s="576"/>
      <c r="T775" s="576"/>
      <c r="U775" s="576"/>
      <c r="V775" s="576"/>
      <c r="W775" s="576"/>
      <c r="X775" s="576"/>
      <c r="Y775" s="576"/>
      <c r="Z775" s="576"/>
      <c r="AA775" s="576"/>
      <c r="AB775" s="576"/>
      <c r="AC775" s="576"/>
      <c r="AD775" s="576"/>
      <c r="AE775" s="576"/>
      <c r="AF775" s="576"/>
      <c r="AG775" s="576"/>
    </row>
    <row r="776" spans="3:86" ht="18.95" customHeight="1">
      <c r="D776" s="19"/>
    </row>
    <row r="777" spans="3:86" ht="18.95" customHeight="1">
      <c r="D777" s="19"/>
    </row>
    <row r="778" spans="3:86" ht="18.95" customHeight="1">
      <c r="D778" s="95" t="str">
        <f>IF(L11="要","１．履行期間における年度別支払い限度額は、次のとおりとする","")</f>
        <v>１．履行期間における年度別支払い限度額は、次のとおりとする</v>
      </c>
    </row>
    <row r="779" spans="3:86" ht="18.95" customHeight="1">
      <c r="D779" s="95"/>
    </row>
    <row r="780" spans="3:86" ht="18.95" customHeight="1">
      <c r="D780" s="95"/>
      <c r="E780" s="577" t="str">
        <f>IF(L11="要","年　度","")</f>
        <v>年　度</v>
      </c>
      <c r="F780" s="578"/>
      <c r="G780" s="578"/>
      <c r="H780" s="578"/>
      <c r="I780" s="578"/>
      <c r="J780" s="578"/>
      <c r="K780" s="578"/>
      <c r="L780" s="579"/>
      <c r="M780" s="583" t="str">
        <f>IF(L11="要","年度別支払限度額","")</f>
        <v>年度別支払限度額</v>
      </c>
      <c r="N780" s="584"/>
      <c r="O780" s="584"/>
      <c r="P780" s="584"/>
      <c r="Q780" s="584"/>
      <c r="R780" s="584"/>
      <c r="S780" s="584"/>
      <c r="T780" s="584"/>
      <c r="U780" s="584"/>
      <c r="V780" s="584"/>
      <c r="W780" s="584"/>
      <c r="X780" s="584"/>
      <c r="Y780" s="584"/>
      <c r="Z780" s="584"/>
      <c r="AA780" s="584"/>
      <c r="AB780" s="584"/>
      <c r="AC780" s="584"/>
      <c r="AD780" s="584"/>
      <c r="AE780" s="584"/>
      <c r="AF780" s="584"/>
      <c r="AG780" s="585"/>
      <c r="AH780" s="577" t="str">
        <f>IF(L11="要","備　考","")</f>
        <v>備　考</v>
      </c>
      <c r="AI780" s="578"/>
      <c r="AJ780" s="578"/>
      <c r="AK780" s="578"/>
      <c r="AL780" s="578"/>
      <c r="AM780" s="578"/>
      <c r="AN780" s="579"/>
    </row>
    <row r="781" spans="3:86" ht="18.95" customHeight="1">
      <c r="D781" s="95"/>
      <c r="E781" s="580"/>
      <c r="F781" s="581"/>
      <c r="G781" s="581"/>
      <c r="H781" s="581"/>
      <c r="I781" s="581"/>
      <c r="J781" s="581"/>
      <c r="K781" s="581"/>
      <c r="L781" s="582"/>
      <c r="M781" s="580" t="str">
        <f>IF(L11="要","（消費税含む）","")</f>
        <v>（消費税含む）</v>
      </c>
      <c r="N781" s="581"/>
      <c r="O781" s="581"/>
      <c r="P781" s="581"/>
      <c r="Q781" s="581"/>
      <c r="R781" s="581"/>
      <c r="S781" s="581"/>
      <c r="T781" s="581"/>
      <c r="U781" s="581"/>
      <c r="V781" s="581"/>
      <c r="W781" s="581"/>
      <c r="X781" s="581"/>
      <c r="Y781" s="581"/>
      <c r="Z781" s="581"/>
      <c r="AA781" s="581"/>
      <c r="AB781" s="581"/>
      <c r="AC781" s="581"/>
      <c r="AD781" s="581"/>
      <c r="AE781" s="581"/>
      <c r="AF781" s="581"/>
      <c r="AG781" s="582"/>
      <c r="AH781" s="580"/>
      <c r="AI781" s="581"/>
      <c r="AJ781" s="581"/>
      <c r="AK781" s="581"/>
      <c r="AL781" s="581"/>
      <c r="AM781" s="581"/>
      <c r="AN781" s="582"/>
    </row>
    <row r="782" spans="3:86" ht="18.95" customHeight="1">
      <c r="D782" s="95"/>
      <c r="E782" s="563"/>
      <c r="F782" s="564"/>
      <c r="G782" s="564"/>
      <c r="H782" s="564"/>
      <c r="I782" s="564"/>
      <c r="J782" s="565" t="str">
        <f>IF(L11="要","年度","")</f>
        <v>年度</v>
      </c>
      <c r="K782" s="565"/>
      <c r="L782" s="566"/>
      <c r="M782" s="569"/>
      <c r="N782" s="570"/>
      <c r="O782" s="570"/>
      <c r="P782" s="570"/>
      <c r="Q782" s="570"/>
      <c r="R782" s="570"/>
      <c r="S782" s="570"/>
      <c r="T782" s="570"/>
      <c r="U782" s="570"/>
      <c r="V782" s="570"/>
      <c r="W782" s="570"/>
      <c r="X782" s="570"/>
      <c r="Y782" s="570"/>
      <c r="Z782" s="570"/>
      <c r="AA782" s="570"/>
      <c r="AB782" s="570"/>
      <c r="AC782" s="570"/>
      <c r="AD782" s="570"/>
      <c r="AE782" s="510" t="str">
        <f>IF(L11="要","円","")</f>
        <v>円</v>
      </c>
      <c r="AF782" s="510"/>
      <c r="AG782" s="573"/>
      <c r="AH782" s="574"/>
      <c r="AI782" s="574"/>
      <c r="AJ782" s="574"/>
      <c r="AK782" s="574"/>
      <c r="AL782" s="574"/>
      <c r="AM782" s="574"/>
      <c r="AN782" s="574"/>
    </row>
    <row r="783" spans="3:86" ht="18.95" customHeight="1">
      <c r="D783" s="95"/>
      <c r="E783" s="563"/>
      <c r="F783" s="564"/>
      <c r="G783" s="564"/>
      <c r="H783" s="564"/>
      <c r="I783" s="564"/>
      <c r="J783" s="567"/>
      <c r="K783" s="567"/>
      <c r="L783" s="568"/>
      <c r="M783" s="571"/>
      <c r="N783" s="572"/>
      <c r="O783" s="572"/>
      <c r="P783" s="572"/>
      <c r="Q783" s="572"/>
      <c r="R783" s="572"/>
      <c r="S783" s="572"/>
      <c r="T783" s="572"/>
      <c r="U783" s="572"/>
      <c r="V783" s="572"/>
      <c r="W783" s="572"/>
      <c r="X783" s="572"/>
      <c r="Y783" s="572"/>
      <c r="Z783" s="572"/>
      <c r="AA783" s="572"/>
      <c r="AB783" s="572"/>
      <c r="AC783" s="572"/>
      <c r="AD783" s="572"/>
      <c r="AE783" s="518"/>
      <c r="AF783" s="518"/>
      <c r="AG783" s="519"/>
      <c r="AH783" s="574"/>
      <c r="AI783" s="574"/>
      <c r="AJ783" s="574"/>
      <c r="AK783" s="574"/>
      <c r="AL783" s="574"/>
      <c r="AM783" s="574"/>
      <c r="AN783" s="574"/>
    </row>
    <row r="784" spans="3:86" ht="18.95" customHeight="1">
      <c r="D784" s="95"/>
      <c r="E784" s="563"/>
      <c r="F784" s="564"/>
      <c r="G784" s="564"/>
      <c r="H784" s="564"/>
      <c r="I784" s="564"/>
      <c r="J784" s="565" t="str">
        <f>IF(L11="要","年度","")</f>
        <v>年度</v>
      </c>
      <c r="K784" s="565"/>
      <c r="L784" s="566"/>
      <c r="M784" s="569"/>
      <c r="N784" s="570"/>
      <c r="O784" s="570"/>
      <c r="P784" s="570"/>
      <c r="Q784" s="570"/>
      <c r="R784" s="570"/>
      <c r="S784" s="570"/>
      <c r="T784" s="570"/>
      <c r="U784" s="570"/>
      <c r="V784" s="570"/>
      <c r="W784" s="570"/>
      <c r="X784" s="570"/>
      <c r="Y784" s="570"/>
      <c r="Z784" s="570"/>
      <c r="AA784" s="570"/>
      <c r="AB784" s="570"/>
      <c r="AC784" s="570"/>
      <c r="AD784" s="570"/>
      <c r="AE784" s="510" t="str">
        <f>IF(L11="要","円","")</f>
        <v>円</v>
      </c>
      <c r="AF784" s="510"/>
      <c r="AG784" s="573"/>
      <c r="AH784" s="574"/>
      <c r="AI784" s="574"/>
      <c r="AJ784" s="574"/>
      <c r="AK784" s="574"/>
      <c r="AL784" s="574"/>
      <c r="AM784" s="574"/>
      <c r="AN784" s="574"/>
    </row>
    <row r="785" spans="4:42" ht="18.95" customHeight="1">
      <c r="D785" s="95"/>
      <c r="E785" s="563"/>
      <c r="F785" s="564"/>
      <c r="G785" s="564"/>
      <c r="H785" s="564"/>
      <c r="I785" s="564"/>
      <c r="J785" s="567"/>
      <c r="K785" s="567"/>
      <c r="L785" s="568"/>
      <c r="M785" s="571"/>
      <c r="N785" s="572"/>
      <c r="O785" s="572"/>
      <c r="P785" s="572"/>
      <c r="Q785" s="572"/>
      <c r="R785" s="572"/>
      <c r="S785" s="572"/>
      <c r="T785" s="572"/>
      <c r="U785" s="572"/>
      <c r="V785" s="572"/>
      <c r="W785" s="572"/>
      <c r="X785" s="572"/>
      <c r="Y785" s="572"/>
      <c r="Z785" s="572"/>
      <c r="AA785" s="572"/>
      <c r="AB785" s="572"/>
      <c r="AC785" s="572"/>
      <c r="AD785" s="572"/>
      <c r="AE785" s="518"/>
      <c r="AF785" s="518"/>
      <c r="AG785" s="519"/>
      <c r="AH785" s="574"/>
      <c r="AI785" s="574"/>
      <c r="AJ785" s="574"/>
      <c r="AK785" s="574"/>
      <c r="AL785" s="574"/>
      <c r="AM785" s="574"/>
      <c r="AN785" s="574"/>
    </row>
    <row r="786" spans="4:42" ht="18.95" customHeight="1">
      <c r="D786" s="95"/>
      <c r="E786" s="563"/>
      <c r="F786" s="564"/>
      <c r="G786" s="564"/>
      <c r="H786" s="564"/>
      <c r="I786" s="564"/>
      <c r="J786" s="565" t="str">
        <f>IF(L11="要","年度","")</f>
        <v>年度</v>
      </c>
      <c r="K786" s="565"/>
      <c r="L786" s="566"/>
      <c r="M786" s="569"/>
      <c r="N786" s="570"/>
      <c r="O786" s="570"/>
      <c r="P786" s="570"/>
      <c r="Q786" s="570"/>
      <c r="R786" s="570"/>
      <c r="S786" s="570"/>
      <c r="T786" s="570"/>
      <c r="U786" s="570"/>
      <c r="V786" s="570"/>
      <c r="W786" s="570"/>
      <c r="X786" s="570"/>
      <c r="Y786" s="570"/>
      <c r="Z786" s="570"/>
      <c r="AA786" s="570"/>
      <c r="AB786" s="570"/>
      <c r="AC786" s="570"/>
      <c r="AD786" s="570"/>
      <c r="AE786" s="510" t="str">
        <f>IF(L11="要","円","")</f>
        <v>円</v>
      </c>
      <c r="AF786" s="510"/>
      <c r="AG786" s="573"/>
      <c r="AH786" s="574"/>
      <c r="AI786" s="574"/>
      <c r="AJ786" s="574"/>
      <c r="AK786" s="574"/>
      <c r="AL786" s="574"/>
      <c r="AM786" s="574"/>
      <c r="AN786" s="574"/>
    </row>
    <row r="787" spans="4:42" ht="18.95" customHeight="1">
      <c r="D787" s="95"/>
      <c r="E787" s="563"/>
      <c r="F787" s="564"/>
      <c r="G787" s="564"/>
      <c r="H787" s="564"/>
      <c r="I787" s="564"/>
      <c r="J787" s="567"/>
      <c r="K787" s="567"/>
      <c r="L787" s="568"/>
      <c r="M787" s="571"/>
      <c r="N787" s="572"/>
      <c r="O787" s="572"/>
      <c r="P787" s="572"/>
      <c r="Q787" s="572"/>
      <c r="R787" s="572"/>
      <c r="S787" s="572"/>
      <c r="T787" s="572"/>
      <c r="U787" s="572"/>
      <c r="V787" s="572"/>
      <c r="W787" s="572"/>
      <c r="X787" s="572"/>
      <c r="Y787" s="572"/>
      <c r="Z787" s="572"/>
      <c r="AA787" s="572"/>
      <c r="AB787" s="572"/>
      <c r="AC787" s="572"/>
      <c r="AD787" s="572"/>
      <c r="AE787" s="518"/>
      <c r="AF787" s="518"/>
      <c r="AG787" s="519"/>
      <c r="AH787" s="574"/>
      <c r="AI787" s="574"/>
      <c r="AJ787" s="574"/>
      <c r="AK787" s="574"/>
      <c r="AL787" s="574"/>
      <c r="AM787" s="574"/>
      <c r="AN787" s="574"/>
    </row>
    <row r="788" spans="4:42" ht="18.95" customHeight="1">
      <c r="D788" s="95"/>
      <c r="E788" s="577" t="str">
        <f>IF(L11="要","合　計","")</f>
        <v>合　計</v>
      </c>
      <c r="F788" s="578"/>
      <c r="G788" s="578"/>
      <c r="H788" s="578"/>
      <c r="I788" s="578"/>
      <c r="J788" s="578"/>
      <c r="K788" s="578"/>
      <c r="L788" s="579"/>
      <c r="M788" s="586"/>
      <c r="N788" s="587"/>
      <c r="O788" s="587"/>
      <c r="P788" s="587"/>
      <c r="Q788" s="587"/>
      <c r="R788" s="587"/>
      <c r="S788" s="587"/>
      <c r="T788" s="587"/>
      <c r="U788" s="587"/>
      <c r="V788" s="587"/>
      <c r="W788" s="587"/>
      <c r="X788" s="587"/>
      <c r="Y788" s="587"/>
      <c r="Z788" s="587"/>
      <c r="AA788" s="587"/>
      <c r="AB788" s="587"/>
      <c r="AC788" s="587"/>
      <c r="AD788" s="587"/>
      <c r="AE788" s="590" t="str">
        <f>IF(L11="要","円","")</f>
        <v>円</v>
      </c>
      <c r="AF788" s="590"/>
      <c r="AG788" s="591"/>
      <c r="AH788" s="574"/>
      <c r="AI788" s="574"/>
      <c r="AJ788" s="574"/>
      <c r="AK788" s="574"/>
      <c r="AL788" s="574"/>
      <c r="AM788" s="574"/>
      <c r="AN788" s="574"/>
    </row>
    <row r="789" spans="4:42" ht="18.95" customHeight="1">
      <c r="D789" s="95"/>
      <c r="E789" s="421"/>
      <c r="F789" s="422"/>
      <c r="G789" s="422"/>
      <c r="H789" s="422"/>
      <c r="I789" s="422"/>
      <c r="J789" s="422"/>
      <c r="K789" s="422"/>
      <c r="L789" s="423"/>
      <c r="M789" s="588"/>
      <c r="N789" s="589"/>
      <c r="O789" s="589"/>
      <c r="P789" s="589"/>
      <c r="Q789" s="589"/>
      <c r="R789" s="589"/>
      <c r="S789" s="589"/>
      <c r="T789" s="589"/>
      <c r="U789" s="589"/>
      <c r="V789" s="589"/>
      <c r="W789" s="589"/>
      <c r="X789" s="589"/>
      <c r="Y789" s="589"/>
      <c r="Z789" s="589"/>
      <c r="AA789" s="589"/>
      <c r="AB789" s="589"/>
      <c r="AC789" s="589"/>
      <c r="AD789" s="589"/>
      <c r="AE789" s="592"/>
      <c r="AF789" s="592"/>
      <c r="AG789" s="593"/>
      <c r="AH789" s="574"/>
      <c r="AI789" s="574"/>
      <c r="AJ789" s="574"/>
      <c r="AK789" s="574"/>
      <c r="AL789" s="574"/>
      <c r="AM789" s="574"/>
      <c r="AN789" s="574"/>
    </row>
    <row r="790" spans="4:42" ht="18.95" customHeight="1">
      <c r="D790" s="95"/>
      <c r="E790" s="580"/>
      <c r="F790" s="581"/>
      <c r="G790" s="581"/>
      <c r="H790" s="581"/>
      <c r="I790" s="581"/>
      <c r="J790" s="581"/>
      <c r="K790" s="581"/>
      <c r="L790" s="582"/>
      <c r="M790" s="111" t="str">
        <f>IF(L11="要","（","")</f>
        <v>（</v>
      </c>
      <c r="N790" s="516" t="str">
        <f>IF(L11="要","内消費税及び地方消費税の額","")</f>
        <v>内消費税及び地方消費税の額</v>
      </c>
      <c r="O790" s="516"/>
      <c r="P790" s="516"/>
      <c r="Q790" s="516"/>
      <c r="R790" s="516"/>
      <c r="S790" s="516"/>
      <c r="T790" s="516"/>
      <c r="U790" s="516"/>
      <c r="V790" s="516"/>
      <c r="W790" s="516"/>
      <c r="X790" s="517"/>
      <c r="Y790" s="517"/>
      <c r="Z790" s="517"/>
      <c r="AA790" s="517"/>
      <c r="AB790" s="517"/>
      <c r="AC790" s="517"/>
      <c r="AD790" s="517"/>
      <c r="AE790" s="518" t="str">
        <f>IF(L11="要","円）","")</f>
        <v>円）</v>
      </c>
      <c r="AF790" s="518"/>
      <c r="AG790" s="519"/>
      <c r="AH790" s="574"/>
      <c r="AI790" s="574"/>
      <c r="AJ790" s="574"/>
      <c r="AK790" s="574"/>
      <c r="AL790" s="574"/>
      <c r="AM790" s="574"/>
      <c r="AN790" s="574"/>
    </row>
    <row r="791" spans="4:42" ht="18.95" customHeight="1">
      <c r="D791" s="95"/>
    </row>
    <row r="792" spans="4:42" ht="18.95" customHeight="1">
      <c r="D792" s="95"/>
    </row>
    <row r="793" spans="4:42" ht="18.95" customHeight="1">
      <c r="D793" s="95" t="str">
        <f>IF(L11="要","２．","")</f>
        <v>２．</v>
      </c>
      <c r="F793" s="99" t="str">
        <f>IF(L11="要","発注者は、予算の都合等、必要がある場合は、支払限度額を変更できるものとする。","")</f>
        <v>発注者は、予算の都合等、必要がある場合は、支払限度額を変更できるものとする。</v>
      </c>
    </row>
    <row r="794" spans="4:42" ht="18.95" customHeight="1">
      <c r="D794" s="95"/>
    </row>
    <row r="795" spans="4:42" ht="18.95" customHeight="1">
      <c r="D795" s="95"/>
    </row>
    <row r="796" spans="4:42" ht="18.95" customHeight="1">
      <c r="D796" s="95" t="str">
        <f>IF(L11="要","３．","")</f>
        <v>３．</v>
      </c>
      <c r="F796" s="19" t="str">
        <f>IF(L11="要","発注者が支払限度額を変更する場合は、受注者に通知する。","")</f>
        <v>発注者が支払限度額を変更する場合は、受注者に通知する。</v>
      </c>
    </row>
    <row r="797" spans="4:42" ht="18.95" customHeight="1">
      <c r="D797" s="19"/>
    </row>
    <row r="799" spans="4:42" ht="18.95" customHeight="1">
      <c r="D799" s="520" t="str">
        <f>IF(L11="要","４.","")</f>
        <v>４.</v>
      </c>
      <c r="E799" s="520"/>
      <c r="F799" s="52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799" s="520"/>
      <c r="H799" s="520"/>
      <c r="I799" s="520"/>
      <c r="J799" s="520"/>
      <c r="K799" s="520"/>
      <c r="L799" s="520"/>
      <c r="M799" s="520"/>
      <c r="N799" s="520"/>
      <c r="O799" s="520"/>
      <c r="P799" s="520"/>
      <c r="Q799" s="520"/>
      <c r="R799" s="520"/>
      <c r="S799" s="520"/>
      <c r="T799" s="520"/>
      <c r="U799" s="520"/>
      <c r="V799" s="520"/>
      <c r="W799" s="520"/>
      <c r="X799" s="520"/>
      <c r="Y799" s="520"/>
      <c r="Z799" s="520"/>
      <c r="AA799" s="520"/>
      <c r="AB799" s="520"/>
      <c r="AC799" s="520"/>
      <c r="AD799" s="520"/>
      <c r="AE799" s="520"/>
      <c r="AF799" s="520"/>
      <c r="AG799" s="520"/>
      <c r="AH799" s="520"/>
      <c r="AI799" s="520"/>
      <c r="AJ799" s="520"/>
      <c r="AK799" s="520"/>
      <c r="AL799" s="520"/>
      <c r="AM799" s="520"/>
      <c r="AN799" s="520"/>
      <c r="AO799" s="520"/>
      <c r="AP799" s="520"/>
    </row>
    <row r="800" spans="4:42" ht="18.95" customHeight="1">
      <c r="D800" s="96"/>
      <c r="E800" s="96"/>
      <c r="F800" s="520"/>
      <c r="G800" s="520"/>
      <c r="H800" s="520"/>
      <c r="I800" s="520"/>
      <c r="J800" s="520"/>
      <c r="K800" s="520"/>
      <c r="L800" s="520"/>
      <c r="M800" s="520"/>
      <c r="N800" s="520"/>
      <c r="O800" s="520"/>
      <c r="P800" s="520"/>
      <c r="Q800" s="520"/>
      <c r="R800" s="520"/>
      <c r="S800" s="520"/>
      <c r="T800" s="520"/>
      <c r="U800" s="520"/>
      <c r="V800" s="520"/>
      <c r="W800" s="520"/>
      <c r="X800" s="520"/>
      <c r="Y800" s="520"/>
      <c r="Z800" s="520"/>
      <c r="AA800" s="520"/>
      <c r="AB800" s="520"/>
      <c r="AC800" s="520"/>
      <c r="AD800" s="520"/>
      <c r="AE800" s="520"/>
      <c r="AF800" s="520"/>
      <c r="AG800" s="520"/>
      <c r="AH800" s="520"/>
      <c r="AI800" s="520"/>
      <c r="AJ800" s="520"/>
      <c r="AK800" s="520"/>
      <c r="AL800" s="520"/>
      <c r="AM800" s="520"/>
      <c r="AN800" s="520"/>
      <c r="AO800" s="520"/>
      <c r="AP800" s="520"/>
    </row>
    <row r="812" spans="22:22" ht="18.95" customHeight="1">
      <c r="V812" s="137">
        <f>V768+1</f>
        <v>17</v>
      </c>
    </row>
  </sheetData>
  <sheetProtection password="DE82" sheet="1" objects="1" scenarios="1" selectLockedCells="1"/>
  <mergeCells count="209">
    <mergeCell ref="E788:L790"/>
    <mergeCell ref="M788:AD789"/>
    <mergeCell ref="AE788:AG789"/>
    <mergeCell ref="AH788:AN790"/>
    <mergeCell ref="F799:AP800"/>
    <mergeCell ref="E52:F59"/>
    <mergeCell ref="G52:L59"/>
    <mergeCell ref="M52:M59"/>
    <mergeCell ref="E60:F77"/>
    <mergeCell ref="G60:L77"/>
    <mergeCell ref="M60:M77"/>
    <mergeCell ref="E78:F89"/>
    <mergeCell ref="G78:L89"/>
    <mergeCell ref="M78:M89"/>
    <mergeCell ref="E784:I785"/>
    <mergeCell ref="J784:L785"/>
    <mergeCell ref="M784:AD785"/>
    <mergeCell ref="AE784:AG785"/>
    <mergeCell ref="AH784:AN785"/>
    <mergeCell ref="E786:I787"/>
    <mergeCell ref="J786:L787"/>
    <mergeCell ref="M786:AD787"/>
    <mergeCell ref="AE786:AG787"/>
    <mergeCell ref="AH786:AN787"/>
    <mergeCell ref="K106:AK107"/>
    <mergeCell ref="Y749:AN750"/>
    <mergeCell ref="Y756:AN757"/>
    <mergeCell ref="K773:AG775"/>
    <mergeCell ref="E780:L781"/>
    <mergeCell ref="AH780:AN781"/>
    <mergeCell ref="E782:I783"/>
    <mergeCell ref="J782:L783"/>
    <mergeCell ref="M782:AD783"/>
    <mergeCell ref="AE782:AG783"/>
    <mergeCell ref="AH782:AN783"/>
    <mergeCell ref="M780:AG780"/>
    <mergeCell ref="M781:AG781"/>
    <mergeCell ref="E95:F99"/>
    <mergeCell ref="G95:L99"/>
    <mergeCell ref="M95:M99"/>
    <mergeCell ref="O95:T99"/>
    <mergeCell ref="U95:W99"/>
    <mergeCell ref="X95:AA99"/>
    <mergeCell ref="AB95:AP99"/>
    <mergeCell ref="E100:F104"/>
    <mergeCell ref="G100:L104"/>
    <mergeCell ref="M100:M104"/>
    <mergeCell ref="O100:AP104"/>
    <mergeCell ref="S86:U88"/>
    <mergeCell ref="W86:AD88"/>
    <mergeCell ref="AE86:AM88"/>
    <mergeCell ref="E90:F94"/>
    <mergeCell ref="G90:L94"/>
    <mergeCell ref="M90:M94"/>
    <mergeCell ref="O90:AB94"/>
    <mergeCell ref="AC90:AD94"/>
    <mergeCell ref="AG91:AI93"/>
    <mergeCell ref="O69:AB70"/>
    <mergeCell ref="AC69:AM70"/>
    <mergeCell ref="AN69:AO70"/>
    <mergeCell ref="O72:AP73"/>
    <mergeCell ref="O74:AP75"/>
    <mergeCell ref="O76:AP77"/>
    <mergeCell ref="S78:AM81"/>
    <mergeCell ref="P82:Q85"/>
    <mergeCell ref="S82:AM85"/>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N790:W790"/>
    <mergeCell ref="X790:AD790"/>
    <mergeCell ref="AE790:AG790"/>
    <mergeCell ref="D799:E799"/>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I60:AJ61"/>
    <mergeCell ref="AK60:AL61"/>
    <mergeCell ref="F16:M16"/>
    <mergeCell ref="AL92:AM92"/>
    <mergeCell ref="AC743:AJ743"/>
    <mergeCell ref="O746:AN746"/>
    <mergeCell ref="Y748:AN748"/>
    <mergeCell ref="Y751:AC751"/>
    <mergeCell ref="AD751:AK751"/>
    <mergeCell ref="Y755:AN755"/>
    <mergeCell ref="Y758:AC758"/>
    <mergeCell ref="AE758:AL758"/>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BN12:BS12"/>
    <mergeCell ref="BT12:CM12"/>
    <mergeCell ref="B13:E13"/>
    <mergeCell ref="F13:K13"/>
    <mergeCell ref="L13:AE13"/>
    <mergeCell ref="AF13:AI13"/>
    <mergeCell ref="AJ13:AO13"/>
    <mergeCell ref="AP13:BI13"/>
    <mergeCell ref="BJ13:BM13"/>
    <mergeCell ref="BN13:BS13"/>
    <mergeCell ref="BT13:CM13"/>
    <mergeCell ref="B11:K11"/>
    <mergeCell ref="L11:N11"/>
    <mergeCell ref="B12:E12"/>
    <mergeCell ref="F12:K12"/>
    <mergeCell ref="L12:AE12"/>
    <mergeCell ref="AF12:AI12"/>
    <mergeCell ref="AJ12:AO12"/>
    <mergeCell ref="AP12:BI12"/>
    <mergeCell ref="BJ12:BM12"/>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2:K2"/>
    <mergeCell ref="L2:AE2"/>
    <mergeCell ref="AG2:AQ2"/>
    <mergeCell ref="AS2:BC2"/>
    <mergeCell ref="BE2:BO2"/>
    <mergeCell ref="B3:K3"/>
    <mergeCell ref="L3:N3"/>
    <mergeCell ref="O3:W3"/>
    <mergeCell ref="X3:AC3"/>
    <mergeCell ref="AG3:AQ3"/>
    <mergeCell ref="AS3:BC3"/>
    <mergeCell ref="BE3:BO3"/>
  </mergeCells>
  <phoneticPr fontId="21"/>
  <conditionalFormatting sqref="D793:AN800">
    <cfRule type="expression" dxfId="30" priority="1" stopIfTrue="1">
      <formula>$L$11&lt;&gt;"要"</formula>
    </cfRule>
  </conditionalFormatting>
  <conditionalFormatting sqref="E780:AN790">
    <cfRule type="expression" dxfId="29" priority="2" stopIfTrue="1">
      <formula>$L$11&lt;&gt;"要"</formula>
    </cfRule>
  </conditionalFormatting>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20190501</oddHeader>
  </headerFooter>
  <drawing r:id="rId2"/>
  <legacyDrawing r:id="rId3"/>
  <oleObjects>
    <mc:AlternateContent xmlns:mc="http://schemas.openxmlformats.org/markup-compatibility/2006">
      <mc:Choice Requires="x14">
        <oleObject progId="文書" shapeId="82945" r:id="rId4">
          <objectPr defaultSize="0" autoPict="0" r:id="rId5">
            <anchor moveWithCells="1">
              <from>
                <xdr:col>1</xdr:col>
                <xdr:colOff>9525</xdr:colOff>
                <xdr:row>108</xdr:row>
                <xdr:rowOff>228600</xdr:rowOff>
              </from>
              <to>
                <xdr:col>38</xdr:col>
                <xdr:colOff>114300</xdr:colOff>
                <xdr:row>148</xdr:row>
                <xdr:rowOff>38100</xdr:rowOff>
              </to>
            </anchor>
          </objectPr>
        </oleObject>
      </mc:Choice>
      <mc:Fallback>
        <oleObject progId="文書" shapeId="82945" r:id="rId4"/>
      </mc:Fallback>
    </mc:AlternateContent>
    <mc:AlternateContent xmlns:mc="http://schemas.openxmlformats.org/markup-compatibility/2006">
      <mc:Choice Requires="x14">
        <oleObject progId="文書" shapeId="82946" r:id="rId6">
          <objectPr defaultSize="0" autoPict="0" r:id="rId7">
            <anchor moveWithCells="1">
              <from>
                <xdr:col>3</xdr:col>
                <xdr:colOff>28575</xdr:colOff>
                <xdr:row>153</xdr:row>
                <xdr:rowOff>0</xdr:rowOff>
              </from>
              <to>
                <xdr:col>40</xdr:col>
                <xdr:colOff>133350</xdr:colOff>
                <xdr:row>192</xdr:row>
                <xdr:rowOff>9525</xdr:rowOff>
              </to>
            </anchor>
          </objectPr>
        </oleObject>
      </mc:Choice>
      <mc:Fallback>
        <oleObject progId="文書" shapeId="82946" r:id="rId6"/>
      </mc:Fallback>
    </mc:AlternateContent>
    <mc:AlternateContent xmlns:mc="http://schemas.openxmlformats.org/markup-compatibility/2006">
      <mc:Choice Requires="x14">
        <oleObject progId="文書" shapeId="82947" r:id="rId8">
          <objectPr defaultSize="0" autoPict="0" r:id="rId9">
            <anchor moveWithCells="1">
              <from>
                <xdr:col>1</xdr:col>
                <xdr:colOff>19050</xdr:colOff>
                <xdr:row>197</xdr:row>
                <xdr:rowOff>0</xdr:rowOff>
              </from>
              <to>
                <xdr:col>38</xdr:col>
                <xdr:colOff>123825</xdr:colOff>
                <xdr:row>235</xdr:row>
                <xdr:rowOff>209550</xdr:rowOff>
              </to>
            </anchor>
          </objectPr>
        </oleObject>
      </mc:Choice>
      <mc:Fallback>
        <oleObject progId="文書" shapeId="82947" r:id="rId8"/>
      </mc:Fallback>
    </mc:AlternateContent>
    <mc:AlternateContent xmlns:mc="http://schemas.openxmlformats.org/markup-compatibility/2006">
      <mc:Choice Requires="x14">
        <oleObject progId="文書" shapeId="82948" r:id="rId10">
          <objectPr defaultSize="0" autoPict="0" r:id="rId11">
            <anchor moveWithCells="1">
              <from>
                <xdr:col>3</xdr:col>
                <xdr:colOff>28575</xdr:colOff>
                <xdr:row>241</xdr:row>
                <xdr:rowOff>9525</xdr:rowOff>
              </from>
              <to>
                <xdr:col>40</xdr:col>
                <xdr:colOff>133350</xdr:colOff>
                <xdr:row>279</xdr:row>
                <xdr:rowOff>219075</xdr:rowOff>
              </to>
            </anchor>
          </objectPr>
        </oleObject>
      </mc:Choice>
      <mc:Fallback>
        <oleObject progId="文書" shapeId="82948" r:id="rId10"/>
      </mc:Fallback>
    </mc:AlternateContent>
    <mc:AlternateContent xmlns:mc="http://schemas.openxmlformats.org/markup-compatibility/2006">
      <mc:Choice Requires="x14">
        <oleObject progId="文書" shapeId="82949" r:id="rId12">
          <objectPr defaultSize="0" autoPict="0" r:id="rId13">
            <anchor moveWithCells="1">
              <from>
                <xdr:col>1</xdr:col>
                <xdr:colOff>19050</xdr:colOff>
                <xdr:row>285</xdr:row>
                <xdr:rowOff>0</xdr:rowOff>
              </from>
              <to>
                <xdr:col>38</xdr:col>
                <xdr:colOff>123825</xdr:colOff>
                <xdr:row>323</xdr:row>
                <xdr:rowOff>209550</xdr:rowOff>
              </to>
            </anchor>
          </objectPr>
        </oleObject>
      </mc:Choice>
      <mc:Fallback>
        <oleObject progId="文書" shapeId="82949" r:id="rId12"/>
      </mc:Fallback>
    </mc:AlternateContent>
    <mc:AlternateContent xmlns:mc="http://schemas.openxmlformats.org/markup-compatibility/2006">
      <mc:Choice Requires="x14">
        <oleObject progId="文書" shapeId="82950" r:id="rId14">
          <objectPr defaultSize="0" autoPict="0" r:id="rId15">
            <anchor moveWithCells="1">
              <from>
                <xdr:col>3</xdr:col>
                <xdr:colOff>28575</xdr:colOff>
                <xdr:row>329</xdr:row>
                <xdr:rowOff>0</xdr:rowOff>
              </from>
              <to>
                <xdr:col>40</xdr:col>
                <xdr:colOff>133350</xdr:colOff>
                <xdr:row>367</xdr:row>
                <xdr:rowOff>209550</xdr:rowOff>
              </to>
            </anchor>
          </objectPr>
        </oleObject>
      </mc:Choice>
      <mc:Fallback>
        <oleObject progId="文書" shapeId="82950" r:id="rId14"/>
      </mc:Fallback>
    </mc:AlternateContent>
    <mc:AlternateContent xmlns:mc="http://schemas.openxmlformats.org/markup-compatibility/2006">
      <mc:Choice Requires="x14">
        <oleObject progId="文書" shapeId="82951" r:id="rId16">
          <objectPr defaultSize="0" autoPict="0" r:id="rId17">
            <anchor moveWithCells="1">
              <from>
                <xdr:col>1</xdr:col>
                <xdr:colOff>19050</xdr:colOff>
                <xdr:row>372</xdr:row>
                <xdr:rowOff>228600</xdr:rowOff>
              </from>
              <to>
                <xdr:col>38</xdr:col>
                <xdr:colOff>123825</xdr:colOff>
                <xdr:row>411</xdr:row>
                <xdr:rowOff>200025</xdr:rowOff>
              </to>
            </anchor>
          </objectPr>
        </oleObject>
      </mc:Choice>
      <mc:Fallback>
        <oleObject progId="文書" shapeId="82951" r:id="rId16"/>
      </mc:Fallback>
    </mc:AlternateContent>
    <mc:AlternateContent xmlns:mc="http://schemas.openxmlformats.org/markup-compatibility/2006">
      <mc:Choice Requires="x14">
        <oleObject progId="文書" shapeId="82952" r:id="rId18">
          <objectPr defaultSize="0" autoPict="0" r:id="rId19">
            <anchor moveWithCells="1">
              <from>
                <xdr:col>3</xdr:col>
                <xdr:colOff>28575</xdr:colOff>
                <xdr:row>417</xdr:row>
                <xdr:rowOff>0</xdr:rowOff>
              </from>
              <to>
                <xdr:col>40</xdr:col>
                <xdr:colOff>133350</xdr:colOff>
                <xdr:row>455</xdr:row>
                <xdr:rowOff>209550</xdr:rowOff>
              </to>
            </anchor>
          </objectPr>
        </oleObject>
      </mc:Choice>
      <mc:Fallback>
        <oleObject progId="文書" shapeId="82952" r:id="rId18"/>
      </mc:Fallback>
    </mc:AlternateContent>
    <mc:AlternateContent xmlns:mc="http://schemas.openxmlformats.org/markup-compatibility/2006">
      <mc:Choice Requires="x14">
        <oleObject progId="文書" shapeId="82953" r:id="rId20">
          <objectPr defaultSize="0" autoPict="0" r:id="rId21">
            <anchor moveWithCells="1">
              <from>
                <xdr:col>1</xdr:col>
                <xdr:colOff>19050</xdr:colOff>
                <xdr:row>461</xdr:row>
                <xdr:rowOff>0</xdr:rowOff>
              </from>
              <to>
                <xdr:col>38</xdr:col>
                <xdr:colOff>123825</xdr:colOff>
                <xdr:row>499</xdr:row>
                <xdr:rowOff>209550</xdr:rowOff>
              </to>
            </anchor>
          </objectPr>
        </oleObject>
      </mc:Choice>
      <mc:Fallback>
        <oleObject progId="文書" shapeId="82953" r:id="rId20"/>
      </mc:Fallback>
    </mc:AlternateContent>
    <mc:AlternateContent xmlns:mc="http://schemas.openxmlformats.org/markup-compatibility/2006">
      <mc:Choice Requires="x14">
        <oleObject progId="文書" shapeId="82954" r:id="rId22">
          <objectPr defaultSize="0" autoPict="0" r:id="rId23">
            <anchor moveWithCells="1">
              <from>
                <xdr:col>3</xdr:col>
                <xdr:colOff>28575</xdr:colOff>
                <xdr:row>505</xdr:row>
                <xdr:rowOff>0</xdr:rowOff>
              </from>
              <to>
                <xdr:col>40</xdr:col>
                <xdr:colOff>133350</xdr:colOff>
                <xdr:row>543</xdr:row>
                <xdr:rowOff>209550</xdr:rowOff>
              </to>
            </anchor>
          </objectPr>
        </oleObject>
      </mc:Choice>
      <mc:Fallback>
        <oleObject progId="文書" shapeId="82954" r:id="rId22"/>
      </mc:Fallback>
    </mc:AlternateContent>
    <mc:AlternateContent xmlns:mc="http://schemas.openxmlformats.org/markup-compatibility/2006">
      <mc:Choice Requires="x14">
        <oleObject progId="文書" shapeId="82955" r:id="rId24">
          <objectPr defaultSize="0" autoPict="0" r:id="rId25">
            <anchor moveWithCells="1">
              <from>
                <xdr:col>1</xdr:col>
                <xdr:colOff>19050</xdr:colOff>
                <xdr:row>549</xdr:row>
                <xdr:rowOff>0</xdr:rowOff>
              </from>
              <to>
                <xdr:col>38</xdr:col>
                <xdr:colOff>123825</xdr:colOff>
                <xdr:row>587</xdr:row>
                <xdr:rowOff>209550</xdr:rowOff>
              </to>
            </anchor>
          </objectPr>
        </oleObject>
      </mc:Choice>
      <mc:Fallback>
        <oleObject progId="文書" shapeId="82955" r:id="rId24"/>
      </mc:Fallback>
    </mc:AlternateContent>
    <mc:AlternateContent xmlns:mc="http://schemas.openxmlformats.org/markup-compatibility/2006">
      <mc:Choice Requires="x14">
        <oleObject progId="文書" shapeId="82956" r:id="rId26">
          <objectPr defaultSize="0" autoPict="0" r:id="rId27">
            <anchor moveWithCells="1">
              <from>
                <xdr:col>1</xdr:col>
                <xdr:colOff>133350</xdr:colOff>
                <xdr:row>592</xdr:row>
                <xdr:rowOff>190500</xdr:rowOff>
              </from>
              <to>
                <xdr:col>39</xdr:col>
                <xdr:colOff>76200</xdr:colOff>
                <xdr:row>631</xdr:row>
                <xdr:rowOff>161925</xdr:rowOff>
              </to>
            </anchor>
          </objectPr>
        </oleObject>
      </mc:Choice>
      <mc:Fallback>
        <oleObject progId="文書" shapeId="82956" r:id="rId26"/>
      </mc:Fallback>
    </mc:AlternateContent>
    <mc:AlternateContent xmlns:mc="http://schemas.openxmlformats.org/markup-compatibility/2006">
      <mc:Choice Requires="x14">
        <oleObject progId="文書" shapeId="82957" r:id="rId28">
          <objectPr defaultSize="0" autoPict="0" r:id="rId29">
            <anchor moveWithCells="1">
              <from>
                <xdr:col>1</xdr:col>
                <xdr:colOff>19050</xdr:colOff>
                <xdr:row>637</xdr:row>
                <xdr:rowOff>9525</xdr:rowOff>
              </from>
              <to>
                <xdr:col>38</xdr:col>
                <xdr:colOff>123825</xdr:colOff>
                <xdr:row>675</xdr:row>
                <xdr:rowOff>219075</xdr:rowOff>
              </to>
            </anchor>
          </objectPr>
        </oleObject>
      </mc:Choice>
      <mc:Fallback>
        <oleObject progId="文書" shapeId="82957" r:id="rId28"/>
      </mc:Fallback>
    </mc:AlternateContent>
    <mc:AlternateContent xmlns:mc="http://schemas.openxmlformats.org/markup-compatibility/2006">
      <mc:Choice Requires="x14">
        <oleObject progId="文書" shapeId="82958" r:id="rId30">
          <objectPr defaultSize="0" autoPict="0" r:id="rId31">
            <anchor moveWithCells="1">
              <from>
                <xdr:col>1</xdr:col>
                <xdr:colOff>19050</xdr:colOff>
                <xdr:row>681</xdr:row>
                <xdr:rowOff>9525</xdr:rowOff>
              </from>
              <to>
                <xdr:col>38</xdr:col>
                <xdr:colOff>142875</xdr:colOff>
                <xdr:row>719</xdr:row>
                <xdr:rowOff>200025</xdr:rowOff>
              </to>
            </anchor>
          </objectPr>
        </oleObject>
      </mc:Choice>
      <mc:Fallback>
        <oleObject progId="文書" shapeId="82958" r:id="rId30"/>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outlinePr showOutlineSymbols="0"/>
  </sheetPr>
  <dimension ref="A1:CM810"/>
  <sheetViews>
    <sheetView showGridLines="0" showZeros="0" showOutlineSymbols="0" zoomScale="80" zoomScaleNormal="80" workbookViewId="0">
      <selection activeCell="L2" sqref="L2:AE2"/>
    </sheetView>
  </sheetViews>
  <sheetFormatPr defaultColWidth="2.125" defaultRowHeight="18.95" customHeight="1"/>
  <cols>
    <col min="1" max="3" width="2.125" style="19"/>
    <col min="4" max="4" width="2.125" style="90"/>
    <col min="5" max="16384" width="2.125" style="19"/>
  </cols>
  <sheetData>
    <row r="1" spans="1:91" ht="5.0999999999999996" customHeight="1">
      <c r="D1" s="19"/>
    </row>
    <row r="2" spans="1:91" s="18" customFormat="1" ht="15" customHeight="1">
      <c r="A2" s="1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E2" s="730">
        <f>L7</f>
        <v>0</v>
      </c>
      <c r="BF2" s="730"/>
      <c r="BG2" s="730"/>
      <c r="BH2" s="730"/>
      <c r="BI2" s="730"/>
      <c r="BJ2" s="730"/>
      <c r="BK2" s="730"/>
      <c r="BL2" s="730"/>
      <c r="BM2" s="730"/>
      <c r="BN2" s="730"/>
      <c r="BO2" s="730"/>
    </row>
    <row r="3" spans="1:91" s="18" customFormat="1" ht="15" customHeight="1">
      <c r="A3" s="1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E3" s="730">
        <f>IF(L7="",0,LEN(BE2))</f>
        <v>0</v>
      </c>
      <c r="BF3" s="730"/>
      <c r="BG3" s="730"/>
      <c r="BH3" s="730"/>
      <c r="BI3" s="730"/>
      <c r="BJ3" s="730"/>
      <c r="BK3" s="730"/>
      <c r="BL3" s="730"/>
      <c r="BM3" s="730"/>
      <c r="BN3" s="730"/>
      <c r="BO3" s="730"/>
    </row>
    <row r="4" spans="1:91" s="18" customFormat="1" ht="15" customHeight="1">
      <c r="A4" s="1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87"/>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E4" s="339" t="str">
        <f>IF(BE3=10,"￥","")</f>
        <v/>
      </c>
      <c r="BF4" s="339" t="str">
        <f>IF(BE3=9,"￥",IF(BE3&gt;=10,DBCS(MID(BE2,BE3-9,1)),""))</f>
        <v/>
      </c>
      <c r="BG4" s="339" t="str">
        <f>IF(BE3=8,"￥",IF(BE3&gt;=9,DBCS(MID(BE2,BE3-8,1)),""))</f>
        <v/>
      </c>
      <c r="BH4" s="339" t="str">
        <f>IF(BE3=7,"￥",IF(BE3&gt;=8,DBCS(MID(BE2,BE3-7,1)),""))</f>
        <v/>
      </c>
      <c r="BI4" s="339" t="str">
        <f>IF(BE3=6,"￥",IF(BE3&gt;=7,DBCS(MID(BE2,BE3-6,1)),""))</f>
        <v/>
      </c>
      <c r="BJ4" s="339" t="str">
        <f>IF(BE3=5,"￥",IF(BE3&gt;=6,DBCS(MID(BE2,BE3-5,1)),""))</f>
        <v/>
      </c>
      <c r="BK4" s="339" t="str">
        <f>IF(BE3=4,"￥",IF(BE3&gt;=5,DBCS(MID(BE2,BE3-4,1)),""))</f>
        <v/>
      </c>
      <c r="BL4" s="339" t="str">
        <f>IF(BE3=3,"￥",IF(BE3&gt;=4,DBCS(MID(BE2,BE3-3,1)),""))</f>
        <v/>
      </c>
      <c r="BM4" s="339" t="str">
        <f>IF(BE3=2,"￥",IF(BE3&gt;=3,DBCS(MID(BE2,BE3-2,1)),""))</f>
        <v/>
      </c>
      <c r="BN4" s="339" t="str">
        <f>IF(BE3=1,"￥",IF(BE3&gt;=2,DBCS(MID(BE2,BE3-1,1)),""))</f>
        <v/>
      </c>
      <c r="BO4" s="339" t="str">
        <f>IF(BE3&gt;0,DBCS(RIGHT(BE2,1)),"")</f>
        <v/>
      </c>
    </row>
    <row r="5" spans="1:91" s="18" customFormat="1" ht="15" customHeight="1">
      <c r="A5" s="19"/>
      <c r="B5" s="91"/>
      <c r="C5" s="93"/>
      <c r="D5" s="93"/>
      <c r="E5" s="93"/>
      <c r="F5" s="93"/>
      <c r="G5" s="93"/>
      <c r="H5" s="93"/>
      <c r="I5" s="93"/>
      <c r="J5" s="93"/>
      <c r="K5" s="105"/>
      <c r="L5" s="372"/>
      <c r="M5" s="373"/>
      <c r="N5" s="373"/>
      <c r="O5" s="373"/>
      <c r="P5" s="373"/>
      <c r="Q5" s="373"/>
      <c r="R5" s="373"/>
      <c r="S5" s="373"/>
      <c r="T5" s="373"/>
      <c r="U5" s="373"/>
      <c r="V5" s="373"/>
      <c r="W5" s="373"/>
      <c r="X5" s="373"/>
      <c r="Y5" s="373"/>
      <c r="Z5" s="373"/>
      <c r="AA5" s="36" t="s">
        <v>271</v>
      </c>
      <c r="AB5" s="34"/>
      <c r="AC5" s="34"/>
      <c r="AD5" s="34"/>
      <c r="AE5" s="39"/>
      <c r="AF5" s="42"/>
      <c r="AG5" s="318"/>
      <c r="AH5" s="318"/>
      <c r="AI5" s="318"/>
      <c r="AJ5" s="318"/>
      <c r="AK5" s="318"/>
      <c r="AL5" s="318"/>
      <c r="AM5" s="318"/>
      <c r="AN5" s="318"/>
      <c r="AO5" s="318"/>
      <c r="AP5" s="318"/>
      <c r="AQ5" s="318"/>
      <c r="AR5" s="318"/>
      <c r="AS5" s="318"/>
      <c r="AT5" s="318"/>
      <c r="AU5" s="318"/>
      <c r="AV5" s="318"/>
      <c r="AW5" s="318"/>
      <c r="AX5" s="318"/>
      <c r="AY5" s="318"/>
      <c r="AZ5" s="318"/>
      <c r="BA5" s="318"/>
      <c r="BB5" s="318"/>
      <c r="BC5" s="318"/>
    </row>
    <row r="6" spans="1:91" s="18" customFormat="1" ht="15" customHeight="1">
      <c r="A6" s="19"/>
      <c r="B6" s="91"/>
      <c r="C6" s="486" t="s">
        <v>293</v>
      </c>
      <c r="D6" s="486"/>
      <c r="E6" s="486"/>
      <c r="F6" s="486"/>
      <c r="G6" s="486"/>
      <c r="H6" s="486"/>
      <c r="I6" s="486"/>
      <c r="J6" s="486"/>
      <c r="K6" s="487"/>
      <c r="L6" s="488">
        <f>L4-L5</f>
        <v>0</v>
      </c>
      <c r="M6" s="489"/>
      <c r="N6" s="489"/>
      <c r="O6" s="489"/>
      <c r="P6" s="489"/>
      <c r="Q6" s="489"/>
      <c r="R6" s="489"/>
      <c r="S6" s="489"/>
      <c r="T6" s="489"/>
      <c r="U6" s="489"/>
      <c r="V6" s="489"/>
      <c r="W6" s="489"/>
      <c r="X6" s="489"/>
      <c r="Y6" s="489"/>
      <c r="Z6" s="489"/>
      <c r="AA6" s="36" t="s">
        <v>14</v>
      </c>
      <c r="AB6" s="34"/>
      <c r="AC6" s="34"/>
      <c r="AD6" s="34"/>
      <c r="AE6" s="39"/>
      <c r="AF6" s="42"/>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row>
    <row r="7" spans="1:91" s="18" customFormat="1" ht="15" customHeight="1">
      <c r="A7" s="19"/>
      <c r="B7" s="483" t="s">
        <v>283</v>
      </c>
      <c r="C7" s="484"/>
      <c r="D7" s="484"/>
      <c r="E7" s="484"/>
      <c r="F7" s="484"/>
      <c r="G7" s="484"/>
      <c r="H7" s="484"/>
      <c r="I7" s="484"/>
      <c r="J7" s="484"/>
      <c r="K7" s="485"/>
      <c r="L7" s="372"/>
      <c r="M7" s="373"/>
      <c r="N7" s="373"/>
      <c r="O7" s="373"/>
      <c r="P7" s="373"/>
      <c r="Q7" s="373"/>
      <c r="R7" s="373"/>
      <c r="S7" s="373"/>
      <c r="T7" s="373"/>
      <c r="U7" s="373"/>
      <c r="V7" s="373"/>
      <c r="W7" s="373"/>
      <c r="X7" s="373"/>
      <c r="Y7" s="373"/>
      <c r="Z7" s="373"/>
      <c r="AA7" s="36" t="s">
        <v>14</v>
      </c>
      <c r="AB7" s="34"/>
      <c r="AC7" s="34"/>
      <c r="AD7" s="34"/>
      <c r="AE7" s="39"/>
      <c r="AF7" s="42"/>
      <c r="AG7" s="318" t="str">
        <f>BE4&amp;BF4&amp;IF(OR(BF4="￥",BF4=""),"","，")&amp;BG4&amp;BH4&amp;BI4&amp;IF(OR(BI4="￥",BI4=""),"","，")&amp;BJ4&amp;BK4&amp;BL4&amp;IF(OR(BL4="￥",BL4=""),"","，")&amp;BM4&amp;BN4&amp;BO4</f>
        <v/>
      </c>
      <c r="AH7" s="318"/>
      <c r="AI7" s="318"/>
      <c r="AJ7" s="318"/>
      <c r="AK7" s="318"/>
      <c r="AL7" s="318"/>
      <c r="AM7" s="318"/>
      <c r="AN7" s="318"/>
      <c r="AO7" s="318"/>
      <c r="AP7" s="318"/>
      <c r="AQ7" s="318"/>
      <c r="AR7" s="318"/>
      <c r="AS7" s="318"/>
      <c r="AT7" s="318"/>
      <c r="AU7" s="318"/>
      <c r="AV7" s="318"/>
      <c r="AW7" s="318"/>
      <c r="AX7" s="318"/>
      <c r="AY7" s="318"/>
      <c r="AZ7" s="318"/>
      <c r="BA7" s="318"/>
      <c r="BB7" s="318"/>
      <c r="BC7" s="318"/>
    </row>
    <row r="8" spans="1:91" s="18" customFormat="1" ht="15" customHeight="1">
      <c r="A8" s="19"/>
      <c r="B8" s="363" t="s">
        <v>18</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33"/>
      <c r="AB8" s="33"/>
      <c r="AC8" s="33"/>
      <c r="AD8" s="33"/>
      <c r="AE8" s="40"/>
      <c r="AF8" s="42"/>
      <c r="AG8" s="318" t="str">
        <f>IF(L8="","　　",L8)&amp;IF(OR(O8="",S8="",W8=""),"　　　年　　　月　　　日",IF(O8&lt;10,"　　","　")&amp;DBCS(O8)&amp;"年"&amp;IF(S8&lt;10,"　　","　")&amp;DBCS(S8)&amp;"月"&amp;IF(W8&lt;10,"　　","　")&amp;DBCS(W8)&amp;"日")</f>
        <v>令和　　　年　　　月　　　日</v>
      </c>
      <c r="AH8" s="318"/>
      <c r="AI8" s="318"/>
      <c r="AJ8" s="318"/>
      <c r="AK8" s="318"/>
      <c r="AL8" s="318"/>
      <c r="AM8" s="318"/>
      <c r="AN8" s="318"/>
      <c r="AO8" s="318"/>
      <c r="AP8" s="318"/>
      <c r="AQ8" s="318"/>
      <c r="AR8" s="318"/>
      <c r="AS8" s="318"/>
      <c r="AT8" s="318"/>
      <c r="AU8" s="318"/>
      <c r="AV8" s="318"/>
      <c r="AW8" s="318"/>
      <c r="AX8" s="318"/>
      <c r="AY8" s="318"/>
      <c r="AZ8" s="318"/>
      <c r="BA8" s="318"/>
      <c r="BB8" s="318"/>
      <c r="BC8" s="318"/>
    </row>
    <row r="9" spans="1:91" s="18" customFormat="1" ht="15" customHeight="1">
      <c r="A9" s="19"/>
      <c r="B9" s="363" t="s">
        <v>22</v>
      </c>
      <c r="C9" s="364"/>
      <c r="D9" s="364"/>
      <c r="E9" s="364"/>
      <c r="F9" s="364"/>
      <c r="G9" s="364"/>
      <c r="H9" s="364"/>
      <c r="I9" s="364"/>
      <c r="J9" s="364"/>
      <c r="K9" s="365"/>
      <c r="L9" s="490" t="str">
        <f>IF(L8="","",L8)</f>
        <v>令和</v>
      </c>
      <c r="M9" s="376"/>
      <c r="N9" s="376"/>
      <c r="O9" s="376" t="str">
        <f>IF(O8="","",O8)</f>
        <v/>
      </c>
      <c r="P9" s="376"/>
      <c r="Q9" s="376" t="s">
        <v>31</v>
      </c>
      <c r="R9" s="376"/>
      <c r="S9" s="376" t="str">
        <f>IF(S8="","",S8)</f>
        <v/>
      </c>
      <c r="T9" s="376"/>
      <c r="U9" s="376" t="s">
        <v>33</v>
      </c>
      <c r="V9" s="376"/>
      <c r="W9" s="376" t="str">
        <f>IF(W8="","",W8)</f>
        <v/>
      </c>
      <c r="X9" s="376"/>
      <c r="Y9" s="376" t="s">
        <v>21</v>
      </c>
      <c r="Z9" s="376"/>
      <c r="AA9" s="33"/>
      <c r="AB9" s="33"/>
      <c r="AC9" s="33"/>
      <c r="AD9" s="33"/>
      <c r="AE9" s="40"/>
      <c r="AF9" s="42"/>
      <c r="AG9" s="318" t="str">
        <f>IF(L9="","　　",L9)&amp;IF(OR(O9="",S9="",W9=""),"　　　年　　　月　　　日",IF(O9&lt;10,"　　","　")&amp;DBCS(O9)&amp;"年"&amp;IF(S9&lt;10,"　　","　")&amp;DBCS(S9)&amp;"月"&amp;IF(W9&lt;10,"　　","　")&amp;DBCS(W9)&amp;"日")</f>
        <v>令和　　　年　　　月　　　日</v>
      </c>
      <c r="AH9" s="318"/>
      <c r="AI9" s="318"/>
      <c r="AJ9" s="318"/>
      <c r="AK9" s="318"/>
      <c r="AL9" s="318"/>
      <c r="AM9" s="318"/>
      <c r="AN9" s="318"/>
      <c r="AO9" s="318"/>
      <c r="AP9" s="318"/>
      <c r="AQ9" s="318"/>
      <c r="AR9" s="318"/>
      <c r="AS9" s="318"/>
      <c r="AT9" s="318"/>
      <c r="AU9" s="318"/>
      <c r="AV9" s="318"/>
      <c r="AW9" s="318"/>
      <c r="AX9" s="318"/>
      <c r="AY9" s="318"/>
      <c r="AZ9" s="318"/>
      <c r="BA9" s="318"/>
      <c r="BB9" s="318"/>
      <c r="BC9" s="318"/>
    </row>
    <row r="10" spans="1:91" s="18" customFormat="1" ht="15" customHeight="1">
      <c r="A10" s="19"/>
      <c r="B10" s="363" t="s">
        <v>75</v>
      </c>
      <c r="C10" s="364"/>
      <c r="D10" s="364"/>
      <c r="E10" s="364"/>
      <c r="F10" s="364"/>
      <c r="G10" s="364"/>
      <c r="H10" s="364"/>
      <c r="I10" s="364"/>
      <c r="J10" s="364"/>
      <c r="K10" s="365"/>
      <c r="L10" s="374" t="s">
        <v>418</v>
      </c>
      <c r="M10" s="375"/>
      <c r="N10" s="375"/>
      <c r="O10" s="375"/>
      <c r="P10" s="375"/>
      <c r="Q10" s="376" t="s">
        <v>31</v>
      </c>
      <c r="R10" s="376"/>
      <c r="S10" s="375"/>
      <c r="T10" s="375"/>
      <c r="U10" s="376" t="s">
        <v>33</v>
      </c>
      <c r="V10" s="376"/>
      <c r="W10" s="375"/>
      <c r="X10" s="375"/>
      <c r="Y10" s="376" t="s">
        <v>21</v>
      </c>
      <c r="Z10" s="376"/>
      <c r="AA10" s="33"/>
      <c r="AB10" s="33"/>
      <c r="AC10" s="33"/>
      <c r="AD10" s="33"/>
      <c r="AE10" s="40"/>
      <c r="AF10" s="42"/>
      <c r="AG10" s="318" t="str">
        <f>IF(L10="","　　",L10)&amp;IF(OR(O10="",S10="",W10=""),"　　　年　　　月　　　日",IF(O10&lt;10,"　　","　")&amp;DBCS(O10)&amp;"年"&amp;IF(S10&lt;10,"　　","　")&amp;DBCS(S10)&amp;"月"&amp;IF(W10&lt;10,"　　","　")&amp;DBCS(W10)&amp;"日")</f>
        <v>令和　　　年　　　月　　　日</v>
      </c>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row>
    <row r="11" spans="1:91" s="18" customFormat="1" ht="15" customHeight="1">
      <c r="A11" s="19"/>
      <c r="B11" s="363" t="s">
        <v>151</v>
      </c>
      <c r="C11" s="364"/>
      <c r="D11" s="364"/>
      <c r="E11" s="364"/>
      <c r="F11" s="364"/>
      <c r="G11" s="364"/>
      <c r="H11" s="364"/>
      <c r="I11" s="364"/>
      <c r="J11" s="364"/>
      <c r="K11" s="365"/>
      <c r="L11" s="491" t="s">
        <v>104</v>
      </c>
      <c r="M11" s="492"/>
      <c r="N11" s="493"/>
      <c r="O11" s="119"/>
      <c r="P11" s="128" t="str">
        <f>IF(L11="不要","※1～16ページをページ指定で印刷してください","")</f>
        <v/>
      </c>
      <c r="Q11" s="119"/>
      <c r="R11" s="119"/>
      <c r="S11" s="119"/>
      <c r="T11" s="119"/>
      <c r="U11" s="119"/>
      <c r="V11" s="119"/>
      <c r="W11" s="119"/>
      <c r="X11" s="119"/>
      <c r="Y11" s="119"/>
      <c r="Z11" s="119"/>
      <c r="AA11" s="119"/>
      <c r="AB11" s="119"/>
      <c r="AC11" s="119"/>
      <c r="AD11" s="119"/>
      <c r="AE11" s="142"/>
      <c r="AF11" s="42"/>
    </row>
    <row r="12" spans="1:91" s="18" customFormat="1" ht="15" customHeight="1">
      <c r="A12" s="19"/>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713" t="s">
        <v>318</v>
      </c>
      <c r="AG12" s="714"/>
      <c r="AH12" s="714"/>
      <c r="AI12" s="715"/>
      <c r="AJ12" s="380" t="s">
        <v>34</v>
      </c>
      <c r="AK12" s="381"/>
      <c r="AL12" s="381"/>
      <c r="AM12" s="381"/>
      <c r="AN12" s="381"/>
      <c r="AO12" s="382"/>
      <c r="AP12" s="418"/>
      <c r="AQ12" s="419"/>
      <c r="AR12" s="419"/>
      <c r="AS12" s="419"/>
      <c r="AT12" s="419"/>
      <c r="AU12" s="419"/>
      <c r="AV12" s="419"/>
      <c r="AW12" s="419"/>
      <c r="AX12" s="419"/>
      <c r="AY12" s="419"/>
      <c r="AZ12" s="419"/>
      <c r="BA12" s="419"/>
      <c r="BB12" s="419"/>
      <c r="BC12" s="419"/>
      <c r="BD12" s="419"/>
      <c r="BE12" s="419"/>
      <c r="BF12" s="419"/>
      <c r="BG12" s="419"/>
      <c r="BH12" s="419"/>
      <c r="BI12" s="420"/>
      <c r="BJ12" s="716"/>
      <c r="BK12" s="560"/>
      <c r="BL12" s="560"/>
      <c r="BM12" s="717"/>
      <c r="BN12" s="380" t="s">
        <v>34</v>
      </c>
      <c r="BO12" s="381"/>
      <c r="BP12" s="381"/>
      <c r="BQ12" s="381"/>
      <c r="BR12" s="381"/>
      <c r="BS12" s="382"/>
      <c r="BT12" s="418"/>
      <c r="BU12" s="419"/>
      <c r="BV12" s="419"/>
      <c r="BW12" s="419"/>
      <c r="BX12" s="419"/>
      <c r="BY12" s="419"/>
      <c r="BZ12" s="419"/>
      <c r="CA12" s="419"/>
      <c r="CB12" s="419"/>
      <c r="CC12" s="419"/>
      <c r="CD12" s="419"/>
      <c r="CE12" s="419"/>
      <c r="CF12" s="419"/>
      <c r="CG12" s="419"/>
      <c r="CH12" s="419"/>
      <c r="CI12" s="419"/>
      <c r="CJ12" s="419"/>
      <c r="CK12" s="419"/>
      <c r="CL12" s="419"/>
      <c r="CM12" s="420"/>
    </row>
    <row r="13" spans="1:91" s="18" customFormat="1" ht="15" customHeight="1">
      <c r="A13" s="19"/>
      <c r="B13" s="386"/>
      <c r="C13" s="387"/>
      <c r="D13" s="387"/>
      <c r="E13" s="388"/>
      <c r="F13" s="389" t="s">
        <v>252</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718" t="s">
        <v>304</v>
      </c>
      <c r="AG13" s="719"/>
      <c r="AH13" s="719"/>
      <c r="AI13" s="720"/>
      <c r="AJ13" s="389" t="s">
        <v>319</v>
      </c>
      <c r="AK13" s="390"/>
      <c r="AL13" s="390"/>
      <c r="AM13" s="390"/>
      <c r="AN13" s="390"/>
      <c r="AO13" s="391"/>
      <c r="AP13" s="424"/>
      <c r="AQ13" s="425"/>
      <c r="AR13" s="425"/>
      <c r="AS13" s="425"/>
      <c r="AT13" s="425"/>
      <c r="AU13" s="425"/>
      <c r="AV13" s="425"/>
      <c r="AW13" s="425"/>
      <c r="AX13" s="425"/>
      <c r="AY13" s="425"/>
      <c r="AZ13" s="425"/>
      <c r="BA13" s="425"/>
      <c r="BB13" s="425"/>
      <c r="BC13" s="425"/>
      <c r="BD13" s="425"/>
      <c r="BE13" s="425"/>
      <c r="BF13" s="425"/>
      <c r="BG13" s="425"/>
      <c r="BH13" s="425"/>
      <c r="BI13" s="426"/>
      <c r="BJ13" s="718" t="s">
        <v>161</v>
      </c>
      <c r="BK13" s="719"/>
      <c r="BL13" s="719"/>
      <c r="BM13" s="720"/>
      <c r="BN13" s="389" t="s">
        <v>319</v>
      </c>
      <c r="BO13" s="390"/>
      <c r="BP13" s="390"/>
      <c r="BQ13" s="390"/>
      <c r="BR13" s="390"/>
      <c r="BS13" s="391"/>
      <c r="BT13" s="424"/>
      <c r="BU13" s="425"/>
      <c r="BV13" s="425"/>
      <c r="BW13" s="425"/>
      <c r="BX13" s="425"/>
      <c r="BY13" s="425"/>
      <c r="BZ13" s="425"/>
      <c r="CA13" s="425"/>
      <c r="CB13" s="425"/>
      <c r="CC13" s="425"/>
      <c r="CD13" s="425"/>
      <c r="CE13" s="425"/>
      <c r="CF13" s="425"/>
      <c r="CG13" s="425"/>
      <c r="CH13" s="425"/>
      <c r="CI13" s="425"/>
      <c r="CJ13" s="425"/>
      <c r="CK13" s="425"/>
      <c r="CL13" s="425"/>
      <c r="CM13" s="426"/>
    </row>
    <row r="14" spans="1:91" s="18" customFormat="1" ht="15" customHeight="1">
      <c r="A14" s="19"/>
      <c r="B14" s="386"/>
      <c r="C14" s="387"/>
      <c r="D14" s="387"/>
      <c r="E14" s="388"/>
      <c r="F14" s="427" t="s">
        <v>230</v>
      </c>
      <c r="G14" s="428"/>
      <c r="H14" s="428"/>
      <c r="I14" s="428"/>
      <c r="J14" s="428"/>
      <c r="K14" s="429"/>
      <c r="L14" s="424"/>
      <c r="M14" s="425"/>
      <c r="N14" s="425"/>
      <c r="O14" s="425"/>
      <c r="P14" s="425"/>
      <c r="Q14" s="425"/>
      <c r="R14" s="425"/>
      <c r="S14" s="425"/>
      <c r="T14" s="425"/>
      <c r="U14" s="425"/>
      <c r="V14" s="425"/>
      <c r="W14" s="425"/>
      <c r="X14" s="425"/>
      <c r="Y14" s="425"/>
      <c r="Z14" s="425"/>
      <c r="AA14" s="425"/>
      <c r="AB14" s="425"/>
      <c r="AC14" s="425"/>
      <c r="AD14" s="425"/>
      <c r="AE14" s="426"/>
      <c r="AF14" s="721"/>
      <c r="AG14" s="722"/>
      <c r="AH14" s="722"/>
      <c r="AI14" s="723"/>
      <c r="AJ14" s="389" t="s">
        <v>25</v>
      </c>
      <c r="AK14" s="390"/>
      <c r="AL14" s="390"/>
      <c r="AM14" s="390"/>
      <c r="AN14" s="390"/>
      <c r="AO14" s="391"/>
      <c r="AP14" s="424"/>
      <c r="AQ14" s="425"/>
      <c r="AR14" s="425"/>
      <c r="AS14" s="425"/>
      <c r="AT14" s="425"/>
      <c r="AU14" s="425"/>
      <c r="AV14" s="425"/>
      <c r="AW14" s="425"/>
      <c r="AX14" s="425"/>
      <c r="AY14" s="425"/>
      <c r="AZ14" s="425"/>
      <c r="BA14" s="425"/>
      <c r="BB14" s="425"/>
      <c r="BC14" s="425"/>
      <c r="BD14" s="425"/>
      <c r="BE14" s="425"/>
      <c r="BF14" s="425"/>
      <c r="BG14" s="425"/>
      <c r="BH14" s="425"/>
      <c r="BI14" s="426"/>
      <c r="BM14" s="229"/>
      <c r="BN14" s="389" t="s">
        <v>25</v>
      </c>
      <c r="BO14" s="390"/>
      <c r="BP14" s="390"/>
      <c r="BQ14" s="390"/>
      <c r="BR14" s="390"/>
      <c r="BS14" s="391"/>
      <c r="BT14" s="424"/>
      <c r="BU14" s="425"/>
      <c r="BV14" s="425"/>
      <c r="BW14" s="425"/>
      <c r="BX14" s="425"/>
      <c r="BY14" s="425"/>
      <c r="BZ14" s="425"/>
      <c r="CA14" s="425"/>
      <c r="CB14" s="425"/>
      <c r="CC14" s="425"/>
      <c r="CD14" s="425"/>
      <c r="CE14" s="425"/>
      <c r="CF14" s="425"/>
      <c r="CG14" s="425"/>
      <c r="CH14" s="425"/>
      <c r="CI14" s="425"/>
      <c r="CJ14" s="425"/>
      <c r="CK14" s="425"/>
      <c r="CL14" s="425"/>
      <c r="CM14" s="426"/>
    </row>
    <row r="15" spans="1:91" s="18" customFormat="1" ht="15" customHeight="1">
      <c r="A15" s="19"/>
      <c r="B15" s="395"/>
      <c r="C15" s="396"/>
      <c r="D15" s="396"/>
      <c r="E15" s="397"/>
      <c r="F15" s="663" t="s">
        <v>221</v>
      </c>
      <c r="G15" s="664"/>
      <c r="H15" s="664"/>
      <c r="I15" s="664"/>
      <c r="J15" s="664"/>
      <c r="K15" s="665"/>
      <c r="L15" s="494"/>
      <c r="M15" s="495"/>
      <c r="N15" s="495"/>
      <c r="O15" s="495"/>
      <c r="P15" s="495"/>
      <c r="Q15" s="495"/>
      <c r="R15" s="495"/>
      <c r="S15" s="495"/>
      <c r="T15" s="495"/>
      <c r="U15" s="495"/>
      <c r="V15" s="495"/>
      <c r="W15" s="495"/>
      <c r="X15" s="495"/>
      <c r="Y15" s="495"/>
      <c r="Z15" s="495"/>
      <c r="AA15" s="495"/>
      <c r="AB15" s="495"/>
      <c r="AC15" s="495"/>
      <c r="AD15" s="495"/>
      <c r="AE15" s="496"/>
      <c r="AF15" s="724"/>
      <c r="AG15" s="562"/>
      <c r="AH15" s="562"/>
      <c r="AI15" s="725"/>
      <c r="AJ15" s="398" t="s">
        <v>35</v>
      </c>
      <c r="AK15" s="399"/>
      <c r="AL15" s="399"/>
      <c r="AM15" s="399"/>
      <c r="AN15" s="399"/>
      <c r="AO15" s="400"/>
      <c r="AP15" s="494"/>
      <c r="AQ15" s="495"/>
      <c r="AR15" s="495"/>
      <c r="AS15" s="495"/>
      <c r="AT15" s="495"/>
      <c r="AU15" s="495"/>
      <c r="AV15" s="495"/>
      <c r="AW15" s="495"/>
      <c r="AX15" s="495"/>
      <c r="AY15" s="495"/>
      <c r="AZ15" s="495"/>
      <c r="BA15" s="495"/>
      <c r="BB15" s="495"/>
      <c r="BC15" s="495"/>
      <c r="BD15" s="495"/>
      <c r="BE15" s="495"/>
      <c r="BF15" s="495"/>
      <c r="BG15" s="495"/>
      <c r="BH15" s="495"/>
      <c r="BI15" s="496"/>
      <c r="BJ15" s="228"/>
      <c r="BK15" s="140"/>
      <c r="BL15" s="140"/>
      <c r="BM15" s="230"/>
      <c r="BN15" s="398" t="s">
        <v>35</v>
      </c>
      <c r="BO15" s="399"/>
      <c r="BP15" s="399"/>
      <c r="BQ15" s="399"/>
      <c r="BR15" s="399"/>
      <c r="BS15" s="400"/>
      <c r="BT15" s="494"/>
      <c r="BU15" s="495"/>
      <c r="BV15" s="495"/>
      <c r="BW15" s="495"/>
      <c r="BX15" s="495"/>
      <c r="BY15" s="495"/>
      <c r="BZ15" s="495"/>
      <c r="CA15" s="495"/>
      <c r="CB15" s="495"/>
      <c r="CC15" s="495"/>
      <c r="CD15" s="495"/>
      <c r="CE15" s="495"/>
      <c r="CF15" s="495"/>
      <c r="CG15" s="495"/>
      <c r="CH15" s="495"/>
      <c r="CI15" s="495"/>
      <c r="CJ15" s="495"/>
      <c r="CK15" s="495"/>
      <c r="CL15" s="495"/>
      <c r="CM15" s="496"/>
    </row>
    <row r="16" spans="1:91" ht="5.0999999999999996" customHeight="1">
      <c r="F16" s="497"/>
      <c r="G16" s="497"/>
      <c r="H16" s="497"/>
      <c r="I16" s="497"/>
      <c r="J16" s="497"/>
      <c r="K16" s="497"/>
      <c r="L16" s="497"/>
      <c r="M16" s="497"/>
    </row>
    <row r="17" spans="4:91" ht="9.6" customHeight="1"/>
    <row r="18" spans="4:91" ht="9.6" customHeight="1">
      <c r="AX18" s="90"/>
    </row>
    <row r="19" spans="4:91" ht="9.6" customHeight="1">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c r="D23" s="521" t="s">
        <v>288</v>
      </c>
      <c r="E23" s="521"/>
      <c r="F23" s="521"/>
      <c r="G23" s="521"/>
      <c r="H23" s="521"/>
      <c r="I23" s="521"/>
      <c r="J23" s="521"/>
      <c r="K23" s="521"/>
      <c r="L23" s="521"/>
      <c r="M23" s="521"/>
      <c r="N23" s="521"/>
      <c r="O23" s="521"/>
      <c r="P23" s="521"/>
      <c r="Q23" s="521"/>
      <c r="R23" s="521"/>
      <c r="S23" s="521"/>
      <c r="T23" s="521"/>
      <c r="U23" s="521"/>
      <c r="V23" s="521"/>
      <c r="W23" s="521"/>
      <c r="X23" s="521"/>
      <c r="Y23" s="521"/>
      <c r="Z23" s="521"/>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c r="E29" s="522" t="s">
        <v>296</v>
      </c>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c r="E37" s="523" t="s">
        <v>47</v>
      </c>
      <c r="F37" s="524"/>
      <c r="G37" s="529" t="s">
        <v>224</v>
      </c>
      <c r="H37" s="529"/>
      <c r="I37" s="529"/>
      <c r="J37" s="529"/>
      <c r="K37" s="529"/>
      <c r="L37" s="529"/>
      <c r="M37" s="504"/>
      <c r="N37" s="532"/>
      <c r="O37" s="502" t="str">
        <f>IF(L2="","",L2)</f>
        <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4"/>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c r="E38" s="525"/>
      <c r="F38" s="526"/>
      <c r="G38" s="530"/>
      <c r="H38" s="530"/>
      <c r="I38" s="530"/>
      <c r="J38" s="530"/>
      <c r="K38" s="530"/>
      <c r="L38" s="530"/>
      <c r="M38" s="505"/>
      <c r="N38" s="506"/>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5"/>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c r="E39" s="525"/>
      <c r="F39" s="526"/>
      <c r="G39" s="530"/>
      <c r="H39" s="530"/>
      <c r="I39" s="530"/>
      <c r="J39" s="530"/>
      <c r="K39" s="530"/>
      <c r="L39" s="530"/>
      <c r="M39" s="505"/>
      <c r="N39" s="506"/>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5"/>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c r="E40" s="525"/>
      <c r="F40" s="526"/>
      <c r="G40" s="530"/>
      <c r="H40" s="530"/>
      <c r="I40" s="530"/>
      <c r="J40" s="530"/>
      <c r="K40" s="530"/>
      <c r="L40" s="530"/>
      <c r="M40" s="505"/>
      <c r="N40" s="506"/>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5"/>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c r="E41" s="527"/>
      <c r="F41" s="528"/>
      <c r="G41" s="531"/>
      <c r="H41" s="531"/>
      <c r="I41" s="531"/>
      <c r="J41" s="531"/>
      <c r="K41" s="531"/>
      <c r="L41" s="531"/>
      <c r="M41" s="509"/>
      <c r="N41" s="507"/>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509"/>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c r="E42" s="523" t="s">
        <v>61</v>
      </c>
      <c r="F42" s="524"/>
      <c r="G42" s="529" t="s">
        <v>228</v>
      </c>
      <c r="H42" s="529"/>
      <c r="I42" s="529"/>
      <c r="J42" s="529"/>
      <c r="K42" s="529"/>
      <c r="L42" s="529"/>
      <c r="M42" s="504"/>
      <c r="N42" s="532"/>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c r="E43" s="525"/>
      <c r="F43" s="526"/>
      <c r="G43" s="530"/>
      <c r="H43" s="530"/>
      <c r="I43" s="530"/>
      <c r="J43" s="530"/>
      <c r="K43" s="530"/>
      <c r="L43" s="530"/>
      <c r="M43" s="505"/>
      <c r="N43" s="506"/>
      <c r="O43" s="387" t="str">
        <f>"津山市　"&amp;IF(O3="","　　　　　　　　",O3)&amp;"　地内"</f>
        <v>津山市　　　　　　　　　　地内</v>
      </c>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c r="E44" s="525"/>
      <c r="F44" s="526"/>
      <c r="G44" s="530"/>
      <c r="H44" s="530"/>
      <c r="I44" s="530"/>
      <c r="J44" s="530"/>
      <c r="K44" s="530"/>
      <c r="L44" s="530"/>
      <c r="M44" s="505"/>
      <c r="N44" s="506"/>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c r="E45" s="525"/>
      <c r="F45" s="526"/>
      <c r="G45" s="530"/>
      <c r="H45" s="530"/>
      <c r="I45" s="530"/>
      <c r="J45" s="530"/>
      <c r="K45" s="530"/>
      <c r="L45" s="530"/>
      <c r="M45" s="505"/>
      <c r="N45" s="506"/>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c r="E46" s="527"/>
      <c r="F46" s="528"/>
      <c r="G46" s="531"/>
      <c r="H46" s="531"/>
      <c r="I46" s="531"/>
      <c r="J46" s="531"/>
      <c r="K46" s="531"/>
      <c r="L46" s="531"/>
      <c r="M46" s="509"/>
      <c r="N46" s="507"/>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c r="E47" s="523" t="s">
        <v>66</v>
      </c>
      <c r="F47" s="524"/>
      <c r="G47" s="529" t="s">
        <v>297</v>
      </c>
      <c r="H47" s="529"/>
      <c r="I47" s="529"/>
      <c r="J47" s="529"/>
      <c r="K47" s="529"/>
      <c r="L47" s="529"/>
      <c r="M47" s="504"/>
      <c r="N47" s="532"/>
      <c r="O47" s="533" t="s">
        <v>193</v>
      </c>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4"/>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c r="E48" s="525"/>
      <c r="F48" s="526"/>
      <c r="G48" s="530"/>
      <c r="H48" s="530"/>
      <c r="I48" s="530"/>
      <c r="J48" s="530"/>
      <c r="K48" s="530"/>
      <c r="L48" s="530"/>
      <c r="M48" s="505"/>
      <c r="N48" s="506"/>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6"/>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c r="E49" s="525"/>
      <c r="F49" s="526"/>
      <c r="G49" s="530"/>
      <c r="H49" s="530"/>
      <c r="I49" s="530"/>
      <c r="J49" s="530"/>
      <c r="K49" s="530"/>
      <c r="L49" s="530"/>
      <c r="M49" s="505"/>
      <c r="N49" s="506"/>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6"/>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c r="E50" s="525"/>
      <c r="F50" s="526"/>
      <c r="G50" s="530"/>
      <c r="H50" s="530"/>
      <c r="I50" s="530"/>
      <c r="J50" s="530"/>
      <c r="K50" s="530"/>
      <c r="L50" s="530"/>
      <c r="M50" s="505"/>
      <c r="N50" s="506"/>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6"/>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c r="E51" s="527"/>
      <c r="F51" s="528"/>
      <c r="G51" s="531"/>
      <c r="H51" s="531"/>
      <c r="I51" s="531"/>
      <c r="J51" s="531"/>
      <c r="K51" s="531"/>
      <c r="L51" s="531"/>
      <c r="M51" s="509"/>
      <c r="N51" s="50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8"/>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c r="E52" s="523" t="s">
        <v>20</v>
      </c>
      <c r="F52" s="524"/>
      <c r="G52" s="484" t="s">
        <v>282</v>
      </c>
      <c r="H52" s="484"/>
      <c r="I52" s="484"/>
      <c r="J52" s="484"/>
      <c r="K52" s="484"/>
      <c r="L52" s="484"/>
      <c r="M52" s="504"/>
      <c r="N52" s="532"/>
      <c r="O52" s="484" t="s">
        <v>300</v>
      </c>
      <c r="P52" s="484"/>
      <c r="Q52" s="484"/>
      <c r="R52" s="502"/>
      <c r="S52" s="502"/>
      <c r="T52" s="502" t="str">
        <f>AG9</f>
        <v>令和　　　年　　　月　　　日</v>
      </c>
      <c r="U52" s="502"/>
      <c r="V52" s="502"/>
      <c r="W52" s="502"/>
      <c r="X52" s="502"/>
      <c r="Y52" s="502"/>
      <c r="Z52" s="502"/>
      <c r="AA52" s="502"/>
      <c r="AB52" s="502"/>
      <c r="AC52" s="502"/>
      <c r="AD52" s="502"/>
      <c r="AE52" s="502"/>
      <c r="AF52" s="502"/>
      <c r="AG52" s="502"/>
      <c r="AH52" s="502"/>
      <c r="AI52" s="502"/>
      <c r="AJ52" s="502"/>
      <c r="AK52" s="502"/>
      <c r="AL52" s="502"/>
      <c r="AM52" s="502"/>
      <c r="AN52" s="502"/>
      <c r="AO52" s="502"/>
      <c r="AP52" s="504"/>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c r="E53" s="525"/>
      <c r="F53" s="526"/>
      <c r="G53" s="501"/>
      <c r="H53" s="501"/>
      <c r="I53" s="501"/>
      <c r="J53" s="501"/>
      <c r="K53" s="501"/>
      <c r="L53" s="501"/>
      <c r="M53" s="505"/>
      <c r="N53" s="506"/>
      <c r="O53" s="501"/>
      <c r="P53" s="501"/>
      <c r="Q53" s="501"/>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5"/>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c r="E54" s="525"/>
      <c r="F54" s="526"/>
      <c r="G54" s="501"/>
      <c r="H54" s="501"/>
      <c r="I54" s="501"/>
      <c r="J54" s="501"/>
      <c r="K54" s="501"/>
      <c r="L54" s="501"/>
      <c r="M54" s="505"/>
      <c r="N54" s="506"/>
      <c r="O54" s="501"/>
      <c r="P54" s="501"/>
      <c r="Q54" s="501"/>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5"/>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c r="E55" s="525"/>
      <c r="F55" s="526"/>
      <c r="G55" s="501"/>
      <c r="H55" s="501"/>
      <c r="I55" s="501"/>
      <c r="J55" s="501"/>
      <c r="K55" s="501"/>
      <c r="L55" s="501"/>
      <c r="M55" s="505"/>
      <c r="N55" s="506"/>
      <c r="O55" s="501"/>
      <c r="P55" s="501"/>
      <c r="Q55" s="501"/>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5"/>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c r="E56" s="525"/>
      <c r="F56" s="526"/>
      <c r="G56" s="501"/>
      <c r="H56" s="501"/>
      <c r="I56" s="501"/>
      <c r="J56" s="501"/>
      <c r="K56" s="501"/>
      <c r="L56" s="501"/>
      <c r="M56" s="505"/>
      <c r="N56" s="506"/>
      <c r="O56" s="501" t="s">
        <v>100</v>
      </c>
      <c r="P56" s="501"/>
      <c r="Q56" s="501"/>
      <c r="R56" s="503"/>
      <c r="S56" s="503"/>
      <c r="T56" s="503" t="str">
        <f>AG10</f>
        <v>令和　　　年　　　月　　　日</v>
      </c>
      <c r="U56" s="503"/>
      <c r="V56" s="503"/>
      <c r="W56" s="503"/>
      <c r="X56" s="503"/>
      <c r="Y56" s="503"/>
      <c r="Z56" s="503"/>
      <c r="AA56" s="503"/>
      <c r="AB56" s="503"/>
      <c r="AC56" s="503"/>
      <c r="AD56" s="503"/>
      <c r="AE56" s="503"/>
      <c r="AF56" s="503"/>
      <c r="AG56" s="503"/>
      <c r="AH56" s="503"/>
      <c r="AI56" s="503"/>
      <c r="AJ56" s="503"/>
      <c r="AK56" s="503"/>
      <c r="AL56" s="503"/>
      <c r="AM56" s="503"/>
      <c r="AN56" s="503"/>
      <c r="AO56" s="503"/>
      <c r="AP56" s="505"/>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c r="E57" s="525"/>
      <c r="F57" s="526"/>
      <c r="G57" s="501"/>
      <c r="H57" s="501"/>
      <c r="I57" s="501"/>
      <c r="J57" s="501"/>
      <c r="K57" s="501"/>
      <c r="L57" s="501"/>
      <c r="M57" s="505"/>
      <c r="N57" s="506"/>
      <c r="O57" s="501"/>
      <c r="P57" s="501"/>
      <c r="Q57" s="501"/>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5"/>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c r="E58" s="525"/>
      <c r="F58" s="526"/>
      <c r="G58" s="501"/>
      <c r="H58" s="501"/>
      <c r="I58" s="501"/>
      <c r="J58" s="501"/>
      <c r="K58" s="501"/>
      <c r="L58" s="501"/>
      <c r="M58" s="505"/>
      <c r="N58" s="506"/>
      <c r="O58" s="501"/>
      <c r="P58" s="501"/>
      <c r="Q58" s="501"/>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5"/>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c r="E59" s="527"/>
      <c r="F59" s="528"/>
      <c r="G59" s="508"/>
      <c r="H59" s="508"/>
      <c r="I59" s="508"/>
      <c r="J59" s="508"/>
      <c r="K59" s="508"/>
      <c r="L59" s="508"/>
      <c r="M59" s="509"/>
      <c r="N59" s="507"/>
      <c r="O59" s="508"/>
      <c r="P59" s="508"/>
      <c r="Q59" s="508"/>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509"/>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c r="E60" s="523" t="s">
        <v>71</v>
      </c>
      <c r="F60" s="524"/>
      <c r="G60" s="484" t="s">
        <v>70</v>
      </c>
      <c r="H60" s="484"/>
      <c r="I60" s="484"/>
      <c r="J60" s="484"/>
      <c r="K60" s="484"/>
      <c r="L60" s="484"/>
      <c r="M60" s="504"/>
      <c r="N60" s="115"/>
      <c r="O60" s="510" t="s">
        <v>127</v>
      </c>
      <c r="P60" s="510"/>
      <c r="Q60" s="510"/>
      <c r="R60" s="510"/>
      <c r="S60" s="510"/>
      <c r="T60" s="510"/>
      <c r="U60" s="510"/>
      <c r="V60" s="103"/>
      <c r="W60" s="512" t="s">
        <v>317</v>
      </c>
      <c r="X60" s="513"/>
      <c r="Y60" s="512" t="s">
        <v>212</v>
      </c>
      <c r="Z60" s="513"/>
      <c r="AA60" s="512" t="s">
        <v>213</v>
      </c>
      <c r="AB60" s="513"/>
      <c r="AC60" s="512" t="s">
        <v>12</v>
      </c>
      <c r="AD60" s="513"/>
      <c r="AE60" s="512" t="s">
        <v>167</v>
      </c>
      <c r="AF60" s="513"/>
      <c r="AG60" s="512" t="s">
        <v>215</v>
      </c>
      <c r="AH60" s="513"/>
      <c r="AI60" s="512" t="s">
        <v>85</v>
      </c>
      <c r="AJ60" s="513"/>
      <c r="AK60" s="512" t="s">
        <v>216</v>
      </c>
      <c r="AL60" s="513"/>
      <c r="AM60" s="512" t="s">
        <v>88</v>
      </c>
      <c r="AN60" s="513"/>
      <c r="AO60" s="512" t="s">
        <v>14</v>
      </c>
      <c r="AP60" s="513"/>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c r="E61" s="525"/>
      <c r="F61" s="526"/>
      <c r="G61" s="501"/>
      <c r="H61" s="501"/>
      <c r="I61" s="501"/>
      <c r="J61" s="501"/>
      <c r="K61" s="501"/>
      <c r="L61" s="501"/>
      <c r="M61" s="505"/>
      <c r="N61" s="110"/>
      <c r="O61" s="511"/>
      <c r="P61" s="511"/>
      <c r="Q61" s="511"/>
      <c r="R61" s="511"/>
      <c r="S61" s="511"/>
      <c r="T61" s="511"/>
      <c r="U61" s="511"/>
      <c r="V61" s="134"/>
      <c r="W61" s="514"/>
      <c r="X61" s="515"/>
      <c r="Y61" s="514"/>
      <c r="Z61" s="515"/>
      <c r="AA61" s="514"/>
      <c r="AB61" s="515"/>
      <c r="AC61" s="514"/>
      <c r="AD61" s="515"/>
      <c r="AE61" s="514"/>
      <c r="AF61" s="515"/>
      <c r="AG61" s="514"/>
      <c r="AH61" s="515"/>
      <c r="AI61" s="514"/>
      <c r="AJ61" s="515"/>
      <c r="AK61" s="514"/>
      <c r="AL61" s="515"/>
      <c r="AM61" s="514"/>
      <c r="AN61" s="515"/>
      <c r="AO61" s="514"/>
      <c r="AP61" s="515"/>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c r="E62" s="525"/>
      <c r="F62" s="526"/>
      <c r="G62" s="501"/>
      <c r="H62" s="501"/>
      <c r="I62" s="501"/>
      <c r="J62" s="501"/>
      <c r="K62" s="501"/>
      <c r="L62" s="501"/>
      <c r="M62" s="505"/>
      <c r="N62" s="110"/>
      <c r="O62" s="511" t="s">
        <v>43</v>
      </c>
      <c r="P62" s="511"/>
      <c r="Q62" s="511"/>
      <c r="R62" s="511"/>
      <c r="S62" s="511"/>
      <c r="T62" s="511"/>
      <c r="U62" s="511"/>
      <c r="V62" s="539"/>
      <c r="W62" s="541" t="str">
        <f>AH4</f>
        <v/>
      </c>
      <c r="X62" s="541"/>
      <c r="Y62" s="541" t="str">
        <f>AI4</f>
        <v/>
      </c>
      <c r="Z62" s="541"/>
      <c r="AA62" s="541" t="str">
        <f>AJ4</f>
        <v/>
      </c>
      <c r="AB62" s="541"/>
      <c r="AC62" s="541" t="str">
        <f>AK4</f>
        <v/>
      </c>
      <c r="AD62" s="541"/>
      <c r="AE62" s="541" t="str">
        <f>AL4</f>
        <v/>
      </c>
      <c r="AF62" s="541"/>
      <c r="AG62" s="541" t="str">
        <f>AM4</f>
        <v/>
      </c>
      <c r="AH62" s="541"/>
      <c r="AI62" s="541" t="str">
        <f>AN4</f>
        <v/>
      </c>
      <c r="AJ62" s="541"/>
      <c r="AK62" s="541" t="str">
        <f>AO4</f>
        <v/>
      </c>
      <c r="AL62" s="541"/>
      <c r="AM62" s="541" t="str">
        <f>AP4</f>
        <v/>
      </c>
      <c r="AN62" s="541"/>
      <c r="AO62" s="541" t="str">
        <f>AQ4</f>
        <v/>
      </c>
      <c r="AP62" s="54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c r="E63" s="525"/>
      <c r="F63" s="526"/>
      <c r="G63" s="501"/>
      <c r="H63" s="501"/>
      <c r="I63" s="501"/>
      <c r="J63" s="501"/>
      <c r="K63" s="501"/>
      <c r="L63" s="501"/>
      <c r="M63" s="505"/>
      <c r="N63" s="110"/>
      <c r="O63" s="511"/>
      <c r="P63" s="511"/>
      <c r="Q63" s="511"/>
      <c r="R63" s="511"/>
      <c r="S63" s="511"/>
      <c r="T63" s="511"/>
      <c r="U63" s="511"/>
      <c r="V63" s="539"/>
      <c r="W63" s="541"/>
      <c r="X63" s="541"/>
      <c r="Y63" s="541"/>
      <c r="Z63" s="541"/>
      <c r="AA63" s="541"/>
      <c r="AB63" s="541"/>
      <c r="AC63" s="541"/>
      <c r="AD63" s="541"/>
      <c r="AE63" s="541"/>
      <c r="AF63" s="541"/>
      <c r="AG63" s="541"/>
      <c r="AH63" s="541"/>
      <c r="AI63" s="541"/>
      <c r="AJ63" s="541"/>
      <c r="AK63" s="541"/>
      <c r="AL63" s="541"/>
      <c r="AM63" s="541"/>
      <c r="AN63" s="541"/>
      <c r="AO63" s="541"/>
      <c r="AP63" s="54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c r="E64" s="525"/>
      <c r="F64" s="526"/>
      <c r="G64" s="501"/>
      <c r="H64" s="501"/>
      <c r="I64" s="501"/>
      <c r="J64" s="501"/>
      <c r="K64" s="501"/>
      <c r="L64" s="501"/>
      <c r="M64" s="505"/>
      <c r="N64" s="110"/>
      <c r="O64" s="511" t="s">
        <v>301</v>
      </c>
      <c r="P64" s="511"/>
      <c r="Q64" s="511"/>
      <c r="R64" s="511"/>
      <c r="S64" s="511"/>
      <c r="T64" s="511"/>
      <c r="U64" s="511"/>
      <c r="V64" s="539"/>
      <c r="W64" s="541"/>
      <c r="X64" s="541"/>
      <c r="Y64" s="541"/>
      <c r="Z64" s="541"/>
      <c r="AA64" s="541"/>
      <c r="AB64" s="541"/>
      <c r="AC64" s="541"/>
      <c r="AD64" s="541"/>
      <c r="AE64" s="541"/>
      <c r="AF64" s="541"/>
      <c r="AG64" s="541"/>
      <c r="AH64" s="541"/>
      <c r="AI64" s="541"/>
      <c r="AJ64" s="541"/>
      <c r="AK64" s="541"/>
      <c r="AL64" s="541"/>
      <c r="AM64" s="541"/>
      <c r="AN64" s="541"/>
      <c r="AO64" s="541"/>
      <c r="AP64" s="54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c r="E65" s="525"/>
      <c r="F65" s="526"/>
      <c r="G65" s="501"/>
      <c r="H65" s="501"/>
      <c r="I65" s="501"/>
      <c r="J65" s="501"/>
      <c r="K65" s="501"/>
      <c r="L65" s="501"/>
      <c r="M65" s="505"/>
      <c r="N65" s="110"/>
      <c r="O65" s="511"/>
      <c r="P65" s="511"/>
      <c r="Q65" s="511"/>
      <c r="R65" s="511"/>
      <c r="S65" s="511"/>
      <c r="T65" s="511"/>
      <c r="U65" s="511"/>
      <c r="V65" s="539"/>
      <c r="W65" s="541"/>
      <c r="X65" s="541"/>
      <c r="Y65" s="541"/>
      <c r="Z65" s="541"/>
      <c r="AA65" s="541"/>
      <c r="AB65" s="541"/>
      <c r="AC65" s="541"/>
      <c r="AD65" s="541"/>
      <c r="AE65" s="541"/>
      <c r="AF65" s="541"/>
      <c r="AG65" s="541"/>
      <c r="AH65" s="541"/>
      <c r="AI65" s="541"/>
      <c r="AJ65" s="541"/>
      <c r="AK65" s="541"/>
      <c r="AL65" s="541"/>
      <c r="AM65" s="541"/>
      <c r="AN65" s="541"/>
      <c r="AO65" s="541"/>
      <c r="AP65" s="54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c r="E66" s="525"/>
      <c r="F66" s="526"/>
      <c r="G66" s="501"/>
      <c r="H66" s="501"/>
      <c r="I66" s="501"/>
      <c r="J66" s="501"/>
      <c r="K66" s="501"/>
      <c r="L66" s="501"/>
      <c r="M66" s="505"/>
      <c r="N66" s="110"/>
      <c r="O66" s="511" t="s">
        <v>302</v>
      </c>
      <c r="P66" s="511"/>
      <c r="Q66" s="511"/>
      <c r="R66" s="511"/>
      <c r="S66" s="511"/>
      <c r="T66" s="511"/>
      <c r="U66" s="511"/>
      <c r="V66" s="539"/>
      <c r="W66" s="541"/>
      <c r="X66" s="541"/>
      <c r="Y66" s="541"/>
      <c r="Z66" s="541"/>
      <c r="AA66" s="541"/>
      <c r="AB66" s="541"/>
      <c r="AC66" s="541"/>
      <c r="AD66" s="541"/>
      <c r="AE66" s="541"/>
      <c r="AF66" s="541"/>
      <c r="AG66" s="541"/>
      <c r="AH66" s="541"/>
      <c r="AI66" s="541"/>
      <c r="AJ66" s="541"/>
      <c r="AK66" s="541"/>
      <c r="AL66" s="541"/>
      <c r="AM66" s="541"/>
      <c r="AN66" s="541"/>
      <c r="AO66" s="541"/>
      <c r="AP66" s="54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c r="E67" s="525"/>
      <c r="F67" s="526"/>
      <c r="G67" s="501"/>
      <c r="H67" s="501"/>
      <c r="I67" s="501"/>
      <c r="J67" s="501"/>
      <c r="K67" s="501"/>
      <c r="L67" s="501"/>
      <c r="M67" s="505"/>
      <c r="N67" s="30"/>
      <c r="O67" s="518"/>
      <c r="P67" s="518"/>
      <c r="Q67" s="518"/>
      <c r="R67" s="518"/>
      <c r="S67" s="518"/>
      <c r="T67" s="518"/>
      <c r="U67" s="518"/>
      <c r="V67" s="540"/>
      <c r="W67" s="542"/>
      <c r="X67" s="542"/>
      <c r="Y67" s="542"/>
      <c r="Z67" s="542"/>
      <c r="AA67" s="542"/>
      <c r="AB67" s="542"/>
      <c r="AC67" s="542"/>
      <c r="AD67" s="542"/>
      <c r="AE67" s="542"/>
      <c r="AF67" s="542"/>
      <c r="AG67" s="542"/>
      <c r="AH67" s="542"/>
      <c r="AI67" s="542"/>
      <c r="AJ67" s="542"/>
      <c r="AK67" s="542"/>
      <c r="AL67" s="542"/>
      <c r="AM67" s="542"/>
      <c r="AN67" s="542"/>
      <c r="AO67" s="542"/>
      <c r="AP67" s="54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c r="E68" s="525"/>
      <c r="F68" s="526"/>
      <c r="G68" s="501"/>
      <c r="H68" s="501"/>
      <c r="I68" s="501"/>
      <c r="J68" s="501"/>
      <c r="K68" s="501"/>
      <c r="L68" s="501"/>
      <c r="M68" s="505"/>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c r="E69" s="525"/>
      <c r="F69" s="526"/>
      <c r="G69" s="501"/>
      <c r="H69" s="501"/>
      <c r="I69" s="501"/>
      <c r="J69" s="501"/>
      <c r="K69" s="501"/>
      <c r="L69" s="501"/>
      <c r="M69" s="505"/>
      <c r="N69" s="116"/>
      <c r="O69" s="543" t="s">
        <v>303</v>
      </c>
      <c r="P69" s="543"/>
      <c r="Q69" s="543"/>
      <c r="R69" s="543"/>
      <c r="S69" s="543"/>
      <c r="T69" s="543"/>
      <c r="U69" s="543"/>
      <c r="V69" s="543"/>
      <c r="W69" s="543"/>
      <c r="X69" s="543"/>
      <c r="Y69" s="543"/>
      <c r="Z69" s="543"/>
      <c r="AA69" s="543"/>
      <c r="AB69" s="543"/>
      <c r="AC69" s="544" t="str">
        <f t="shared" ref="AC69" si="0">$AG$6</f>
        <v/>
      </c>
      <c r="AD69" s="544"/>
      <c r="AE69" s="544"/>
      <c r="AF69" s="544"/>
      <c r="AG69" s="544"/>
      <c r="AH69" s="544"/>
      <c r="AI69" s="544"/>
      <c r="AJ69" s="544"/>
      <c r="AK69" s="544"/>
      <c r="AL69" s="544"/>
      <c r="AM69" s="544"/>
      <c r="AN69" s="545" t="s">
        <v>14</v>
      </c>
      <c r="AO69" s="545"/>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c r="E70" s="525"/>
      <c r="F70" s="526"/>
      <c r="G70" s="501"/>
      <c r="H70" s="501"/>
      <c r="I70" s="501"/>
      <c r="J70" s="501"/>
      <c r="K70" s="501"/>
      <c r="L70" s="501"/>
      <c r="M70" s="505"/>
      <c r="N70" s="116"/>
      <c r="O70" s="543"/>
      <c r="P70" s="543"/>
      <c r="Q70" s="543"/>
      <c r="R70" s="543"/>
      <c r="S70" s="543"/>
      <c r="T70" s="543"/>
      <c r="U70" s="543"/>
      <c r="V70" s="543"/>
      <c r="W70" s="543"/>
      <c r="X70" s="543"/>
      <c r="Y70" s="543"/>
      <c r="Z70" s="543"/>
      <c r="AA70" s="543"/>
      <c r="AB70" s="543"/>
      <c r="AC70" s="544"/>
      <c r="AD70" s="544"/>
      <c r="AE70" s="544"/>
      <c r="AF70" s="544"/>
      <c r="AG70" s="544"/>
      <c r="AH70" s="544"/>
      <c r="AI70" s="544"/>
      <c r="AJ70" s="544"/>
      <c r="AK70" s="544"/>
      <c r="AL70" s="544"/>
      <c r="AM70" s="544"/>
      <c r="AN70" s="545"/>
      <c r="AO70" s="545"/>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c r="E71" s="525"/>
      <c r="F71" s="526"/>
      <c r="G71" s="501"/>
      <c r="H71" s="501"/>
      <c r="I71" s="501"/>
      <c r="J71" s="501"/>
      <c r="K71" s="501"/>
      <c r="L71" s="501"/>
      <c r="M71" s="505"/>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c r="E72" s="525"/>
      <c r="F72" s="526"/>
      <c r="G72" s="501"/>
      <c r="H72" s="501"/>
      <c r="I72" s="501"/>
      <c r="J72" s="501"/>
      <c r="K72" s="501"/>
      <c r="L72" s="501"/>
      <c r="M72" s="505"/>
      <c r="N72" s="116"/>
      <c r="O72" s="546" t="s">
        <v>417</v>
      </c>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7"/>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c r="E73" s="525"/>
      <c r="F73" s="526"/>
      <c r="G73" s="501"/>
      <c r="H73" s="501"/>
      <c r="I73" s="501"/>
      <c r="J73" s="501"/>
      <c r="K73" s="501"/>
      <c r="L73" s="501"/>
      <c r="M73" s="505"/>
      <c r="N73" s="11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7"/>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c r="E74" s="525"/>
      <c r="F74" s="526"/>
      <c r="G74" s="501"/>
      <c r="H74" s="501"/>
      <c r="I74" s="501"/>
      <c r="J74" s="501"/>
      <c r="K74" s="501"/>
      <c r="L74" s="501"/>
      <c r="M74" s="505"/>
      <c r="N74" s="116"/>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9"/>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c r="E75" s="525"/>
      <c r="F75" s="526"/>
      <c r="G75" s="501"/>
      <c r="H75" s="501"/>
      <c r="I75" s="501"/>
      <c r="J75" s="501"/>
      <c r="K75" s="501"/>
      <c r="L75" s="501"/>
      <c r="M75" s="505"/>
      <c r="N75" s="116"/>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9"/>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c r="E76" s="525"/>
      <c r="F76" s="526"/>
      <c r="G76" s="501"/>
      <c r="H76" s="501"/>
      <c r="I76" s="501"/>
      <c r="J76" s="501"/>
      <c r="K76" s="501"/>
      <c r="L76" s="501"/>
      <c r="M76" s="505"/>
      <c r="N76" s="116"/>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c r="AO76" s="548"/>
      <c r="AP76" s="549"/>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c r="E77" s="527"/>
      <c r="F77" s="528"/>
      <c r="G77" s="508"/>
      <c r="H77" s="508"/>
      <c r="I77" s="508"/>
      <c r="J77" s="508"/>
      <c r="K77" s="508"/>
      <c r="L77" s="508"/>
      <c r="M77" s="509"/>
      <c r="N77" s="117"/>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1"/>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c r="E78" s="523" t="s">
        <v>17</v>
      </c>
      <c r="F78" s="524"/>
      <c r="G78" s="529" t="s">
        <v>307</v>
      </c>
      <c r="H78" s="529"/>
      <c r="I78" s="529"/>
      <c r="J78" s="529"/>
      <c r="K78" s="529"/>
      <c r="L78" s="529"/>
      <c r="M78" s="504"/>
      <c r="N78" s="112"/>
      <c r="O78" s="115"/>
      <c r="P78" s="115"/>
      <c r="Q78" s="115"/>
      <c r="R78" s="115"/>
      <c r="S78" s="552" t="str">
        <f>IF(L12="","",L12)</f>
        <v/>
      </c>
      <c r="T78" s="552"/>
      <c r="U78" s="552"/>
      <c r="V78" s="552"/>
      <c r="W78" s="552"/>
      <c r="X78" s="552"/>
      <c r="Y78" s="552"/>
      <c r="Z78" s="552"/>
      <c r="AA78" s="552"/>
      <c r="AB78" s="552"/>
      <c r="AC78" s="552"/>
      <c r="AD78" s="552"/>
      <c r="AE78" s="552"/>
      <c r="AF78" s="552"/>
      <c r="AG78" s="552"/>
      <c r="AH78" s="552"/>
      <c r="AI78" s="552"/>
      <c r="AJ78" s="552"/>
      <c r="AK78" s="552"/>
      <c r="AL78" s="552"/>
      <c r="AM78" s="552"/>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c r="E79" s="525"/>
      <c r="F79" s="526"/>
      <c r="G79" s="530"/>
      <c r="H79" s="530"/>
      <c r="I79" s="530"/>
      <c r="J79" s="530"/>
      <c r="K79" s="530"/>
      <c r="L79" s="530"/>
      <c r="M79" s="505"/>
      <c r="N79" s="113"/>
      <c r="O79" s="110"/>
      <c r="P79" s="110"/>
      <c r="Q79" s="110"/>
      <c r="R79" s="110"/>
      <c r="S79" s="553"/>
      <c r="T79" s="553"/>
      <c r="U79" s="553"/>
      <c r="V79" s="553"/>
      <c r="W79" s="553"/>
      <c r="X79" s="553"/>
      <c r="Y79" s="553"/>
      <c r="Z79" s="553"/>
      <c r="AA79" s="553"/>
      <c r="AB79" s="553"/>
      <c r="AC79" s="553"/>
      <c r="AD79" s="553"/>
      <c r="AE79" s="553"/>
      <c r="AF79" s="553"/>
      <c r="AG79" s="553"/>
      <c r="AH79" s="553"/>
      <c r="AI79" s="553"/>
      <c r="AJ79" s="553"/>
      <c r="AK79" s="553"/>
      <c r="AL79" s="553"/>
      <c r="AM79" s="553"/>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c r="E80" s="525"/>
      <c r="F80" s="526"/>
      <c r="G80" s="530"/>
      <c r="H80" s="530"/>
      <c r="I80" s="530"/>
      <c r="J80" s="530"/>
      <c r="K80" s="530"/>
      <c r="L80" s="530"/>
      <c r="M80" s="505"/>
      <c r="N80" s="113"/>
      <c r="O80" s="110"/>
      <c r="P80" s="110"/>
      <c r="Q80" s="110"/>
      <c r="R80" s="110"/>
      <c r="S80" s="553"/>
      <c r="T80" s="553"/>
      <c r="U80" s="553"/>
      <c r="V80" s="553"/>
      <c r="W80" s="553"/>
      <c r="X80" s="553"/>
      <c r="Y80" s="553"/>
      <c r="Z80" s="553"/>
      <c r="AA80" s="553"/>
      <c r="AB80" s="553"/>
      <c r="AC80" s="553"/>
      <c r="AD80" s="553"/>
      <c r="AE80" s="553"/>
      <c r="AF80" s="553"/>
      <c r="AG80" s="553"/>
      <c r="AH80" s="553"/>
      <c r="AI80" s="553"/>
      <c r="AJ80" s="553"/>
      <c r="AK80" s="553"/>
      <c r="AL80" s="553"/>
      <c r="AM80" s="553"/>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c r="E81" s="525"/>
      <c r="F81" s="526"/>
      <c r="G81" s="530"/>
      <c r="H81" s="530"/>
      <c r="I81" s="530"/>
      <c r="J81" s="530"/>
      <c r="K81" s="530"/>
      <c r="L81" s="530"/>
      <c r="M81" s="505"/>
      <c r="N81" s="113"/>
      <c r="O81" s="123"/>
      <c r="P81" s="123"/>
      <c r="Q81" s="123"/>
      <c r="R81" s="123"/>
      <c r="S81" s="553"/>
      <c r="T81" s="553"/>
      <c r="U81" s="553"/>
      <c r="V81" s="553"/>
      <c r="W81" s="553"/>
      <c r="X81" s="553"/>
      <c r="Y81" s="553"/>
      <c r="Z81" s="553"/>
      <c r="AA81" s="553"/>
      <c r="AB81" s="553"/>
      <c r="AC81" s="553"/>
      <c r="AD81" s="553"/>
      <c r="AE81" s="553"/>
      <c r="AF81" s="553"/>
      <c r="AG81" s="553"/>
      <c r="AH81" s="553"/>
      <c r="AI81" s="553"/>
      <c r="AJ81" s="553"/>
      <c r="AK81" s="553"/>
      <c r="AL81" s="553"/>
      <c r="AM81" s="553"/>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c r="E82" s="525"/>
      <c r="F82" s="526"/>
      <c r="G82" s="530"/>
      <c r="H82" s="530"/>
      <c r="I82" s="530"/>
      <c r="J82" s="530"/>
      <c r="K82" s="530"/>
      <c r="L82" s="530"/>
      <c r="M82" s="505"/>
      <c r="N82" s="113"/>
      <c r="O82" s="123"/>
      <c r="P82" s="422"/>
      <c r="Q82" s="422"/>
      <c r="R82" s="123"/>
      <c r="S82" s="553" t="str">
        <f>IF(L13="","",L13)</f>
        <v/>
      </c>
      <c r="T82" s="553"/>
      <c r="U82" s="553"/>
      <c r="V82" s="553"/>
      <c r="W82" s="553"/>
      <c r="X82" s="553"/>
      <c r="Y82" s="553"/>
      <c r="Z82" s="553"/>
      <c r="AA82" s="553"/>
      <c r="AB82" s="553"/>
      <c r="AC82" s="553"/>
      <c r="AD82" s="553"/>
      <c r="AE82" s="553"/>
      <c r="AF82" s="553"/>
      <c r="AG82" s="553"/>
      <c r="AH82" s="553"/>
      <c r="AI82" s="553"/>
      <c r="AJ82" s="553"/>
      <c r="AK82" s="553"/>
      <c r="AL82" s="553"/>
      <c r="AM82" s="553"/>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c r="E83" s="525"/>
      <c r="F83" s="526"/>
      <c r="G83" s="530"/>
      <c r="H83" s="530"/>
      <c r="I83" s="530"/>
      <c r="J83" s="530"/>
      <c r="K83" s="530"/>
      <c r="L83" s="530"/>
      <c r="M83" s="505"/>
      <c r="N83" s="113"/>
      <c r="O83" s="123"/>
      <c r="P83" s="422"/>
      <c r="Q83" s="422"/>
      <c r="R83" s="123"/>
      <c r="S83" s="553"/>
      <c r="T83" s="553"/>
      <c r="U83" s="553"/>
      <c r="V83" s="553"/>
      <c r="W83" s="553"/>
      <c r="X83" s="553"/>
      <c r="Y83" s="553"/>
      <c r="Z83" s="553"/>
      <c r="AA83" s="553"/>
      <c r="AB83" s="553"/>
      <c r="AC83" s="553"/>
      <c r="AD83" s="553"/>
      <c r="AE83" s="553"/>
      <c r="AF83" s="553"/>
      <c r="AG83" s="553"/>
      <c r="AH83" s="553"/>
      <c r="AI83" s="553"/>
      <c r="AJ83" s="553"/>
      <c r="AK83" s="553"/>
      <c r="AL83" s="553"/>
      <c r="AM83" s="553"/>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c r="E84" s="525"/>
      <c r="F84" s="526"/>
      <c r="G84" s="530"/>
      <c r="H84" s="530"/>
      <c r="I84" s="530"/>
      <c r="J84" s="530"/>
      <c r="K84" s="530"/>
      <c r="L84" s="530"/>
      <c r="M84" s="505"/>
      <c r="N84" s="113"/>
      <c r="O84" s="123"/>
      <c r="P84" s="422"/>
      <c r="Q84" s="422"/>
      <c r="R84" s="123"/>
      <c r="S84" s="553"/>
      <c r="T84" s="553"/>
      <c r="U84" s="553"/>
      <c r="V84" s="553"/>
      <c r="W84" s="553"/>
      <c r="X84" s="553"/>
      <c r="Y84" s="553"/>
      <c r="Z84" s="553"/>
      <c r="AA84" s="553"/>
      <c r="AB84" s="553"/>
      <c r="AC84" s="553"/>
      <c r="AD84" s="553"/>
      <c r="AE84" s="553"/>
      <c r="AF84" s="553"/>
      <c r="AG84" s="553"/>
      <c r="AH84" s="553"/>
      <c r="AI84" s="553"/>
      <c r="AJ84" s="553"/>
      <c r="AK84" s="553"/>
      <c r="AL84" s="553"/>
      <c r="AM84" s="553"/>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c r="E85" s="525"/>
      <c r="F85" s="526"/>
      <c r="G85" s="530"/>
      <c r="H85" s="530"/>
      <c r="I85" s="530"/>
      <c r="J85" s="530"/>
      <c r="K85" s="530"/>
      <c r="L85" s="530"/>
      <c r="M85" s="505"/>
      <c r="N85" s="113"/>
      <c r="O85" s="123"/>
      <c r="P85" s="422"/>
      <c r="Q85" s="422"/>
      <c r="R85" s="123"/>
      <c r="S85" s="553"/>
      <c r="T85" s="553"/>
      <c r="U85" s="553"/>
      <c r="V85" s="553"/>
      <c r="W85" s="553"/>
      <c r="X85" s="553"/>
      <c r="Y85" s="553"/>
      <c r="Z85" s="553"/>
      <c r="AA85" s="553"/>
      <c r="AB85" s="553"/>
      <c r="AC85" s="553"/>
      <c r="AD85" s="553"/>
      <c r="AE85" s="553"/>
      <c r="AF85" s="553"/>
      <c r="AG85" s="553"/>
      <c r="AH85" s="553"/>
      <c r="AI85" s="553"/>
      <c r="AJ85" s="553"/>
      <c r="AK85" s="553"/>
      <c r="AL85" s="553"/>
      <c r="AM85" s="553"/>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c r="E86" s="525"/>
      <c r="F86" s="526"/>
      <c r="G86" s="530"/>
      <c r="H86" s="530"/>
      <c r="I86" s="530"/>
      <c r="J86" s="530"/>
      <c r="K86" s="530"/>
      <c r="L86" s="530"/>
      <c r="M86" s="505"/>
      <c r="N86" s="113"/>
      <c r="O86" s="123"/>
      <c r="P86" s="123"/>
      <c r="Q86" s="123"/>
      <c r="R86" s="123"/>
      <c r="S86" s="727" t="s">
        <v>318</v>
      </c>
      <c r="T86" s="727"/>
      <c r="U86" s="727"/>
      <c r="V86" s="132"/>
      <c r="W86" s="728" t="str">
        <f>IF(L14="","",L14)</f>
        <v/>
      </c>
      <c r="X86" s="728"/>
      <c r="Y86" s="728"/>
      <c r="Z86" s="728"/>
      <c r="AA86" s="728"/>
      <c r="AB86" s="728"/>
      <c r="AC86" s="728"/>
      <c r="AD86" s="728"/>
      <c r="AE86" s="729" t="str">
        <f>IF(L15="","",L15)</f>
        <v/>
      </c>
      <c r="AF86" s="729"/>
      <c r="AG86" s="729"/>
      <c r="AH86" s="729"/>
      <c r="AI86" s="729"/>
      <c r="AJ86" s="729"/>
      <c r="AK86" s="729"/>
      <c r="AL86" s="729"/>
      <c r="AM86" s="729"/>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c r="E87" s="525"/>
      <c r="F87" s="526"/>
      <c r="G87" s="530"/>
      <c r="H87" s="530"/>
      <c r="I87" s="530"/>
      <c r="J87" s="530"/>
      <c r="K87" s="530"/>
      <c r="L87" s="530"/>
      <c r="M87" s="505"/>
      <c r="N87" s="113"/>
      <c r="O87" s="125"/>
      <c r="P87" s="125"/>
      <c r="Q87" s="125"/>
      <c r="R87" s="125"/>
      <c r="S87" s="727"/>
      <c r="T87" s="727"/>
      <c r="U87" s="727"/>
      <c r="V87" s="132"/>
      <c r="W87" s="728"/>
      <c r="X87" s="728"/>
      <c r="Y87" s="728"/>
      <c r="Z87" s="728"/>
      <c r="AA87" s="728"/>
      <c r="AB87" s="728"/>
      <c r="AC87" s="728"/>
      <c r="AD87" s="728"/>
      <c r="AE87" s="729"/>
      <c r="AF87" s="729"/>
      <c r="AG87" s="729"/>
      <c r="AH87" s="729"/>
      <c r="AI87" s="729"/>
      <c r="AJ87" s="729"/>
      <c r="AK87" s="729"/>
      <c r="AL87" s="729"/>
      <c r="AM87" s="729"/>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c r="E88" s="525"/>
      <c r="F88" s="526"/>
      <c r="G88" s="530"/>
      <c r="H88" s="530"/>
      <c r="I88" s="530"/>
      <c r="J88" s="530"/>
      <c r="K88" s="530"/>
      <c r="L88" s="530"/>
      <c r="M88" s="505"/>
      <c r="N88" s="113"/>
      <c r="O88" s="125"/>
      <c r="P88" s="125"/>
      <c r="Q88" s="125"/>
      <c r="R88" s="125"/>
      <c r="S88" s="727"/>
      <c r="T88" s="727"/>
      <c r="U88" s="727"/>
      <c r="V88" s="132"/>
      <c r="W88" s="728"/>
      <c r="X88" s="728"/>
      <c r="Y88" s="728"/>
      <c r="Z88" s="728"/>
      <c r="AA88" s="728"/>
      <c r="AB88" s="728"/>
      <c r="AC88" s="728"/>
      <c r="AD88" s="728"/>
      <c r="AE88" s="729"/>
      <c r="AF88" s="729"/>
      <c r="AG88" s="729"/>
      <c r="AH88" s="729"/>
      <c r="AI88" s="729"/>
      <c r="AJ88" s="729"/>
      <c r="AK88" s="729"/>
      <c r="AL88" s="729"/>
      <c r="AM88" s="729"/>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c r="E89" s="527"/>
      <c r="F89" s="528"/>
      <c r="G89" s="531"/>
      <c r="H89" s="531"/>
      <c r="I89" s="531"/>
      <c r="J89" s="531"/>
      <c r="K89" s="531"/>
      <c r="L89" s="531"/>
      <c r="M89" s="509"/>
      <c r="N89" s="114"/>
      <c r="O89" s="126"/>
      <c r="P89" s="126"/>
      <c r="Q89" s="126"/>
      <c r="R89" s="126"/>
      <c r="S89" s="118"/>
      <c r="T89" s="118"/>
      <c r="U89" s="118"/>
      <c r="V89" s="118"/>
      <c r="W89" s="118"/>
      <c r="X89" s="118"/>
      <c r="Y89" s="118"/>
      <c r="Z89" s="118"/>
      <c r="AA89" s="118"/>
      <c r="AB89" s="118"/>
      <c r="AC89" s="227"/>
      <c r="AD89" s="227"/>
      <c r="AE89" s="227"/>
      <c r="AF89" s="227"/>
      <c r="AG89" s="227"/>
      <c r="AH89" s="227"/>
      <c r="AI89" s="227"/>
      <c r="AJ89" s="227"/>
      <c r="AK89" s="227"/>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c r="E90" s="523" t="s">
        <v>308</v>
      </c>
      <c r="F90" s="524"/>
      <c r="G90" s="529" t="s">
        <v>309</v>
      </c>
      <c r="H90" s="529"/>
      <c r="I90" s="529"/>
      <c r="J90" s="529"/>
      <c r="K90" s="529"/>
      <c r="L90" s="529"/>
      <c r="M90" s="504"/>
      <c r="N90" s="112"/>
      <c r="O90" s="557" t="str">
        <f>AG7</f>
        <v/>
      </c>
      <c r="P90" s="557"/>
      <c r="Q90" s="557"/>
      <c r="R90" s="557"/>
      <c r="S90" s="557"/>
      <c r="T90" s="557"/>
      <c r="U90" s="557"/>
      <c r="V90" s="557"/>
      <c r="W90" s="557"/>
      <c r="X90" s="557"/>
      <c r="Y90" s="557"/>
      <c r="Z90" s="557"/>
      <c r="AA90" s="557"/>
      <c r="AB90" s="557"/>
      <c r="AC90" s="378" t="s">
        <v>14</v>
      </c>
      <c r="AD90" s="378"/>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c r="E91" s="525"/>
      <c r="F91" s="526"/>
      <c r="G91" s="530"/>
      <c r="H91" s="530"/>
      <c r="I91" s="530"/>
      <c r="J91" s="530"/>
      <c r="K91" s="530"/>
      <c r="L91" s="530"/>
      <c r="M91" s="505"/>
      <c r="N91" s="113"/>
      <c r="O91" s="558"/>
      <c r="P91" s="558"/>
      <c r="Q91" s="558"/>
      <c r="R91" s="558"/>
      <c r="S91" s="558"/>
      <c r="T91" s="558"/>
      <c r="U91" s="558"/>
      <c r="V91" s="558"/>
      <c r="W91" s="558"/>
      <c r="X91" s="558"/>
      <c r="Y91" s="558"/>
      <c r="Z91" s="558"/>
      <c r="AA91" s="558"/>
      <c r="AB91" s="558"/>
      <c r="AC91" s="387"/>
      <c r="AD91" s="387"/>
      <c r="AE91" s="110"/>
      <c r="AF91" s="110"/>
      <c r="AG91" s="501" t="s">
        <v>285</v>
      </c>
      <c r="AH91" s="501"/>
      <c r="AI91" s="501"/>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c r="E92" s="525"/>
      <c r="F92" s="526"/>
      <c r="G92" s="530"/>
      <c r="H92" s="530"/>
      <c r="I92" s="530"/>
      <c r="J92" s="530"/>
      <c r="K92" s="530"/>
      <c r="L92" s="530"/>
      <c r="M92" s="505"/>
      <c r="N92" s="113"/>
      <c r="O92" s="558"/>
      <c r="P92" s="558"/>
      <c r="Q92" s="558"/>
      <c r="R92" s="558"/>
      <c r="S92" s="558"/>
      <c r="T92" s="558"/>
      <c r="U92" s="558"/>
      <c r="V92" s="558"/>
      <c r="W92" s="558"/>
      <c r="X92" s="558"/>
      <c r="Y92" s="558"/>
      <c r="Z92" s="558"/>
      <c r="AA92" s="558"/>
      <c r="AB92" s="558"/>
      <c r="AC92" s="387"/>
      <c r="AD92" s="387"/>
      <c r="AE92" s="110"/>
      <c r="AF92" s="110"/>
      <c r="AG92" s="501"/>
      <c r="AH92" s="501"/>
      <c r="AI92" s="501"/>
      <c r="AJ92" s="110"/>
      <c r="AK92" s="110"/>
      <c r="AL92" s="498"/>
      <c r="AM92" s="498"/>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c r="E93" s="525"/>
      <c r="F93" s="526"/>
      <c r="G93" s="530"/>
      <c r="H93" s="530"/>
      <c r="I93" s="530"/>
      <c r="J93" s="530"/>
      <c r="K93" s="530"/>
      <c r="L93" s="530"/>
      <c r="M93" s="505"/>
      <c r="N93" s="113"/>
      <c r="O93" s="558"/>
      <c r="P93" s="558"/>
      <c r="Q93" s="558"/>
      <c r="R93" s="558"/>
      <c r="S93" s="558"/>
      <c r="T93" s="558"/>
      <c r="U93" s="558"/>
      <c r="V93" s="558"/>
      <c r="W93" s="558"/>
      <c r="X93" s="558"/>
      <c r="Y93" s="558"/>
      <c r="Z93" s="558"/>
      <c r="AA93" s="558"/>
      <c r="AB93" s="558"/>
      <c r="AC93" s="387"/>
      <c r="AD93" s="387"/>
      <c r="AE93" s="110"/>
      <c r="AF93" s="110"/>
      <c r="AG93" s="501"/>
      <c r="AH93" s="501"/>
      <c r="AI93" s="501"/>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c r="E94" s="527"/>
      <c r="F94" s="528"/>
      <c r="G94" s="531"/>
      <c r="H94" s="531"/>
      <c r="I94" s="531"/>
      <c r="J94" s="531"/>
      <c r="K94" s="531"/>
      <c r="L94" s="531"/>
      <c r="M94" s="509"/>
      <c r="N94" s="114"/>
      <c r="O94" s="559"/>
      <c r="P94" s="559"/>
      <c r="Q94" s="559"/>
      <c r="R94" s="559"/>
      <c r="S94" s="559"/>
      <c r="T94" s="559"/>
      <c r="U94" s="559"/>
      <c r="V94" s="559"/>
      <c r="W94" s="559"/>
      <c r="X94" s="559"/>
      <c r="Y94" s="559"/>
      <c r="Z94" s="559"/>
      <c r="AA94" s="559"/>
      <c r="AB94" s="559"/>
      <c r="AC94" s="396"/>
      <c r="AD94" s="396"/>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c r="E95" s="523" t="s">
        <v>310</v>
      </c>
      <c r="F95" s="524"/>
      <c r="G95" s="529" t="s">
        <v>265</v>
      </c>
      <c r="H95" s="529"/>
      <c r="I95" s="529"/>
      <c r="J95" s="529"/>
      <c r="K95" s="529"/>
      <c r="L95" s="529"/>
      <c r="M95" s="504"/>
      <c r="N95" s="112"/>
      <c r="O95" s="502" t="s">
        <v>226</v>
      </c>
      <c r="P95" s="502"/>
      <c r="Q95" s="502"/>
      <c r="R95" s="502"/>
      <c r="S95" s="502"/>
      <c r="T95" s="502"/>
      <c r="U95" s="560"/>
      <c r="V95" s="560"/>
      <c r="W95" s="560"/>
      <c r="X95" s="502" t="s">
        <v>260</v>
      </c>
      <c r="Y95" s="502"/>
      <c r="Z95" s="502"/>
      <c r="AA95" s="502"/>
      <c r="AB95" s="502" t="s">
        <v>63</v>
      </c>
      <c r="AC95" s="502"/>
      <c r="AD95" s="502"/>
      <c r="AE95" s="502"/>
      <c r="AF95" s="502"/>
      <c r="AG95" s="502"/>
      <c r="AH95" s="502"/>
      <c r="AI95" s="502"/>
      <c r="AJ95" s="502"/>
      <c r="AK95" s="502"/>
      <c r="AL95" s="502"/>
      <c r="AM95" s="502"/>
      <c r="AN95" s="502"/>
      <c r="AO95" s="502"/>
      <c r="AP95" s="504"/>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c r="E96" s="525"/>
      <c r="F96" s="526"/>
      <c r="G96" s="530"/>
      <c r="H96" s="530"/>
      <c r="I96" s="530"/>
      <c r="J96" s="530"/>
      <c r="K96" s="530"/>
      <c r="L96" s="530"/>
      <c r="M96" s="505"/>
      <c r="N96" s="113"/>
      <c r="O96" s="503"/>
      <c r="P96" s="503"/>
      <c r="Q96" s="503"/>
      <c r="R96" s="503"/>
      <c r="S96" s="503"/>
      <c r="T96" s="503"/>
      <c r="U96" s="561"/>
      <c r="V96" s="561"/>
      <c r="W96" s="561"/>
      <c r="X96" s="503"/>
      <c r="Y96" s="503"/>
      <c r="Z96" s="503"/>
      <c r="AA96" s="503"/>
      <c r="AB96" s="503"/>
      <c r="AC96" s="503"/>
      <c r="AD96" s="503"/>
      <c r="AE96" s="503"/>
      <c r="AF96" s="503"/>
      <c r="AG96" s="503"/>
      <c r="AH96" s="503"/>
      <c r="AI96" s="503"/>
      <c r="AJ96" s="503"/>
      <c r="AK96" s="503"/>
      <c r="AL96" s="503"/>
      <c r="AM96" s="503"/>
      <c r="AN96" s="503"/>
      <c r="AO96" s="503"/>
      <c r="AP96" s="505"/>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c r="E97" s="525"/>
      <c r="F97" s="526"/>
      <c r="G97" s="530"/>
      <c r="H97" s="530"/>
      <c r="I97" s="530"/>
      <c r="J97" s="530"/>
      <c r="K97" s="530"/>
      <c r="L97" s="530"/>
      <c r="M97" s="505"/>
      <c r="N97" s="113"/>
      <c r="O97" s="503"/>
      <c r="P97" s="503"/>
      <c r="Q97" s="503"/>
      <c r="R97" s="503"/>
      <c r="S97" s="503"/>
      <c r="T97" s="503"/>
      <c r="U97" s="561"/>
      <c r="V97" s="561"/>
      <c r="W97" s="561"/>
      <c r="X97" s="503"/>
      <c r="Y97" s="503"/>
      <c r="Z97" s="503"/>
      <c r="AA97" s="503"/>
      <c r="AB97" s="503"/>
      <c r="AC97" s="503"/>
      <c r="AD97" s="503"/>
      <c r="AE97" s="503"/>
      <c r="AF97" s="503"/>
      <c r="AG97" s="503"/>
      <c r="AH97" s="503"/>
      <c r="AI97" s="503"/>
      <c r="AJ97" s="503"/>
      <c r="AK97" s="503"/>
      <c r="AL97" s="503"/>
      <c r="AM97" s="503"/>
      <c r="AN97" s="503"/>
      <c r="AO97" s="503"/>
      <c r="AP97" s="505"/>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c r="E98" s="525"/>
      <c r="F98" s="526"/>
      <c r="G98" s="530"/>
      <c r="H98" s="530"/>
      <c r="I98" s="530"/>
      <c r="J98" s="530"/>
      <c r="K98" s="530"/>
      <c r="L98" s="530"/>
      <c r="M98" s="505"/>
      <c r="N98" s="113"/>
      <c r="O98" s="503"/>
      <c r="P98" s="503"/>
      <c r="Q98" s="503"/>
      <c r="R98" s="503"/>
      <c r="S98" s="503"/>
      <c r="T98" s="503"/>
      <c r="U98" s="561"/>
      <c r="V98" s="561"/>
      <c r="W98" s="561"/>
      <c r="X98" s="503"/>
      <c r="Y98" s="503"/>
      <c r="Z98" s="503"/>
      <c r="AA98" s="503"/>
      <c r="AB98" s="503"/>
      <c r="AC98" s="503"/>
      <c r="AD98" s="503"/>
      <c r="AE98" s="503"/>
      <c r="AF98" s="503"/>
      <c r="AG98" s="503"/>
      <c r="AH98" s="503"/>
      <c r="AI98" s="503"/>
      <c r="AJ98" s="503"/>
      <c r="AK98" s="503"/>
      <c r="AL98" s="503"/>
      <c r="AM98" s="503"/>
      <c r="AN98" s="503"/>
      <c r="AO98" s="503"/>
      <c r="AP98" s="505"/>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c r="E99" s="527"/>
      <c r="F99" s="528"/>
      <c r="G99" s="531"/>
      <c r="H99" s="531"/>
      <c r="I99" s="531"/>
      <c r="J99" s="531"/>
      <c r="K99" s="531"/>
      <c r="L99" s="531"/>
      <c r="M99" s="509"/>
      <c r="N99" s="114"/>
      <c r="O99" s="369"/>
      <c r="P99" s="369"/>
      <c r="Q99" s="369"/>
      <c r="R99" s="369"/>
      <c r="S99" s="369"/>
      <c r="T99" s="369"/>
      <c r="U99" s="562"/>
      <c r="V99" s="562"/>
      <c r="W99" s="562"/>
      <c r="X99" s="369"/>
      <c r="Y99" s="369"/>
      <c r="Z99" s="369"/>
      <c r="AA99" s="369"/>
      <c r="AB99" s="369"/>
      <c r="AC99" s="369"/>
      <c r="AD99" s="369"/>
      <c r="AE99" s="369"/>
      <c r="AF99" s="369"/>
      <c r="AG99" s="369"/>
      <c r="AH99" s="369"/>
      <c r="AI99" s="369"/>
      <c r="AJ99" s="369"/>
      <c r="AK99" s="369"/>
      <c r="AL99" s="369"/>
      <c r="AM99" s="369"/>
      <c r="AN99" s="369"/>
      <c r="AO99" s="369"/>
      <c r="AP99" s="509"/>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c r="E100" s="523" t="s">
        <v>311</v>
      </c>
      <c r="F100" s="524"/>
      <c r="G100" s="529" t="s">
        <v>53</v>
      </c>
      <c r="H100" s="529"/>
      <c r="I100" s="529"/>
      <c r="J100" s="529"/>
      <c r="K100" s="529"/>
      <c r="L100" s="529"/>
      <c r="M100" s="504"/>
      <c r="N100" s="112"/>
      <c r="O100" s="502" t="str">
        <f>AG9</f>
        <v>令和　　　年　　　月　　　日</v>
      </c>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4"/>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c r="E101" s="525"/>
      <c r="F101" s="526"/>
      <c r="G101" s="530"/>
      <c r="H101" s="530"/>
      <c r="I101" s="530"/>
      <c r="J101" s="530"/>
      <c r="K101" s="530"/>
      <c r="L101" s="530"/>
      <c r="M101" s="505"/>
      <c r="N101" s="11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5"/>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c r="E102" s="525"/>
      <c r="F102" s="526"/>
      <c r="G102" s="530"/>
      <c r="H102" s="530"/>
      <c r="I102" s="530"/>
      <c r="J102" s="530"/>
      <c r="K102" s="530"/>
      <c r="L102" s="530"/>
      <c r="M102" s="505"/>
      <c r="N102" s="11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5"/>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c r="E103" s="525"/>
      <c r="F103" s="526"/>
      <c r="G103" s="530"/>
      <c r="H103" s="530"/>
      <c r="I103" s="530"/>
      <c r="J103" s="530"/>
      <c r="K103" s="530"/>
      <c r="L103" s="530"/>
      <c r="M103" s="505"/>
      <c r="N103" s="11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5"/>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c r="E104" s="527"/>
      <c r="F104" s="528"/>
      <c r="G104" s="531"/>
      <c r="H104" s="531"/>
      <c r="I104" s="531"/>
      <c r="J104" s="531"/>
      <c r="K104" s="531"/>
      <c r="L104" s="531"/>
      <c r="M104" s="509"/>
      <c r="N104" s="11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509"/>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18.95" customHeight="1">
      <c r="I106" s="102"/>
      <c r="J106" s="102"/>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02"/>
      <c r="AM106" s="102"/>
      <c r="AN106" s="102"/>
      <c r="AO106" s="102"/>
    </row>
    <row r="107" spans="5:91" ht="18.95" customHeight="1">
      <c r="H107" s="102"/>
      <c r="I107" s="102"/>
      <c r="J107" s="102"/>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102"/>
      <c r="AM107" s="102"/>
      <c r="AN107" s="102"/>
      <c r="AO107" s="102"/>
    </row>
    <row r="108" spans="5:91" ht="18.95" customHeight="1">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c r="D172" s="19"/>
    </row>
    <row r="195" spans="22:71" ht="18.95" customHeight="1">
      <c r="V195" s="136">
        <f>V151+1</f>
        <v>3</v>
      </c>
      <c r="X195" s="136"/>
      <c r="BS195" s="136"/>
    </row>
    <row r="196" spans="22:71" ht="18.95" customHeight="1">
      <c r="X196" s="136"/>
      <c r="BS196" s="136"/>
    </row>
    <row r="197" spans="22:71" ht="18.95" customHeight="1">
      <c r="X197" s="136"/>
      <c r="BS197" s="136"/>
    </row>
    <row r="198" spans="22:71" ht="18.95" customHeight="1">
      <c r="X198" s="136"/>
      <c r="BS198" s="136"/>
    </row>
    <row r="199" spans="22:71" ht="18.95" customHeight="1">
      <c r="X199" s="136"/>
      <c r="BS199" s="136"/>
    </row>
    <row r="200" spans="22:71" ht="18.95" customHeight="1">
      <c r="X200" s="136"/>
      <c r="BS200" s="136"/>
    </row>
    <row r="201" spans="22:71" ht="18.95" customHeight="1">
      <c r="X201" s="136"/>
      <c r="BS201" s="136"/>
    </row>
    <row r="202" spans="22:71" ht="18.95" customHeight="1">
      <c r="X202" s="136"/>
      <c r="BS202" s="136"/>
    </row>
    <row r="203" spans="22:71" ht="18.95" customHeight="1">
      <c r="X203" s="136"/>
      <c r="BS203" s="136"/>
    </row>
    <row r="204" spans="22:71" ht="18.95" customHeight="1">
      <c r="X204" s="136"/>
      <c r="BS204" s="136"/>
    </row>
    <row r="205" spans="22:71" ht="18.95" customHeight="1">
      <c r="X205" s="136"/>
      <c r="BS205" s="136"/>
    </row>
    <row r="206" spans="22:71" ht="18.95" customHeight="1">
      <c r="X206" s="136"/>
      <c r="BS206" s="136"/>
    </row>
    <row r="207" spans="22:71" ht="18.95" customHeight="1">
      <c r="X207" s="136"/>
      <c r="BS207" s="136"/>
    </row>
    <row r="208" spans="22:71" ht="18.95" customHeight="1">
      <c r="X208" s="136"/>
      <c r="BS208" s="136"/>
    </row>
    <row r="209" spans="24:71" ht="18.95" customHeight="1">
      <c r="X209" s="136"/>
      <c r="BS209" s="136"/>
    </row>
    <row r="210" spans="24:71" ht="18.95" customHeight="1">
      <c r="X210" s="136"/>
      <c r="BS210" s="136"/>
    </row>
    <row r="211" spans="24:71" ht="18.95" customHeight="1">
      <c r="X211" s="136"/>
      <c r="BS211" s="136"/>
    </row>
    <row r="212" spans="24:71" ht="18.95" customHeight="1">
      <c r="X212" s="136"/>
      <c r="BS212" s="136"/>
    </row>
    <row r="213" spans="24:71" ht="18.95" customHeight="1">
      <c r="X213" s="136"/>
      <c r="BS213" s="136"/>
    </row>
    <row r="214" spans="24:71" ht="18.95" customHeight="1">
      <c r="X214" s="136"/>
      <c r="BS214" s="136"/>
    </row>
    <row r="215" spans="24:71" ht="18.95" customHeight="1">
      <c r="X215" s="136"/>
      <c r="BS215" s="136"/>
    </row>
    <row r="216" spans="24:71" ht="18.95" customHeight="1">
      <c r="X216" s="136"/>
      <c r="BS216" s="136"/>
    </row>
    <row r="217" spans="24:71" ht="18.95" customHeight="1">
      <c r="X217" s="136"/>
      <c r="BS217" s="136"/>
    </row>
    <row r="218" spans="24:71" ht="18.95" customHeight="1">
      <c r="X218" s="136"/>
      <c r="BS218" s="136"/>
    </row>
    <row r="219" spans="24:71" ht="18.95" customHeight="1">
      <c r="X219" s="136"/>
      <c r="BS219" s="136"/>
    </row>
    <row r="220" spans="24:71" ht="18.95" customHeight="1">
      <c r="X220" s="136"/>
      <c r="BS220" s="136"/>
    </row>
    <row r="221" spans="24:71" ht="18.95" customHeight="1">
      <c r="X221" s="136"/>
      <c r="BS221" s="136"/>
    </row>
    <row r="222" spans="24:71" ht="18.95" customHeight="1">
      <c r="X222" s="136"/>
      <c r="BS222" s="136"/>
    </row>
    <row r="223" spans="24:71" ht="18.95" customHeight="1">
      <c r="X223" s="136"/>
      <c r="BS223" s="136"/>
    </row>
    <row r="224" spans="24:71" ht="18.95" customHeight="1">
      <c r="X224" s="136"/>
      <c r="BS224" s="136"/>
    </row>
    <row r="225" spans="22:71" ht="18.95" customHeight="1">
      <c r="X225" s="136"/>
      <c r="BS225" s="136"/>
    </row>
    <row r="226" spans="22:71" ht="18.95" customHeight="1">
      <c r="X226" s="136"/>
      <c r="BS226" s="136"/>
    </row>
    <row r="227" spans="22:71" ht="18.95" customHeight="1">
      <c r="X227" s="136"/>
      <c r="BS227" s="136"/>
    </row>
    <row r="228" spans="22:71" ht="18.95" customHeight="1">
      <c r="X228" s="136"/>
      <c r="BS228" s="136"/>
    </row>
    <row r="229" spans="22:71" ht="18.95" customHeight="1">
      <c r="X229" s="136"/>
      <c r="BS229" s="136"/>
    </row>
    <row r="230" spans="22:71" ht="18.95" customHeight="1">
      <c r="X230" s="136"/>
      <c r="BS230" s="136"/>
    </row>
    <row r="231" spans="22:71" ht="18.95" customHeight="1">
      <c r="X231" s="136"/>
      <c r="BS231" s="136"/>
    </row>
    <row r="232" spans="22:71" ht="18.95" customHeight="1">
      <c r="X232" s="136"/>
      <c r="BS232" s="136"/>
    </row>
    <row r="233" spans="22:71" ht="18.95" customHeight="1">
      <c r="X233" s="136"/>
      <c r="BS233" s="136"/>
    </row>
    <row r="234" spans="22:71" ht="18.95" customHeight="1">
      <c r="X234" s="136"/>
      <c r="BS234" s="136"/>
    </row>
    <row r="235" spans="22:71" ht="18.95" customHeight="1">
      <c r="X235" s="136"/>
      <c r="BS235" s="136"/>
    </row>
    <row r="236" spans="22:71" ht="18.95" customHeight="1">
      <c r="X236" s="136"/>
      <c r="BS236" s="136"/>
    </row>
    <row r="237" spans="22:71" ht="18.95" customHeight="1">
      <c r="X237" s="136"/>
      <c r="BS237" s="136"/>
    </row>
    <row r="239" spans="22:71" ht="18.95" customHeight="1">
      <c r="V239" s="136">
        <f>V195+1</f>
        <v>4</v>
      </c>
    </row>
    <row r="281" spans="22:71" ht="18.95" customHeight="1">
      <c r="X281" s="136"/>
      <c r="BS281" s="136"/>
    </row>
    <row r="282" spans="22:71" ht="18.95" customHeight="1">
      <c r="X282" s="136"/>
      <c r="BS282" s="136"/>
    </row>
    <row r="283" spans="22:71" ht="18.95" customHeight="1">
      <c r="V283" s="136">
        <f>V239+1</f>
        <v>5</v>
      </c>
      <c r="X283" s="136"/>
      <c r="BS283" s="136"/>
    </row>
    <row r="284" spans="22:71" ht="18.95" customHeight="1">
      <c r="X284" s="136"/>
      <c r="BS284" s="136"/>
    </row>
    <row r="285" spans="22:71" ht="18.95" customHeight="1">
      <c r="X285" s="136"/>
      <c r="BS285" s="136"/>
    </row>
    <row r="286" spans="22:71" ht="18.95" customHeight="1">
      <c r="X286" s="136"/>
      <c r="BS286" s="136"/>
    </row>
    <row r="287" spans="22:71" ht="18.95" customHeight="1">
      <c r="X287" s="136"/>
      <c r="BS287" s="136"/>
    </row>
    <row r="288" spans="22:71" ht="18.95" customHeight="1">
      <c r="X288" s="136"/>
      <c r="BS288" s="136"/>
    </row>
    <row r="289" spans="24:71" ht="18.95" customHeight="1">
      <c r="X289" s="136"/>
      <c r="BS289" s="136"/>
    </row>
    <row r="290" spans="24:71" ht="18.95" customHeight="1">
      <c r="X290" s="136"/>
      <c r="BS290" s="136"/>
    </row>
    <row r="291" spans="24:71" ht="18.95" customHeight="1">
      <c r="X291" s="136"/>
      <c r="BS291" s="136"/>
    </row>
    <row r="292" spans="24:71" ht="18.95" customHeight="1">
      <c r="X292" s="136"/>
      <c r="BS292" s="136"/>
    </row>
    <row r="293" spans="24:71" ht="18.95" customHeight="1">
      <c r="X293" s="136"/>
      <c r="BS293" s="136"/>
    </row>
    <row r="294" spans="24:71" ht="18.95" customHeight="1">
      <c r="X294" s="136"/>
      <c r="BS294" s="136"/>
    </row>
    <row r="295" spans="24:71" ht="18.95" customHeight="1">
      <c r="X295" s="136"/>
      <c r="BS295" s="136"/>
    </row>
    <row r="296" spans="24:71" ht="18.95" customHeight="1">
      <c r="X296" s="136"/>
      <c r="BS296" s="136"/>
    </row>
    <row r="297" spans="24:71" ht="18.95" customHeight="1">
      <c r="X297" s="136"/>
      <c r="BS297" s="136"/>
    </row>
    <row r="298" spans="24:71" ht="18.95" customHeight="1">
      <c r="X298" s="136"/>
      <c r="BS298" s="136"/>
    </row>
    <row r="299" spans="24:71" ht="18.95" customHeight="1">
      <c r="X299" s="136"/>
      <c r="BS299" s="136"/>
    </row>
    <row r="300" spans="24:71" ht="18.95" customHeight="1">
      <c r="X300" s="136"/>
      <c r="BS300" s="136"/>
    </row>
    <row r="301" spans="24:71" ht="18.95" customHeight="1">
      <c r="X301" s="136"/>
      <c r="BS301" s="136"/>
    </row>
    <row r="302" spans="24:71" ht="18.95" customHeight="1">
      <c r="X302" s="136"/>
      <c r="BS302" s="136"/>
    </row>
    <row r="303" spans="24:71" ht="18.95" customHeight="1">
      <c r="X303" s="136"/>
      <c r="BS303" s="136"/>
    </row>
    <row r="304" spans="24:71" ht="18.95" customHeight="1">
      <c r="X304" s="136"/>
      <c r="BS304" s="136"/>
    </row>
    <row r="305" spans="24:71" ht="18.95" customHeight="1">
      <c r="X305" s="136"/>
      <c r="BS305" s="136"/>
    </row>
    <row r="306" spans="24:71" ht="18.95" customHeight="1">
      <c r="X306" s="136"/>
      <c r="BS306" s="136"/>
    </row>
    <row r="307" spans="24:71" ht="18.95" customHeight="1">
      <c r="X307" s="136"/>
      <c r="BS307" s="136"/>
    </row>
    <row r="308" spans="24:71" ht="18.95" customHeight="1">
      <c r="X308" s="136"/>
      <c r="BS308" s="136"/>
    </row>
    <row r="309" spans="24:71" ht="18.95" customHeight="1">
      <c r="X309" s="136"/>
      <c r="BS309" s="136"/>
    </row>
    <row r="310" spans="24:71" ht="18.95" customHeight="1">
      <c r="X310" s="136"/>
      <c r="BS310" s="136"/>
    </row>
    <row r="311" spans="24:71" ht="18.95" customHeight="1">
      <c r="X311" s="136"/>
      <c r="BS311" s="136"/>
    </row>
    <row r="312" spans="24:71" ht="18.95" customHeight="1">
      <c r="X312" s="136"/>
      <c r="BS312" s="136"/>
    </row>
    <row r="313" spans="24:71" ht="18.95" customHeight="1">
      <c r="X313" s="136"/>
      <c r="BS313" s="136"/>
    </row>
    <row r="314" spans="24:71" ht="18.95" customHeight="1">
      <c r="X314" s="136"/>
      <c r="BS314" s="136"/>
    </row>
    <row r="315" spans="24:71" ht="18.95" customHeight="1">
      <c r="X315" s="136"/>
      <c r="BS315" s="136"/>
    </row>
    <row r="316" spans="24:71" ht="18.95" customHeight="1">
      <c r="X316" s="136"/>
      <c r="BS316" s="136"/>
    </row>
    <row r="317" spans="24:71" ht="18.95" customHeight="1">
      <c r="X317" s="136"/>
      <c r="BS317" s="136"/>
    </row>
    <row r="318" spans="24:71" ht="18.95" customHeight="1">
      <c r="X318" s="136"/>
      <c r="BS318" s="136"/>
    </row>
    <row r="319" spans="24:71" ht="18.95" customHeight="1">
      <c r="X319" s="136"/>
      <c r="BS319" s="136"/>
    </row>
    <row r="320" spans="24:71" ht="18.95" customHeight="1">
      <c r="X320" s="136"/>
      <c r="BS320" s="136"/>
    </row>
    <row r="321" spans="22:71" ht="18.95" customHeight="1">
      <c r="X321" s="136"/>
      <c r="BS321" s="136"/>
    </row>
    <row r="322" spans="22:71" ht="18.95" customHeight="1">
      <c r="X322" s="136"/>
      <c r="BS322" s="136"/>
    </row>
    <row r="323" spans="22:71" ht="18.95" customHeight="1">
      <c r="X323" s="136"/>
      <c r="BS323" s="136"/>
    </row>
    <row r="324" spans="22:71" ht="18.95" customHeight="1">
      <c r="BS324" s="136"/>
    </row>
    <row r="327" spans="22:71" ht="18.95" customHeight="1">
      <c r="V327" s="136">
        <f>V283+1</f>
        <v>6</v>
      </c>
    </row>
    <row r="368" spans="24:71" ht="18.95" customHeight="1">
      <c r="X368" s="136"/>
      <c r="BS368" s="136"/>
    </row>
    <row r="369" spans="22:71" ht="18.95" customHeight="1">
      <c r="X369" s="136"/>
      <c r="BS369" s="136"/>
    </row>
    <row r="370" spans="22:71" ht="18.95" customHeight="1">
      <c r="X370" s="136"/>
      <c r="BS370" s="136"/>
    </row>
    <row r="371" spans="22:71" ht="18.95" customHeight="1">
      <c r="V371" s="136">
        <f>V327+1</f>
        <v>7</v>
      </c>
      <c r="X371" s="136"/>
      <c r="BS371" s="136"/>
    </row>
    <row r="372" spans="22:71" ht="18.95" customHeight="1">
      <c r="X372" s="136"/>
      <c r="BS372" s="136"/>
    </row>
    <row r="373" spans="22:71" ht="18.95" customHeight="1">
      <c r="X373" s="136"/>
      <c r="BS373" s="136"/>
    </row>
    <row r="374" spans="22:71" ht="18.95" customHeight="1">
      <c r="X374" s="136"/>
      <c r="BS374" s="136"/>
    </row>
    <row r="375" spans="22:71" ht="18.95" customHeight="1">
      <c r="X375" s="136"/>
      <c r="BS375" s="136"/>
    </row>
    <row r="376" spans="22:71" ht="18.95" customHeight="1">
      <c r="X376" s="136"/>
      <c r="BS376" s="136"/>
    </row>
    <row r="377" spans="22:71" ht="18.95" customHeight="1">
      <c r="X377" s="136"/>
      <c r="BS377" s="136"/>
    </row>
    <row r="378" spans="22:71" ht="18.95" customHeight="1">
      <c r="X378" s="136"/>
      <c r="BS378" s="136"/>
    </row>
    <row r="379" spans="22:71" ht="18.95" customHeight="1">
      <c r="X379" s="136"/>
      <c r="BS379" s="136"/>
    </row>
    <row r="380" spans="22:71" ht="18.95" customHeight="1">
      <c r="X380" s="136"/>
      <c r="BS380" s="136"/>
    </row>
    <row r="381" spans="22:71" ht="18.95" customHeight="1">
      <c r="X381" s="136"/>
      <c r="BS381" s="136"/>
    </row>
    <row r="382" spans="22:71" ht="18.95" customHeight="1">
      <c r="X382" s="136"/>
      <c r="BS382" s="136"/>
    </row>
    <row r="383" spans="22:71" ht="18.95" customHeight="1">
      <c r="X383" s="136"/>
      <c r="BS383" s="136"/>
    </row>
    <row r="384" spans="22:71" ht="18.95" customHeight="1">
      <c r="X384" s="136"/>
      <c r="BS384" s="136"/>
    </row>
    <row r="385" spans="24:71" ht="18.95" customHeight="1">
      <c r="X385" s="136"/>
      <c r="BS385" s="136"/>
    </row>
    <row r="386" spans="24:71" ht="18.95" customHeight="1">
      <c r="X386" s="136"/>
      <c r="BS386" s="136"/>
    </row>
    <row r="387" spans="24:71" ht="18.95" customHeight="1">
      <c r="X387" s="136"/>
      <c r="BS387" s="136"/>
    </row>
    <row r="388" spans="24:71" ht="18.95" customHeight="1">
      <c r="X388" s="136"/>
      <c r="BS388" s="136"/>
    </row>
    <row r="389" spans="24:71" ht="18.95" customHeight="1">
      <c r="X389" s="136"/>
      <c r="BS389" s="136"/>
    </row>
    <row r="390" spans="24:71" ht="18.95" customHeight="1">
      <c r="X390" s="136"/>
      <c r="BS390" s="136"/>
    </row>
    <row r="391" spans="24:71" ht="18.95" customHeight="1">
      <c r="X391" s="136"/>
      <c r="BS391" s="136"/>
    </row>
    <row r="392" spans="24:71" ht="18.95" customHeight="1">
      <c r="X392" s="136"/>
      <c r="BS392" s="136"/>
    </row>
    <row r="393" spans="24:71" ht="18.95" customHeight="1">
      <c r="X393" s="136"/>
      <c r="BS393" s="136"/>
    </row>
    <row r="394" spans="24:71" ht="18.95" customHeight="1">
      <c r="X394" s="136"/>
      <c r="BS394" s="136"/>
    </row>
    <row r="395" spans="24:71" ht="18.95" customHeight="1">
      <c r="X395" s="136"/>
      <c r="BS395" s="136"/>
    </row>
    <row r="396" spans="24:71" ht="18.95" customHeight="1">
      <c r="X396" s="136"/>
      <c r="BS396" s="136"/>
    </row>
    <row r="397" spans="24:71" ht="18.95" customHeight="1">
      <c r="X397" s="136"/>
      <c r="BS397" s="136"/>
    </row>
    <row r="398" spans="24:71" ht="18.95" customHeight="1">
      <c r="X398" s="136"/>
      <c r="BS398" s="136"/>
    </row>
    <row r="399" spans="24:71" ht="18.95" customHeight="1">
      <c r="X399" s="136"/>
      <c r="BS399" s="136"/>
    </row>
    <row r="400" spans="24:71" ht="18.95" customHeight="1">
      <c r="X400" s="136"/>
      <c r="BS400" s="136"/>
    </row>
    <row r="401" spans="22:71" ht="18.95" customHeight="1">
      <c r="X401" s="136"/>
      <c r="BS401" s="136"/>
    </row>
    <row r="402" spans="22:71" ht="18.95" customHeight="1">
      <c r="X402" s="136"/>
      <c r="BS402" s="136"/>
    </row>
    <row r="403" spans="22:71" ht="18.95" customHeight="1">
      <c r="X403" s="136"/>
      <c r="BS403" s="136"/>
    </row>
    <row r="404" spans="22:71" ht="18.95" customHeight="1">
      <c r="X404" s="136"/>
      <c r="BS404" s="136"/>
    </row>
    <row r="405" spans="22:71" ht="18.95" customHeight="1">
      <c r="X405" s="136"/>
      <c r="BS405" s="136"/>
    </row>
    <row r="406" spans="22:71" ht="18.95" customHeight="1">
      <c r="X406" s="136"/>
      <c r="BS406" s="136"/>
    </row>
    <row r="407" spans="22:71" ht="18.95" customHeight="1">
      <c r="X407" s="136"/>
      <c r="BS407" s="136"/>
    </row>
    <row r="408" spans="22:71" ht="18.95" customHeight="1">
      <c r="X408" s="136"/>
      <c r="BS408" s="136"/>
    </row>
    <row r="409" spans="22:71" ht="18.95" customHeight="1">
      <c r="X409" s="136"/>
      <c r="BS409" s="136"/>
    </row>
    <row r="410" spans="22:71" ht="18.95" customHeight="1">
      <c r="BS410" s="136"/>
    </row>
    <row r="415" spans="22:71" ht="18.95" customHeight="1">
      <c r="V415" s="136">
        <f>V371+1</f>
        <v>8</v>
      </c>
    </row>
    <row r="454" spans="22:71" ht="18.95" customHeight="1">
      <c r="X454" s="136"/>
      <c r="BS454" s="136"/>
    </row>
    <row r="455" spans="22:71" ht="18.95" customHeight="1">
      <c r="X455" s="136"/>
      <c r="BS455" s="136"/>
    </row>
    <row r="456" spans="22:71" ht="18.95" customHeight="1">
      <c r="X456" s="136"/>
      <c r="BS456" s="136"/>
    </row>
    <row r="457" spans="22:71" ht="18.95" customHeight="1">
      <c r="X457" s="136"/>
      <c r="BS457" s="136"/>
    </row>
    <row r="458" spans="22:71" ht="18.95" customHeight="1">
      <c r="X458" s="136"/>
      <c r="BS458" s="136"/>
    </row>
    <row r="459" spans="22:71" ht="18.95" customHeight="1">
      <c r="V459" s="136">
        <f>V415+1</f>
        <v>9</v>
      </c>
      <c r="X459" s="136"/>
      <c r="BS459" s="136"/>
    </row>
    <row r="460" spans="22:71" ht="18.95" customHeight="1">
      <c r="X460" s="136"/>
      <c r="BS460" s="136"/>
    </row>
    <row r="461" spans="22:71" ht="18.95" customHeight="1">
      <c r="X461" s="136"/>
      <c r="BS461" s="136"/>
    </row>
    <row r="462" spans="22:71" ht="18.95" customHeight="1">
      <c r="X462" s="136"/>
      <c r="BS462" s="136"/>
    </row>
    <row r="463" spans="22:71" ht="18.95" customHeight="1">
      <c r="X463" s="136"/>
      <c r="BS463" s="136"/>
    </row>
    <row r="464" spans="22:71" ht="18.95" customHeight="1">
      <c r="X464" s="136"/>
      <c r="BS464" s="136"/>
    </row>
    <row r="465" spans="24:71" ht="18.95" customHeight="1">
      <c r="X465" s="136"/>
      <c r="BS465" s="136"/>
    </row>
    <row r="466" spans="24:71" ht="18.95" customHeight="1">
      <c r="X466" s="136"/>
      <c r="BS466" s="136"/>
    </row>
    <row r="467" spans="24:71" ht="18.95" customHeight="1">
      <c r="X467" s="136"/>
      <c r="BS467" s="136"/>
    </row>
    <row r="468" spans="24:71" ht="18.95" customHeight="1">
      <c r="X468" s="136"/>
      <c r="BS468" s="136"/>
    </row>
    <row r="469" spans="24:71" ht="18.95" customHeight="1">
      <c r="X469" s="136"/>
      <c r="BS469" s="136"/>
    </row>
    <row r="470" spans="24:71" ht="18.95" customHeight="1">
      <c r="X470" s="136"/>
      <c r="BS470" s="136"/>
    </row>
    <row r="471" spans="24:71" ht="18.95" customHeight="1">
      <c r="X471" s="136"/>
      <c r="BS471" s="136"/>
    </row>
    <row r="472" spans="24:71" ht="18.95" customHeight="1">
      <c r="X472" s="136"/>
      <c r="BS472" s="136"/>
    </row>
    <row r="473" spans="24:71" ht="18.95" customHeight="1">
      <c r="X473" s="136"/>
      <c r="BS473" s="136"/>
    </row>
    <row r="474" spans="24:71" ht="18.95" customHeight="1">
      <c r="X474" s="136"/>
      <c r="BS474" s="136"/>
    </row>
    <row r="475" spans="24:71" ht="18.95" customHeight="1">
      <c r="X475" s="136"/>
      <c r="BS475" s="136"/>
    </row>
    <row r="476" spans="24:71" ht="18.95" customHeight="1">
      <c r="X476" s="136"/>
      <c r="BS476" s="136"/>
    </row>
    <row r="477" spans="24:71" ht="18.95" customHeight="1">
      <c r="X477" s="136"/>
      <c r="BS477" s="136"/>
    </row>
    <row r="478" spans="24:71" ht="18.95" customHeight="1">
      <c r="X478" s="136"/>
      <c r="BS478" s="136"/>
    </row>
    <row r="479" spans="24:71" ht="18.95" customHeight="1">
      <c r="X479" s="136"/>
      <c r="BS479" s="136"/>
    </row>
    <row r="480" spans="24:71" ht="18.95" customHeight="1">
      <c r="X480" s="136"/>
      <c r="BS480" s="136"/>
    </row>
    <row r="481" spans="24:71" ht="18.95" customHeight="1">
      <c r="X481" s="136"/>
      <c r="BS481" s="136"/>
    </row>
    <row r="482" spans="24:71" ht="18.95" customHeight="1">
      <c r="X482" s="136"/>
      <c r="BS482" s="136"/>
    </row>
    <row r="483" spans="24:71" ht="18.95" customHeight="1">
      <c r="X483" s="136"/>
      <c r="BS483" s="136"/>
    </row>
    <row r="484" spans="24:71" ht="18.95" customHeight="1">
      <c r="X484" s="136"/>
      <c r="BS484" s="136"/>
    </row>
    <row r="485" spans="24:71" ht="18.95" customHeight="1">
      <c r="X485" s="136"/>
      <c r="BS485" s="136"/>
    </row>
    <row r="486" spans="24:71" ht="18.95" customHeight="1">
      <c r="X486" s="136"/>
      <c r="BS486" s="136"/>
    </row>
    <row r="487" spans="24:71" ht="18.95" customHeight="1">
      <c r="X487" s="136"/>
      <c r="BS487" s="136"/>
    </row>
    <row r="488" spans="24:71" ht="18.95" customHeight="1">
      <c r="X488" s="136"/>
      <c r="BS488" s="136"/>
    </row>
    <row r="489" spans="24:71" ht="18.95" customHeight="1">
      <c r="X489" s="136"/>
      <c r="BS489" s="136"/>
    </row>
    <row r="490" spans="24:71" ht="18.95" customHeight="1">
      <c r="X490" s="136"/>
      <c r="BS490" s="136"/>
    </row>
    <row r="491" spans="24:71" ht="18.95" customHeight="1">
      <c r="X491" s="136"/>
      <c r="BS491" s="136"/>
    </row>
    <row r="492" spans="24:71" ht="18.95" customHeight="1">
      <c r="X492" s="136"/>
      <c r="BS492" s="136"/>
    </row>
    <row r="493" spans="24:71" ht="18.95" customHeight="1">
      <c r="X493" s="136"/>
      <c r="BS493" s="136"/>
    </row>
    <row r="494" spans="24:71" ht="18.95" customHeight="1">
      <c r="X494" s="136"/>
      <c r="BS494" s="136"/>
    </row>
    <row r="495" spans="24:71" ht="18.95" customHeight="1">
      <c r="X495" s="136"/>
      <c r="BS495" s="136"/>
    </row>
    <row r="496" spans="24:71" ht="18.95" customHeight="1">
      <c r="BS496" s="136"/>
    </row>
    <row r="503" spans="22:22" ht="18.95" customHeight="1">
      <c r="V503" s="137">
        <f>V459+1</f>
        <v>10</v>
      </c>
    </row>
    <row r="540" spans="24:71" ht="18.95" customHeight="1">
      <c r="X540" s="136"/>
      <c r="BS540" s="136"/>
    </row>
    <row r="541" spans="24:71" ht="18.95" customHeight="1">
      <c r="X541" s="136"/>
      <c r="BS541" s="136"/>
    </row>
    <row r="542" spans="24:71" ht="18.95" customHeight="1">
      <c r="X542" s="136"/>
      <c r="BS542" s="136"/>
    </row>
    <row r="543" spans="24:71" ht="18.95" customHeight="1">
      <c r="X543" s="136"/>
      <c r="BS543" s="136"/>
    </row>
    <row r="544" spans="24:71" ht="18.95" customHeight="1">
      <c r="X544" s="136"/>
      <c r="BS544" s="136"/>
    </row>
    <row r="545" spans="22:71" ht="18.95" customHeight="1">
      <c r="X545" s="136"/>
      <c r="BS545" s="136"/>
    </row>
    <row r="546" spans="22:71" ht="18.95" customHeight="1">
      <c r="X546" s="136"/>
      <c r="BS546" s="136"/>
    </row>
    <row r="547" spans="22:71" ht="18.95" customHeight="1">
      <c r="V547" s="137">
        <f>V503+1</f>
        <v>11</v>
      </c>
      <c r="X547" s="136"/>
      <c r="BS547" s="136"/>
    </row>
    <row r="548" spans="22:71" ht="18.95" customHeight="1">
      <c r="X548" s="136"/>
      <c r="BS548" s="136"/>
    </row>
    <row r="549" spans="22:71" ht="18.95" customHeight="1">
      <c r="X549" s="136"/>
      <c r="BS549" s="136"/>
    </row>
    <row r="550" spans="22:71" ht="18.95" customHeight="1">
      <c r="X550" s="136"/>
      <c r="BS550" s="136"/>
    </row>
    <row r="551" spans="22:71" ht="18.95" customHeight="1">
      <c r="X551" s="136"/>
      <c r="BS551" s="136"/>
    </row>
    <row r="552" spans="22:71" ht="18.95" customHeight="1">
      <c r="X552" s="136"/>
      <c r="BS552" s="136"/>
    </row>
    <row r="553" spans="22:71" ht="18.95" customHeight="1">
      <c r="X553" s="136"/>
      <c r="BS553" s="136"/>
    </row>
    <row r="554" spans="22:71" ht="18.95" customHeight="1">
      <c r="X554" s="136"/>
      <c r="BS554" s="136"/>
    </row>
    <row r="555" spans="22:71" ht="18.95" customHeight="1">
      <c r="X555" s="136"/>
      <c r="BS555" s="136"/>
    </row>
    <row r="556" spans="22:71" ht="18.95" customHeight="1">
      <c r="X556" s="136"/>
      <c r="BS556" s="136"/>
    </row>
    <row r="557" spans="22:71" ht="18.95" customHeight="1">
      <c r="X557" s="136"/>
      <c r="BS557" s="136"/>
    </row>
    <row r="558" spans="22:71" ht="18.95" customHeight="1">
      <c r="X558" s="136"/>
      <c r="BS558" s="136"/>
    </row>
    <row r="559" spans="22:71" ht="18.95" customHeight="1">
      <c r="X559" s="136"/>
      <c r="BS559" s="136"/>
    </row>
    <row r="560" spans="22:71" ht="18.95" customHeight="1">
      <c r="X560" s="136"/>
      <c r="BS560" s="136"/>
    </row>
    <row r="561" spans="24:71" ht="18.95" customHeight="1">
      <c r="X561" s="136"/>
      <c r="BS561" s="136"/>
    </row>
    <row r="562" spans="24:71" ht="18.95" customHeight="1">
      <c r="X562" s="136"/>
      <c r="BS562" s="136"/>
    </row>
    <row r="563" spans="24:71" ht="18.95" customHeight="1">
      <c r="X563" s="136"/>
      <c r="BS563" s="136"/>
    </row>
    <row r="564" spans="24:71" ht="18.95" customHeight="1">
      <c r="X564" s="136"/>
      <c r="BS564" s="136"/>
    </row>
    <row r="565" spans="24:71" ht="18.95" customHeight="1">
      <c r="X565" s="136"/>
      <c r="BS565" s="136"/>
    </row>
    <row r="566" spans="24:71" ht="18.95" customHeight="1">
      <c r="X566" s="136"/>
      <c r="BS566" s="136"/>
    </row>
    <row r="567" spans="24:71" ht="18.95" customHeight="1">
      <c r="X567" s="136"/>
      <c r="BS567" s="136"/>
    </row>
    <row r="568" spans="24:71" ht="18.95" customHeight="1">
      <c r="X568" s="136"/>
      <c r="BS568" s="136"/>
    </row>
    <row r="569" spans="24:71" ht="18.95" customHeight="1">
      <c r="X569" s="136"/>
      <c r="BS569" s="136"/>
    </row>
    <row r="570" spans="24:71" ht="18.95" customHeight="1">
      <c r="X570" s="136"/>
      <c r="BS570" s="136"/>
    </row>
    <row r="571" spans="24:71" ht="18.95" customHeight="1">
      <c r="X571" s="136"/>
      <c r="BS571" s="136"/>
    </row>
    <row r="572" spans="24:71" ht="18.95" customHeight="1">
      <c r="X572" s="136"/>
      <c r="BS572" s="136"/>
    </row>
    <row r="573" spans="24:71" ht="18.95" customHeight="1">
      <c r="X573" s="136"/>
      <c r="BS573" s="136"/>
    </row>
    <row r="574" spans="24:71" ht="18.95" customHeight="1">
      <c r="X574" s="136"/>
      <c r="BS574" s="136"/>
    </row>
    <row r="575" spans="24:71" ht="18.95" customHeight="1">
      <c r="X575" s="136"/>
      <c r="BS575" s="136"/>
    </row>
    <row r="576" spans="24:71" ht="18.95" customHeight="1">
      <c r="X576" s="136"/>
      <c r="BS576" s="136"/>
    </row>
    <row r="577" spans="22:71" ht="18.95" customHeight="1">
      <c r="X577" s="136"/>
      <c r="BS577" s="136"/>
    </row>
    <row r="578" spans="22:71" ht="18.95" customHeight="1">
      <c r="X578" s="136"/>
      <c r="BS578" s="136"/>
    </row>
    <row r="579" spans="22:71" ht="18.95" customHeight="1">
      <c r="X579" s="136"/>
      <c r="BS579" s="136"/>
    </row>
    <row r="580" spans="22:71" ht="18.95" customHeight="1">
      <c r="X580" s="136"/>
      <c r="BS580" s="136"/>
    </row>
    <row r="581" spans="22:71" ht="18.95" customHeight="1">
      <c r="X581" s="136"/>
      <c r="BS581" s="136"/>
    </row>
    <row r="582" spans="22:71" ht="18.95" customHeight="1">
      <c r="BS582" s="136"/>
    </row>
    <row r="583" spans="22:71" ht="18.95" customHeight="1">
      <c r="X583" s="136"/>
      <c r="BS583" s="136"/>
    </row>
    <row r="584" spans="22:71" ht="18.95" customHeight="1">
      <c r="X584" s="136"/>
      <c r="BS584" s="136"/>
    </row>
    <row r="585" spans="22:71" ht="18.95" customHeight="1">
      <c r="X585" s="136"/>
      <c r="BS585" s="136"/>
    </row>
    <row r="586" spans="22:71" ht="18.95" customHeight="1">
      <c r="X586" s="136"/>
      <c r="BS586" s="136"/>
    </row>
    <row r="587" spans="22:71" ht="18.95" customHeight="1">
      <c r="X587" s="136"/>
      <c r="BS587" s="136"/>
    </row>
    <row r="588" spans="22:71" ht="18.95" customHeight="1">
      <c r="X588" s="136"/>
      <c r="BS588" s="136"/>
    </row>
    <row r="589" spans="22:71" ht="18.95" customHeight="1">
      <c r="X589" s="136"/>
      <c r="BS589" s="136"/>
    </row>
    <row r="590" spans="22:71" ht="18.95" customHeight="1">
      <c r="X590" s="136"/>
      <c r="BS590" s="136"/>
    </row>
    <row r="591" spans="22:71" ht="18.95" customHeight="1">
      <c r="V591" s="137">
        <f>V547+1</f>
        <v>12</v>
      </c>
      <c r="X591" s="136"/>
      <c r="BS591" s="136"/>
    </row>
    <row r="592" spans="22:71" ht="18.95" customHeight="1">
      <c r="X592" s="136"/>
      <c r="BS592" s="136"/>
    </row>
    <row r="593" spans="24:71" ht="18.95" customHeight="1">
      <c r="X593" s="136"/>
      <c r="BS593" s="136"/>
    </row>
    <row r="594" spans="24:71" ht="18.95" customHeight="1">
      <c r="X594" s="136"/>
      <c r="BS594" s="136"/>
    </row>
    <row r="595" spans="24:71" ht="18.95" customHeight="1">
      <c r="X595" s="136"/>
      <c r="BS595" s="136"/>
    </row>
    <row r="596" spans="24:71" ht="18.95" customHeight="1">
      <c r="X596" s="136"/>
      <c r="BS596" s="136"/>
    </row>
    <row r="597" spans="24:71" ht="18.95" customHeight="1">
      <c r="X597" s="136"/>
      <c r="BS597" s="136"/>
    </row>
    <row r="598" spans="24:71" ht="18.95" customHeight="1">
      <c r="X598" s="136"/>
      <c r="BS598" s="136"/>
    </row>
    <row r="599" spans="24:71" ht="18.95" customHeight="1">
      <c r="X599" s="136"/>
      <c r="BS599" s="136"/>
    </row>
    <row r="600" spans="24:71" ht="18.95" customHeight="1">
      <c r="X600" s="136"/>
      <c r="BS600" s="136"/>
    </row>
    <row r="601" spans="24:71" ht="18.95" customHeight="1">
      <c r="X601" s="136"/>
      <c r="BS601" s="136"/>
    </row>
    <row r="602" spans="24:71" ht="18.95" customHeight="1">
      <c r="X602" s="136"/>
      <c r="BS602" s="136"/>
    </row>
    <row r="603" spans="24:71" ht="18.95" customHeight="1">
      <c r="X603" s="136"/>
      <c r="BS603" s="136"/>
    </row>
    <row r="604" spans="24:71" ht="18.95" customHeight="1">
      <c r="X604" s="136"/>
      <c r="BS604" s="136"/>
    </row>
    <row r="605" spans="24:71" ht="18.95" customHeight="1">
      <c r="X605" s="136"/>
      <c r="BS605" s="136"/>
    </row>
    <row r="606" spans="24:71" ht="18.95" customHeight="1">
      <c r="X606" s="136"/>
      <c r="BS606" s="136"/>
    </row>
    <row r="607" spans="24:71" ht="18.95" customHeight="1">
      <c r="X607" s="136"/>
      <c r="BS607" s="136"/>
    </row>
    <row r="608" spans="24:71" ht="18.95" customHeight="1">
      <c r="X608" s="136"/>
      <c r="BS608" s="136"/>
    </row>
    <row r="609" spans="24:71" ht="18.95" customHeight="1">
      <c r="X609" s="136"/>
      <c r="BS609" s="136"/>
    </row>
    <row r="610" spans="24:71" ht="18.95" customHeight="1">
      <c r="X610" s="136"/>
      <c r="BS610" s="136"/>
    </row>
    <row r="611" spans="24:71" ht="18.95" customHeight="1">
      <c r="X611" s="136"/>
      <c r="BS611" s="136"/>
    </row>
    <row r="612" spans="24:71" ht="18.95" customHeight="1">
      <c r="X612" s="136"/>
      <c r="BS612" s="136"/>
    </row>
    <row r="613" spans="24:71" ht="18.95" customHeight="1">
      <c r="X613" s="136"/>
      <c r="BS613" s="136"/>
    </row>
    <row r="614" spans="24:71" ht="18.95" customHeight="1">
      <c r="X614" s="136"/>
      <c r="BS614" s="136"/>
    </row>
    <row r="615" spans="24:71" ht="18.95" customHeight="1">
      <c r="X615" s="136"/>
      <c r="BS615" s="136"/>
    </row>
    <row r="616" spans="24:71" ht="18.95" customHeight="1">
      <c r="X616" s="136"/>
      <c r="BS616" s="136"/>
    </row>
    <row r="617" spans="24:71" ht="18.95" customHeight="1">
      <c r="X617" s="136"/>
      <c r="BS617" s="136"/>
    </row>
    <row r="618" spans="24:71" ht="18.95" customHeight="1">
      <c r="X618" s="136"/>
      <c r="BS618" s="136"/>
    </row>
    <row r="619" spans="24:71" ht="18.95" customHeight="1">
      <c r="X619" s="136"/>
      <c r="BS619" s="136"/>
    </row>
    <row r="620" spans="24:71" ht="18.95" customHeight="1">
      <c r="X620" s="136"/>
      <c r="BS620" s="136"/>
    </row>
    <row r="621" spans="24:71" ht="18.95" customHeight="1">
      <c r="X621" s="136"/>
      <c r="BS621" s="136"/>
    </row>
    <row r="622" spans="24:71" ht="18.95" customHeight="1">
      <c r="X622" s="136"/>
      <c r="BS622" s="136"/>
    </row>
    <row r="623" spans="24:71" ht="18.95" customHeight="1">
      <c r="X623" s="136"/>
      <c r="BS623" s="136"/>
    </row>
    <row r="624" spans="24:71" ht="18.95" customHeight="1">
      <c r="X624" s="136"/>
      <c r="BS624" s="136"/>
    </row>
    <row r="626" spans="22:71" ht="18.95" customHeight="1">
      <c r="X626" s="136"/>
      <c r="BS626" s="136"/>
    </row>
    <row r="627" spans="22:71" ht="18.95" customHeight="1">
      <c r="X627" s="136"/>
      <c r="BS627" s="136"/>
    </row>
    <row r="628" spans="22:71" ht="18.95" customHeight="1">
      <c r="X628" s="136"/>
      <c r="BS628" s="136"/>
    </row>
    <row r="629" spans="22:71" ht="18.95" customHeight="1">
      <c r="X629" s="136"/>
      <c r="BS629" s="136"/>
    </row>
    <row r="630" spans="22:71" ht="18.95" customHeight="1">
      <c r="X630" s="136"/>
      <c r="BS630" s="136"/>
    </row>
    <row r="631" spans="22:71" ht="18.95" customHeight="1">
      <c r="X631" s="136"/>
      <c r="BS631" s="136"/>
    </row>
    <row r="632" spans="22:71" ht="18.95" customHeight="1">
      <c r="X632" s="136"/>
      <c r="BS632" s="136"/>
    </row>
    <row r="633" spans="22:71" ht="18.95" customHeight="1">
      <c r="X633" s="136"/>
      <c r="BS633" s="136"/>
    </row>
    <row r="634" spans="22:71" ht="18.95" customHeight="1">
      <c r="X634" s="136"/>
      <c r="BS634" s="136"/>
    </row>
    <row r="635" spans="22:71" ht="18.95" customHeight="1">
      <c r="V635" s="137">
        <f>V591+1</f>
        <v>13</v>
      </c>
      <c r="X635" s="136"/>
      <c r="BS635" s="136"/>
    </row>
    <row r="636" spans="22:71" ht="18.95" customHeight="1">
      <c r="X636" s="136"/>
      <c r="BS636" s="136"/>
    </row>
    <row r="637" spans="22:71" ht="18.95" customHeight="1">
      <c r="X637" s="136"/>
      <c r="BS637" s="136"/>
    </row>
    <row r="638" spans="22:71" ht="18.95" customHeight="1">
      <c r="X638" s="136"/>
      <c r="BS638" s="136"/>
    </row>
    <row r="639" spans="22:71" ht="18.95" customHeight="1">
      <c r="X639" s="136"/>
      <c r="BS639" s="136"/>
    </row>
    <row r="640" spans="22:71" ht="18.95" customHeight="1">
      <c r="X640" s="136"/>
      <c r="BS640" s="136"/>
    </row>
    <row r="641" spans="24:71" ht="18.95" customHeight="1">
      <c r="X641" s="136"/>
      <c r="BS641" s="136"/>
    </row>
    <row r="642" spans="24:71" ht="18.95" customHeight="1">
      <c r="X642" s="136"/>
      <c r="BS642" s="136"/>
    </row>
    <row r="643" spans="24:71" ht="18.95" customHeight="1">
      <c r="X643" s="136"/>
      <c r="BS643" s="136"/>
    </row>
    <row r="644" spans="24:71" ht="18.95" customHeight="1">
      <c r="X644" s="136"/>
      <c r="BS644" s="136"/>
    </row>
    <row r="645" spans="24:71" ht="18.95" customHeight="1">
      <c r="X645" s="136"/>
      <c r="BS645" s="136"/>
    </row>
    <row r="646" spans="24:71" ht="18.95" customHeight="1">
      <c r="X646" s="136"/>
      <c r="BS646" s="136"/>
    </row>
    <row r="647" spans="24:71" ht="18.95" customHeight="1">
      <c r="X647" s="136"/>
      <c r="BS647" s="136"/>
    </row>
    <row r="648" spans="24:71" ht="18.95" customHeight="1">
      <c r="X648" s="136"/>
      <c r="BS648" s="136"/>
    </row>
    <row r="649" spans="24:71" ht="18.95" customHeight="1">
      <c r="X649" s="136"/>
      <c r="BS649" s="136"/>
    </row>
    <row r="650" spans="24:71" ht="18.95" customHeight="1">
      <c r="X650" s="136"/>
      <c r="BS650" s="136"/>
    </row>
    <row r="651" spans="24:71" ht="18.95" customHeight="1">
      <c r="X651" s="136"/>
      <c r="BS651" s="136"/>
    </row>
    <row r="652" spans="24:71" ht="18.95" customHeight="1">
      <c r="X652" s="136"/>
      <c r="BS652" s="136"/>
    </row>
    <row r="653" spans="24:71" ht="18.95" customHeight="1">
      <c r="X653" s="136"/>
      <c r="BS653" s="136"/>
    </row>
    <row r="654" spans="24:71" ht="18.95" customHeight="1">
      <c r="X654" s="136"/>
      <c r="BS654" s="136"/>
    </row>
    <row r="655" spans="24:71" ht="18.95" customHeight="1">
      <c r="X655" s="136"/>
      <c r="BS655" s="136"/>
    </row>
    <row r="656" spans="24:71" ht="18.95" customHeight="1">
      <c r="X656" s="136"/>
      <c r="BS656" s="136"/>
    </row>
    <row r="657" spans="24:71" ht="18.95" customHeight="1">
      <c r="X657" s="136"/>
      <c r="BS657" s="136"/>
    </row>
    <row r="658" spans="24:71" ht="18.95" customHeight="1">
      <c r="X658" s="136"/>
      <c r="BS658" s="136"/>
    </row>
    <row r="659" spans="24:71" ht="18.95" customHeight="1">
      <c r="X659" s="136"/>
      <c r="BS659" s="136"/>
    </row>
    <row r="660" spans="24:71" ht="18.95" customHeight="1">
      <c r="X660" s="136"/>
      <c r="BS660" s="136"/>
    </row>
    <row r="661" spans="24:71" ht="18.95" customHeight="1">
      <c r="X661" s="136"/>
      <c r="BS661" s="136"/>
    </row>
    <row r="662" spans="24:71" ht="18.95" customHeight="1">
      <c r="X662" s="136"/>
      <c r="BS662" s="136"/>
    </row>
    <row r="663" spans="24:71" ht="18.95" customHeight="1">
      <c r="X663" s="136"/>
      <c r="BS663" s="136"/>
    </row>
    <row r="664" spans="24:71" ht="18.95" customHeight="1">
      <c r="X664" s="136"/>
      <c r="BS664" s="136"/>
    </row>
    <row r="665" spans="24:71" ht="18.95" customHeight="1">
      <c r="X665" s="136"/>
      <c r="BS665" s="136"/>
    </row>
    <row r="666" spans="24:71" ht="18.95" customHeight="1">
      <c r="X666" s="136"/>
      <c r="BS666" s="136"/>
    </row>
    <row r="667" spans="24:71" ht="18.95" customHeight="1">
      <c r="BS667" s="136"/>
    </row>
    <row r="668" spans="24:71" ht="18.95" customHeight="1">
      <c r="X668" s="136"/>
      <c r="BS668" s="136"/>
    </row>
    <row r="669" spans="24:71" ht="18.95" customHeight="1">
      <c r="X669" s="136"/>
      <c r="BS669" s="136"/>
    </row>
    <row r="670" spans="24:71" ht="18.95" customHeight="1">
      <c r="X670" s="136"/>
      <c r="BS670" s="136"/>
    </row>
    <row r="671" spans="24:71" ht="18.95" customHeight="1">
      <c r="X671" s="136"/>
      <c r="BS671" s="136"/>
    </row>
    <row r="672" spans="24:71" ht="18.95" customHeight="1">
      <c r="X672" s="136"/>
      <c r="BS672" s="136"/>
    </row>
    <row r="673" spans="22:71" ht="18.95" customHeight="1">
      <c r="X673" s="136"/>
      <c r="BS673" s="136"/>
    </row>
    <row r="674" spans="22:71" ht="18.95" customHeight="1">
      <c r="X674" s="136"/>
      <c r="BS674" s="136"/>
    </row>
    <row r="675" spans="22:71" ht="18.95" customHeight="1">
      <c r="X675" s="136"/>
      <c r="BS675" s="136"/>
    </row>
    <row r="676" spans="22:71" ht="18.95" customHeight="1">
      <c r="X676" s="136"/>
      <c r="BS676" s="136"/>
    </row>
    <row r="677" spans="22:71" ht="18.95" customHeight="1">
      <c r="X677" s="136"/>
      <c r="BS677" s="136"/>
    </row>
    <row r="678" spans="22:71" ht="18.95" customHeight="1">
      <c r="X678" s="136"/>
      <c r="BS678" s="136"/>
    </row>
    <row r="679" spans="22:71" ht="18.95" customHeight="1">
      <c r="V679" s="137">
        <f>V635+1</f>
        <v>14</v>
      </c>
      <c r="X679" s="136"/>
      <c r="BS679" s="136"/>
    </row>
    <row r="680" spans="22:71" ht="18.95" customHeight="1">
      <c r="X680" s="136"/>
      <c r="BS680" s="136"/>
    </row>
    <row r="681" spans="22:71" ht="18.95" customHeight="1">
      <c r="X681" s="136"/>
      <c r="BS681" s="136"/>
    </row>
    <row r="682" spans="22:71" ht="18.95" customHeight="1">
      <c r="X682" s="136"/>
      <c r="BS682" s="136"/>
    </row>
    <row r="683" spans="22:71" ht="18.95" customHeight="1">
      <c r="X683" s="136"/>
      <c r="BS683" s="136"/>
    </row>
    <row r="684" spans="22:71" ht="18.95" customHeight="1">
      <c r="X684" s="136"/>
      <c r="BS684" s="136"/>
    </row>
    <row r="685" spans="22:71" ht="18.95" customHeight="1">
      <c r="X685" s="136"/>
      <c r="BS685" s="136"/>
    </row>
    <row r="686" spans="22:71" ht="18.95" customHeight="1">
      <c r="X686" s="136"/>
      <c r="BS686" s="136"/>
    </row>
    <row r="687" spans="22:71" ht="18.95" customHeight="1">
      <c r="X687" s="136"/>
      <c r="BS687" s="136"/>
    </row>
    <row r="688" spans="22:71" ht="18.95" customHeight="1">
      <c r="X688" s="136"/>
      <c r="BS688" s="136"/>
    </row>
    <row r="689" spans="24:71" ht="18.95" customHeight="1">
      <c r="X689" s="136"/>
      <c r="BS689" s="136"/>
    </row>
    <row r="690" spans="24:71" ht="18.95" customHeight="1">
      <c r="X690" s="136"/>
      <c r="BS690" s="136"/>
    </row>
    <row r="691" spans="24:71" ht="18.95" customHeight="1">
      <c r="X691" s="136"/>
      <c r="BS691" s="136"/>
    </row>
    <row r="692" spans="24:71" ht="18.95" customHeight="1">
      <c r="X692" s="136"/>
      <c r="BS692" s="136"/>
    </row>
    <row r="693" spans="24:71" ht="18.95" customHeight="1">
      <c r="X693" s="136"/>
      <c r="BS693" s="136"/>
    </row>
    <row r="694" spans="24:71" ht="18.95" customHeight="1">
      <c r="X694" s="136"/>
      <c r="BS694" s="136"/>
    </row>
    <row r="695" spans="24:71" ht="18.95" customHeight="1">
      <c r="X695" s="136"/>
      <c r="BS695" s="136"/>
    </row>
    <row r="696" spans="24:71" ht="18.95" customHeight="1">
      <c r="X696" s="136"/>
      <c r="BS696" s="136"/>
    </row>
    <row r="697" spans="24:71" ht="18.95" customHeight="1">
      <c r="X697" s="136"/>
      <c r="BS697" s="136"/>
    </row>
    <row r="698" spans="24:71" ht="18.95" customHeight="1">
      <c r="X698" s="136"/>
      <c r="BS698" s="136"/>
    </row>
    <row r="699" spans="24:71" ht="18.95" customHeight="1">
      <c r="X699" s="136"/>
      <c r="BS699" s="136"/>
    </row>
    <row r="700" spans="24:71" ht="18.95" customHeight="1">
      <c r="X700" s="136"/>
      <c r="BS700" s="136"/>
    </row>
    <row r="701" spans="24:71" ht="18.95" customHeight="1">
      <c r="X701" s="136"/>
      <c r="BS701" s="136"/>
    </row>
    <row r="702" spans="24:71" ht="18.95" customHeight="1">
      <c r="X702" s="136"/>
      <c r="BS702" s="136"/>
    </row>
    <row r="703" spans="24:71" ht="18.95" customHeight="1">
      <c r="X703" s="136"/>
      <c r="BS703" s="136"/>
    </row>
    <row r="704" spans="24:71" ht="18.95" customHeight="1">
      <c r="X704" s="136"/>
      <c r="BS704" s="136"/>
    </row>
    <row r="705" spans="24:71" ht="18.95" customHeight="1">
      <c r="X705" s="136"/>
      <c r="BS705" s="136"/>
    </row>
    <row r="706" spans="24:71" ht="18.95" customHeight="1">
      <c r="X706" s="136"/>
      <c r="BS706" s="136"/>
    </row>
    <row r="707" spans="24:71" ht="18.95" customHeight="1">
      <c r="X707" s="136"/>
      <c r="BS707" s="136"/>
    </row>
    <row r="708" spans="24:71" ht="18.95" customHeight="1">
      <c r="X708" s="136"/>
      <c r="BS708" s="136"/>
    </row>
    <row r="709" spans="24:71" ht="18.95" customHeight="1">
      <c r="X709" s="136"/>
      <c r="BS709" s="136"/>
    </row>
    <row r="710" spans="24:71" ht="18.95" customHeight="1">
      <c r="X710" s="136"/>
      <c r="BS710" s="136"/>
    </row>
    <row r="711" spans="24:71" ht="18.95" customHeight="1">
      <c r="X711" s="136"/>
      <c r="BS711" s="136"/>
    </row>
    <row r="712" spans="24:71" ht="18.95" customHeight="1">
      <c r="X712" s="136"/>
      <c r="BS712" s="136"/>
    </row>
    <row r="713" spans="24:71" ht="18.95" customHeight="1">
      <c r="X713" s="136"/>
      <c r="BS713" s="136"/>
    </row>
    <row r="714" spans="24:71" ht="18.95" customHeight="1">
      <c r="X714" s="136"/>
      <c r="BS714" s="136"/>
    </row>
    <row r="715" spans="24:71" ht="18.95" customHeight="1">
      <c r="X715" s="136"/>
      <c r="BS715" s="136"/>
    </row>
    <row r="716" spans="24:71" ht="18.95" customHeight="1">
      <c r="X716" s="136"/>
      <c r="BS716" s="136"/>
    </row>
    <row r="717" spans="24:71" ht="18.95" customHeight="1">
      <c r="X717" s="136"/>
      <c r="BS717" s="136"/>
    </row>
    <row r="718" spans="24:71" ht="18.95" customHeight="1">
      <c r="X718" s="136"/>
      <c r="BS718" s="136"/>
    </row>
    <row r="719" spans="24:71" ht="18.95" customHeight="1">
      <c r="X719" s="136"/>
      <c r="BS719" s="136"/>
    </row>
    <row r="720" spans="24:71" ht="18.95" customHeight="1">
      <c r="X720" s="136"/>
      <c r="BS720" s="136"/>
    </row>
    <row r="721" spans="3:71" ht="18.95" customHeight="1">
      <c r="X721" s="136"/>
      <c r="BS721" s="136"/>
    </row>
    <row r="722" spans="3:71" ht="18.95" customHeight="1">
      <c r="X722" s="136"/>
      <c r="BS722" s="136"/>
    </row>
    <row r="723" spans="3:71" ht="18.95" customHeight="1">
      <c r="V723" s="137">
        <f>V679+1</f>
        <v>15</v>
      </c>
      <c r="X723" s="136"/>
      <c r="BS723" s="136"/>
    </row>
    <row r="724" spans="3:71" ht="18.95" customHeight="1">
      <c r="BS724" s="136"/>
    </row>
    <row r="736" spans="3:71" ht="18.95" customHeight="1">
      <c r="C736" s="90"/>
      <c r="D736" s="19"/>
    </row>
    <row r="737" spans="3:50" ht="18.95" customHeight="1">
      <c r="C737" s="90"/>
      <c r="D737" s="19"/>
      <c r="I737" s="19" t="str">
        <f>AG8</f>
        <v>令和　　　年　　　月　　　日</v>
      </c>
    </row>
    <row r="738" spans="3:50" ht="18.95" customHeight="1">
      <c r="C738" s="90"/>
      <c r="D738" s="19"/>
      <c r="AX738" s="148"/>
    </row>
    <row r="739" spans="3:50" ht="18.95" customHeight="1">
      <c r="C739" s="90"/>
      <c r="D739" s="19"/>
      <c r="AX739" s="148"/>
    </row>
    <row r="740" spans="3:50" ht="18.95" customHeight="1">
      <c r="C740" s="90"/>
      <c r="D740" s="19"/>
      <c r="K740" s="19" t="s">
        <v>42</v>
      </c>
      <c r="O740" s="19" t="s">
        <v>320</v>
      </c>
      <c r="AX740" s="148"/>
    </row>
    <row r="741" spans="3:50" ht="18.95" customHeight="1">
      <c r="C741" s="90"/>
      <c r="D741" s="19"/>
      <c r="AX741" s="148"/>
    </row>
    <row r="742" spans="3:50" ht="18.95" customHeight="1">
      <c r="C742" s="90"/>
      <c r="D742" s="19"/>
      <c r="O742" s="19" t="s">
        <v>175</v>
      </c>
      <c r="AX742" s="148"/>
    </row>
    <row r="743" spans="3:50" ht="18.95" customHeight="1">
      <c r="C743" s="90"/>
      <c r="D743" s="19"/>
      <c r="AX743" s="148"/>
    </row>
    <row r="744" spans="3:50" ht="18.95" customHeight="1">
      <c r="C744" s="90"/>
      <c r="D744" s="19"/>
      <c r="O744" s="19" t="s">
        <v>313</v>
      </c>
      <c r="AC744" s="499" t="str">
        <f>目次!D28</f>
        <v>谷口圭三</v>
      </c>
      <c r="AD744" s="499"/>
      <c r="AE744" s="499"/>
      <c r="AF744" s="499"/>
      <c r="AG744" s="499"/>
      <c r="AH744" s="499"/>
      <c r="AI744" s="499"/>
      <c r="AJ744" s="499"/>
      <c r="AN744" s="19" t="s">
        <v>7</v>
      </c>
    </row>
    <row r="745" spans="3:50" ht="18.95" customHeight="1">
      <c r="C745" s="90"/>
      <c r="D745" s="19"/>
    </row>
    <row r="746" spans="3:50" ht="18.95" customHeight="1">
      <c r="C746" s="90"/>
      <c r="D746" s="19"/>
    </row>
    <row r="747" spans="3:50" ht="18.95" customHeight="1">
      <c r="C747" s="90"/>
      <c r="D747" s="19"/>
      <c r="K747" s="19" t="s">
        <v>306</v>
      </c>
      <c r="O747" s="726" t="str">
        <f>IF(L13="","",L13)</f>
        <v/>
      </c>
      <c r="P747" s="726"/>
      <c r="Q747" s="726"/>
      <c r="R747" s="726"/>
      <c r="S747" s="726"/>
      <c r="T747" s="726"/>
      <c r="U747" s="726"/>
      <c r="V747" s="726"/>
      <c r="W747" s="726"/>
      <c r="X747" s="726"/>
      <c r="Y747" s="726"/>
      <c r="Z747" s="726"/>
      <c r="AA747" s="726"/>
      <c r="AB747" s="726"/>
      <c r="AC747" s="726"/>
      <c r="AD747" s="726"/>
      <c r="AE747" s="726"/>
      <c r="AF747" s="726"/>
      <c r="AG747" s="726"/>
      <c r="AH747" s="726"/>
      <c r="AI747" s="726"/>
      <c r="AJ747" s="726"/>
      <c r="AK747" s="726"/>
      <c r="AL747" s="726"/>
      <c r="AM747" s="726"/>
      <c r="AN747" s="726"/>
    </row>
    <row r="748" spans="3:50" ht="18.95" customHeight="1">
      <c r="C748" s="90"/>
      <c r="D748" s="19"/>
    </row>
    <row r="749" spans="3:50" ht="18.95" customHeight="1">
      <c r="C749" s="90"/>
      <c r="D749" s="19"/>
      <c r="K749" s="19" t="s">
        <v>321</v>
      </c>
      <c r="Y749" s="500" t="str">
        <f>IF(AP12="","",AP12)</f>
        <v/>
      </c>
      <c r="Z749" s="500"/>
      <c r="AA749" s="500"/>
      <c r="AB749" s="500"/>
      <c r="AC749" s="500"/>
      <c r="AD749" s="500"/>
      <c r="AE749" s="500"/>
      <c r="AF749" s="500"/>
      <c r="AG749" s="500"/>
      <c r="AH749" s="500"/>
      <c r="AI749" s="500"/>
      <c r="AJ749" s="500"/>
      <c r="AK749" s="500"/>
      <c r="AL749" s="500"/>
      <c r="AM749" s="500"/>
      <c r="AN749" s="500"/>
    </row>
    <row r="750" spans="3:50" ht="18.95" customHeight="1">
      <c r="C750" s="90"/>
      <c r="D750" s="19"/>
      <c r="Y750" s="731" t="str">
        <f>IF(AP13="","",AP13)</f>
        <v/>
      </c>
      <c r="Z750" s="732"/>
      <c r="AA750" s="732"/>
      <c r="AB750" s="732"/>
      <c r="AC750" s="732"/>
      <c r="AD750" s="732"/>
      <c r="AE750" s="732"/>
      <c r="AF750" s="732"/>
      <c r="AG750" s="732"/>
      <c r="AH750" s="732"/>
      <c r="AI750" s="732"/>
      <c r="AJ750" s="732"/>
      <c r="AK750" s="732"/>
      <c r="AL750" s="732"/>
      <c r="AM750" s="1"/>
      <c r="AN750" s="1"/>
    </row>
    <row r="751" spans="3:50" ht="18.95" customHeight="1">
      <c r="C751" s="90"/>
      <c r="D751" s="19"/>
      <c r="Y751" s="732"/>
      <c r="Z751" s="732"/>
      <c r="AA751" s="732"/>
      <c r="AB751" s="732"/>
      <c r="AC751" s="732"/>
      <c r="AD751" s="732"/>
      <c r="AE751" s="732"/>
      <c r="AF751" s="732"/>
      <c r="AG751" s="732"/>
      <c r="AH751" s="732"/>
      <c r="AI751" s="732"/>
      <c r="AJ751" s="732"/>
      <c r="AK751" s="732"/>
      <c r="AL751" s="732"/>
      <c r="AM751" s="1"/>
      <c r="AN751" s="1"/>
    </row>
    <row r="752" spans="3:50" ht="18.95" customHeight="1">
      <c r="C752" s="90"/>
      <c r="D752" s="19"/>
      <c r="K752" s="19" t="s">
        <v>160</v>
      </c>
      <c r="Y752" s="500" t="str">
        <f>IF(AP14="","",AP14)</f>
        <v/>
      </c>
      <c r="Z752" s="500"/>
      <c r="AA752" s="500"/>
      <c r="AB752" s="500"/>
      <c r="AC752" s="500"/>
      <c r="AE752" s="499" t="str">
        <f>IF(AP15="","",AP15)</f>
        <v/>
      </c>
      <c r="AF752" s="499"/>
      <c r="AG752" s="499"/>
      <c r="AH752" s="499"/>
      <c r="AI752" s="499"/>
      <c r="AJ752" s="499"/>
      <c r="AK752" s="499"/>
      <c r="AL752" s="499"/>
      <c r="AN752" s="19" t="s">
        <v>7</v>
      </c>
    </row>
    <row r="753" spans="3:86" ht="18.95" customHeight="1">
      <c r="C753" s="90"/>
      <c r="D753" s="19"/>
    </row>
    <row r="754" spans="3:86" ht="18.95" customHeight="1">
      <c r="C754" s="90"/>
      <c r="D754" s="19"/>
    </row>
    <row r="755" spans="3:86" ht="18.95" customHeight="1">
      <c r="C755" s="90"/>
      <c r="D755" s="19"/>
      <c r="K755" s="19" t="s">
        <v>277</v>
      </c>
      <c r="Y755" s="500" t="str">
        <f>IF(BT12="","",BT12)</f>
        <v/>
      </c>
      <c r="Z755" s="500"/>
      <c r="AA755" s="500"/>
      <c r="AB755" s="500"/>
      <c r="AC755" s="500"/>
      <c r="AD755" s="500"/>
      <c r="AE755" s="500"/>
      <c r="AF755" s="500"/>
      <c r="AG755" s="500"/>
      <c r="AH755" s="500"/>
      <c r="AI755" s="500"/>
      <c r="AJ755" s="500"/>
      <c r="AK755" s="500"/>
      <c r="AL755" s="500"/>
      <c r="AM755" s="500"/>
      <c r="AN755" s="500"/>
    </row>
    <row r="756" spans="3:86" ht="18.95" customHeight="1">
      <c r="C756" s="90"/>
      <c r="D756" s="19"/>
      <c r="Y756" s="500" t="str">
        <f>IF(BT13="","",BT13)</f>
        <v/>
      </c>
      <c r="Z756" s="500"/>
      <c r="AA756" s="500"/>
      <c r="AB756" s="500"/>
      <c r="AC756" s="500"/>
      <c r="AD756" s="500"/>
      <c r="AE756" s="500"/>
      <c r="AF756" s="500"/>
      <c r="AG756" s="500"/>
      <c r="AH756" s="500"/>
      <c r="AI756" s="500"/>
      <c r="AJ756" s="500"/>
      <c r="AK756" s="500"/>
      <c r="AL756" s="500"/>
      <c r="AM756" s="500"/>
      <c r="AN756" s="500"/>
      <c r="BX756" s="141"/>
      <c r="BY756" s="141"/>
      <c r="BZ756" s="141"/>
      <c r="CA756" s="141"/>
      <c r="CB756" s="141"/>
      <c r="CC756" s="141"/>
      <c r="CD756" s="141"/>
      <c r="CE756" s="141"/>
    </row>
    <row r="757" spans="3:86" ht="18.95" customHeight="1">
      <c r="C757" s="90"/>
      <c r="D757" s="19"/>
      <c r="Y757" s="500"/>
      <c r="Z757" s="500"/>
      <c r="AA757" s="500"/>
      <c r="AB757" s="500"/>
      <c r="AC757" s="500"/>
      <c r="AD757" s="500"/>
      <c r="AE757" s="500"/>
      <c r="AF757" s="500"/>
      <c r="AG757" s="500"/>
      <c r="AH757" s="500"/>
      <c r="AI757" s="500"/>
      <c r="AJ757" s="500"/>
      <c r="AK757" s="500"/>
      <c r="AL757" s="500"/>
      <c r="AM757" s="500"/>
      <c r="AN757" s="500"/>
    </row>
    <row r="758" spans="3:86" ht="18.95" customHeight="1">
      <c r="C758" s="90"/>
      <c r="D758" s="19"/>
      <c r="K758" s="19" t="s">
        <v>160</v>
      </c>
      <c r="Y758" s="500" t="str">
        <f>IF(BT14="","",BT14)</f>
        <v/>
      </c>
      <c r="Z758" s="500"/>
      <c r="AA758" s="500"/>
      <c r="AB758" s="500"/>
      <c r="AC758" s="500"/>
      <c r="AE758" s="499" t="str">
        <f>IF(BT15="","",BT15)</f>
        <v/>
      </c>
      <c r="AF758" s="499"/>
      <c r="AG758" s="499"/>
      <c r="AH758" s="499"/>
      <c r="AI758" s="499"/>
      <c r="AJ758" s="499"/>
      <c r="AK758" s="499"/>
      <c r="AL758" s="499"/>
      <c r="AN758" s="19" t="s">
        <v>7</v>
      </c>
    </row>
    <row r="759" spans="3:86" ht="18.95" customHeight="1">
      <c r="C759" s="90"/>
      <c r="D759" s="19"/>
    </row>
    <row r="760" spans="3:86" ht="18.95" customHeight="1">
      <c r="C760" s="90"/>
      <c r="D760" s="19"/>
    </row>
    <row r="761" spans="3:86" ht="18.95" customHeight="1">
      <c r="C761" s="90"/>
      <c r="D761" s="19"/>
    </row>
    <row r="764" spans="3:86" ht="15" customHeight="1"/>
    <row r="766" spans="3:86" ht="15" customHeight="1"/>
    <row r="767" spans="3:86" ht="18.95" customHeight="1">
      <c r="D767" s="94"/>
      <c r="V767" s="137">
        <f>V723+1</f>
        <v>16</v>
      </c>
      <c r="BU767" s="150"/>
      <c r="BV767" s="150"/>
      <c r="BW767" s="150"/>
      <c r="BX767" s="150"/>
      <c r="BY767" s="150"/>
      <c r="CB767" s="141"/>
      <c r="CC767" s="141"/>
      <c r="CD767" s="141"/>
      <c r="CE767" s="141"/>
      <c r="CF767" s="141"/>
      <c r="CG767" s="141"/>
      <c r="CH767" s="141"/>
    </row>
    <row r="768" spans="3:86" ht="18.75" customHeight="1">
      <c r="D768" s="94"/>
      <c r="V768" s="137"/>
      <c r="BU768" s="150"/>
      <c r="BV768" s="150"/>
      <c r="BW768" s="150"/>
      <c r="BX768" s="150"/>
      <c r="BY768" s="150"/>
      <c r="CB768" s="141"/>
      <c r="CC768" s="141"/>
      <c r="CD768" s="141"/>
      <c r="CE768" s="141"/>
      <c r="CF768" s="141"/>
      <c r="CG768" s="141"/>
      <c r="CH768" s="141"/>
    </row>
    <row r="769" spans="3:40" ht="18.95" customHeight="1">
      <c r="D769" s="19"/>
    </row>
    <row r="770" spans="3:40" ht="18.95" customHeight="1">
      <c r="C770" s="19" t="str">
        <f>IF(L11="要","（別紙）","")</f>
        <v>（別紙）</v>
      </c>
      <c r="D770" s="19"/>
    </row>
    <row r="771" spans="3:40" ht="18.95" customHeight="1">
      <c r="D771" s="19"/>
    </row>
    <row r="772" spans="3:40" ht="18.95" customHeight="1">
      <c r="D772" s="19"/>
      <c r="K772" s="576" t="str">
        <f>IF(L11="要","支払予定表","")</f>
        <v>支払予定表</v>
      </c>
      <c r="L772" s="576"/>
      <c r="M772" s="576"/>
      <c r="N772" s="576"/>
      <c r="O772" s="576"/>
      <c r="P772" s="576"/>
      <c r="Q772" s="576"/>
      <c r="R772" s="576"/>
      <c r="S772" s="576"/>
      <c r="T772" s="576"/>
      <c r="U772" s="576"/>
      <c r="V772" s="576"/>
      <c r="W772" s="576"/>
      <c r="X772" s="576"/>
      <c r="Y772" s="576"/>
      <c r="Z772" s="576"/>
      <c r="AA772" s="576"/>
      <c r="AB772" s="576"/>
      <c r="AC772" s="576"/>
      <c r="AD772" s="576"/>
      <c r="AE772" s="576"/>
      <c r="AF772" s="576"/>
      <c r="AG772" s="576"/>
    </row>
    <row r="773" spans="3:40" ht="18.95" customHeight="1">
      <c r="D773" s="19"/>
      <c r="K773" s="576"/>
      <c r="L773" s="576"/>
      <c r="M773" s="576"/>
      <c r="N773" s="576"/>
      <c r="O773" s="576"/>
      <c r="P773" s="576"/>
      <c r="Q773" s="576"/>
      <c r="R773" s="576"/>
      <c r="S773" s="576"/>
      <c r="T773" s="576"/>
      <c r="U773" s="576"/>
      <c r="V773" s="576"/>
      <c r="W773" s="576"/>
      <c r="X773" s="576"/>
      <c r="Y773" s="576"/>
      <c r="Z773" s="576"/>
      <c r="AA773" s="576"/>
      <c r="AB773" s="576"/>
      <c r="AC773" s="576"/>
      <c r="AD773" s="576"/>
      <c r="AE773" s="576"/>
      <c r="AF773" s="576"/>
      <c r="AG773" s="576"/>
    </row>
    <row r="774" spans="3:40" ht="18.95" customHeight="1">
      <c r="D774" s="19"/>
      <c r="K774" s="576"/>
      <c r="L774" s="576"/>
      <c r="M774" s="576"/>
      <c r="N774" s="576"/>
      <c r="O774" s="576"/>
      <c r="P774" s="576"/>
      <c r="Q774" s="576"/>
      <c r="R774" s="576"/>
      <c r="S774" s="576"/>
      <c r="T774" s="576"/>
      <c r="U774" s="576"/>
      <c r="V774" s="576"/>
      <c r="W774" s="576"/>
      <c r="X774" s="576"/>
      <c r="Y774" s="576"/>
      <c r="Z774" s="576"/>
      <c r="AA774" s="576"/>
      <c r="AB774" s="576"/>
      <c r="AC774" s="576"/>
      <c r="AD774" s="576"/>
      <c r="AE774" s="576"/>
      <c r="AF774" s="576"/>
      <c r="AG774" s="576"/>
    </row>
    <row r="775" spans="3:40" ht="18.95" customHeight="1">
      <c r="D775" s="19"/>
    </row>
    <row r="776" spans="3:40" ht="18.95" customHeight="1">
      <c r="D776" s="19"/>
    </row>
    <row r="777" spans="3:40" ht="18.95" customHeight="1">
      <c r="D777" s="95" t="str">
        <f>IF(L11="要","１．履行期間における年度別支払い限度額は、次のとおりとする","")</f>
        <v>１．履行期間における年度別支払い限度額は、次のとおりとする</v>
      </c>
    </row>
    <row r="778" spans="3:40" ht="18.95" customHeight="1">
      <c r="D778" s="95"/>
    </row>
    <row r="779" spans="3:40" ht="18.95" customHeight="1">
      <c r="D779" s="95"/>
      <c r="E779" s="577" t="str">
        <f>IF(L11="要","年　度","")</f>
        <v>年　度</v>
      </c>
      <c r="F779" s="578"/>
      <c r="G779" s="578"/>
      <c r="H779" s="578"/>
      <c r="I779" s="578"/>
      <c r="J779" s="578"/>
      <c r="K779" s="578"/>
      <c r="L779" s="579"/>
      <c r="M779" s="583" t="str">
        <f>IF(L11="要","年度別支払限度額","")</f>
        <v>年度別支払限度額</v>
      </c>
      <c r="N779" s="584"/>
      <c r="O779" s="584"/>
      <c r="P779" s="584"/>
      <c r="Q779" s="584"/>
      <c r="R779" s="584"/>
      <c r="S779" s="584"/>
      <c r="T779" s="584"/>
      <c r="U779" s="584"/>
      <c r="V779" s="584"/>
      <c r="W779" s="584"/>
      <c r="X779" s="584"/>
      <c r="Y779" s="584"/>
      <c r="Z779" s="584"/>
      <c r="AA779" s="584"/>
      <c r="AB779" s="584"/>
      <c r="AC779" s="584"/>
      <c r="AD779" s="584"/>
      <c r="AE779" s="584"/>
      <c r="AF779" s="584"/>
      <c r="AG779" s="585"/>
      <c r="AH779" s="577" t="str">
        <f>IF(L11="要","備　考","")</f>
        <v>備　考</v>
      </c>
      <c r="AI779" s="578"/>
      <c r="AJ779" s="578"/>
      <c r="AK779" s="578"/>
      <c r="AL779" s="578"/>
      <c r="AM779" s="578"/>
      <c r="AN779" s="579"/>
    </row>
    <row r="780" spans="3:40" ht="18.95" customHeight="1">
      <c r="D780" s="95"/>
      <c r="E780" s="580"/>
      <c r="F780" s="581"/>
      <c r="G780" s="581"/>
      <c r="H780" s="581"/>
      <c r="I780" s="581"/>
      <c r="J780" s="581"/>
      <c r="K780" s="581"/>
      <c r="L780" s="582"/>
      <c r="M780" s="580" t="str">
        <f>IF(L11="要","（消費税含む）","")</f>
        <v>（消費税含む）</v>
      </c>
      <c r="N780" s="581"/>
      <c r="O780" s="581"/>
      <c r="P780" s="581"/>
      <c r="Q780" s="581"/>
      <c r="R780" s="581"/>
      <c r="S780" s="581"/>
      <c r="T780" s="581"/>
      <c r="U780" s="581"/>
      <c r="V780" s="581"/>
      <c r="W780" s="581"/>
      <c r="X780" s="581"/>
      <c r="Y780" s="581"/>
      <c r="Z780" s="581"/>
      <c r="AA780" s="581"/>
      <c r="AB780" s="581"/>
      <c r="AC780" s="581"/>
      <c r="AD780" s="581"/>
      <c r="AE780" s="581"/>
      <c r="AF780" s="581"/>
      <c r="AG780" s="582"/>
      <c r="AH780" s="580"/>
      <c r="AI780" s="581"/>
      <c r="AJ780" s="581"/>
      <c r="AK780" s="581"/>
      <c r="AL780" s="581"/>
      <c r="AM780" s="581"/>
      <c r="AN780" s="582"/>
    </row>
    <row r="781" spans="3:40" ht="18.95" customHeight="1">
      <c r="D781" s="95"/>
      <c r="E781" s="563"/>
      <c r="F781" s="564"/>
      <c r="G781" s="564"/>
      <c r="H781" s="564"/>
      <c r="I781" s="564"/>
      <c r="J781" s="565" t="str">
        <f>IF(L11="要","年度","")</f>
        <v>年度</v>
      </c>
      <c r="K781" s="565"/>
      <c r="L781" s="566"/>
      <c r="M781" s="569"/>
      <c r="N781" s="570"/>
      <c r="O781" s="570"/>
      <c r="P781" s="570"/>
      <c r="Q781" s="570"/>
      <c r="R781" s="570"/>
      <c r="S781" s="570"/>
      <c r="T781" s="570"/>
      <c r="U781" s="570"/>
      <c r="V781" s="570"/>
      <c r="W781" s="570"/>
      <c r="X781" s="570"/>
      <c r="Y781" s="570"/>
      <c r="Z781" s="570"/>
      <c r="AA781" s="570"/>
      <c r="AB781" s="570"/>
      <c r="AC781" s="570"/>
      <c r="AD781" s="570"/>
      <c r="AE781" s="510" t="str">
        <f>IF(L11="要","円","")</f>
        <v>円</v>
      </c>
      <c r="AF781" s="510"/>
      <c r="AG781" s="573"/>
      <c r="AH781" s="574"/>
      <c r="AI781" s="574"/>
      <c r="AJ781" s="574"/>
      <c r="AK781" s="574"/>
      <c r="AL781" s="574"/>
      <c r="AM781" s="574"/>
      <c r="AN781" s="574"/>
    </row>
    <row r="782" spans="3:40" ht="18.95" customHeight="1">
      <c r="D782" s="95"/>
      <c r="E782" s="563"/>
      <c r="F782" s="564"/>
      <c r="G782" s="564"/>
      <c r="H782" s="564"/>
      <c r="I782" s="564"/>
      <c r="J782" s="567"/>
      <c r="K782" s="567"/>
      <c r="L782" s="568"/>
      <c r="M782" s="571"/>
      <c r="N782" s="572"/>
      <c r="O782" s="572"/>
      <c r="P782" s="572"/>
      <c r="Q782" s="572"/>
      <c r="R782" s="572"/>
      <c r="S782" s="572"/>
      <c r="T782" s="572"/>
      <c r="U782" s="572"/>
      <c r="V782" s="572"/>
      <c r="W782" s="572"/>
      <c r="X782" s="572"/>
      <c r="Y782" s="572"/>
      <c r="Z782" s="572"/>
      <c r="AA782" s="572"/>
      <c r="AB782" s="572"/>
      <c r="AC782" s="572"/>
      <c r="AD782" s="572"/>
      <c r="AE782" s="518"/>
      <c r="AF782" s="518"/>
      <c r="AG782" s="519"/>
      <c r="AH782" s="574"/>
      <c r="AI782" s="574"/>
      <c r="AJ782" s="574"/>
      <c r="AK782" s="574"/>
      <c r="AL782" s="574"/>
      <c r="AM782" s="574"/>
      <c r="AN782" s="574"/>
    </row>
    <row r="783" spans="3:40" ht="18.95" customHeight="1">
      <c r="D783" s="95"/>
      <c r="E783" s="563"/>
      <c r="F783" s="564"/>
      <c r="G783" s="564"/>
      <c r="H783" s="564"/>
      <c r="I783" s="564"/>
      <c r="J783" s="565" t="str">
        <f>IF(L11="要","年度","")</f>
        <v>年度</v>
      </c>
      <c r="K783" s="565"/>
      <c r="L783" s="566"/>
      <c r="M783" s="569"/>
      <c r="N783" s="570"/>
      <c r="O783" s="570"/>
      <c r="P783" s="570"/>
      <c r="Q783" s="570"/>
      <c r="R783" s="570"/>
      <c r="S783" s="570"/>
      <c r="T783" s="570"/>
      <c r="U783" s="570"/>
      <c r="V783" s="570"/>
      <c r="W783" s="570"/>
      <c r="X783" s="570"/>
      <c r="Y783" s="570"/>
      <c r="Z783" s="570"/>
      <c r="AA783" s="570"/>
      <c r="AB783" s="570"/>
      <c r="AC783" s="570"/>
      <c r="AD783" s="570"/>
      <c r="AE783" s="510" t="str">
        <f>IF(L11="要","円","")</f>
        <v>円</v>
      </c>
      <c r="AF783" s="510"/>
      <c r="AG783" s="573"/>
      <c r="AH783" s="574"/>
      <c r="AI783" s="574"/>
      <c r="AJ783" s="574"/>
      <c r="AK783" s="574"/>
      <c r="AL783" s="574"/>
      <c r="AM783" s="574"/>
      <c r="AN783" s="574"/>
    </row>
    <row r="784" spans="3:40" ht="18.95" customHeight="1">
      <c r="D784" s="95"/>
      <c r="E784" s="563"/>
      <c r="F784" s="564"/>
      <c r="G784" s="564"/>
      <c r="H784" s="564"/>
      <c r="I784" s="564"/>
      <c r="J784" s="567"/>
      <c r="K784" s="567"/>
      <c r="L784" s="568"/>
      <c r="M784" s="571"/>
      <c r="N784" s="572"/>
      <c r="O784" s="572"/>
      <c r="P784" s="572"/>
      <c r="Q784" s="572"/>
      <c r="R784" s="572"/>
      <c r="S784" s="572"/>
      <c r="T784" s="572"/>
      <c r="U784" s="572"/>
      <c r="V784" s="572"/>
      <c r="W784" s="572"/>
      <c r="X784" s="572"/>
      <c r="Y784" s="572"/>
      <c r="Z784" s="572"/>
      <c r="AA784" s="572"/>
      <c r="AB784" s="572"/>
      <c r="AC784" s="572"/>
      <c r="AD784" s="572"/>
      <c r="AE784" s="518"/>
      <c r="AF784" s="518"/>
      <c r="AG784" s="519"/>
      <c r="AH784" s="574"/>
      <c r="AI784" s="574"/>
      <c r="AJ784" s="574"/>
      <c r="AK784" s="574"/>
      <c r="AL784" s="574"/>
      <c r="AM784" s="574"/>
      <c r="AN784" s="574"/>
    </row>
    <row r="785" spans="4:42" ht="18.95" customHeight="1">
      <c r="D785" s="95"/>
      <c r="E785" s="563"/>
      <c r="F785" s="564"/>
      <c r="G785" s="564"/>
      <c r="H785" s="564"/>
      <c r="I785" s="564"/>
      <c r="J785" s="565" t="str">
        <f>IF(L11="要","年度","")</f>
        <v>年度</v>
      </c>
      <c r="K785" s="565"/>
      <c r="L785" s="566"/>
      <c r="M785" s="569"/>
      <c r="N785" s="570"/>
      <c r="O785" s="570"/>
      <c r="P785" s="570"/>
      <c r="Q785" s="570"/>
      <c r="R785" s="570"/>
      <c r="S785" s="570"/>
      <c r="T785" s="570"/>
      <c r="U785" s="570"/>
      <c r="V785" s="570"/>
      <c r="W785" s="570"/>
      <c r="X785" s="570"/>
      <c r="Y785" s="570"/>
      <c r="Z785" s="570"/>
      <c r="AA785" s="570"/>
      <c r="AB785" s="570"/>
      <c r="AC785" s="570"/>
      <c r="AD785" s="570"/>
      <c r="AE785" s="510" t="str">
        <f>IF(L11="要","円","")</f>
        <v>円</v>
      </c>
      <c r="AF785" s="510"/>
      <c r="AG785" s="573"/>
      <c r="AH785" s="574"/>
      <c r="AI785" s="574"/>
      <c r="AJ785" s="574"/>
      <c r="AK785" s="574"/>
      <c r="AL785" s="574"/>
      <c r="AM785" s="574"/>
      <c r="AN785" s="574"/>
    </row>
    <row r="786" spans="4:42" ht="18.95" customHeight="1">
      <c r="D786" s="95"/>
      <c r="E786" s="563"/>
      <c r="F786" s="564"/>
      <c r="G786" s="564"/>
      <c r="H786" s="564"/>
      <c r="I786" s="564"/>
      <c r="J786" s="567"/>
      <c r="K786" s="567"/>
      <c r="L786" s="568"/>
      <c r="M786" s="571"/>
      <c r="N786" s="572"/>
      <c r="O786" s="572"/>
      <c r="P786" s="572"/>
      <c r="Q786" s="572"/>
      <c r="R786" s="572"/>
      <c r="S786" s="572"/>
      <c r="T786" s="572"/>
      <c r="U786" s="572"/>
      <c r="V786" s="572"/>
      <c r="W786" s="572"/>
      <c r="X786" s="572"/>
      <c r="Y786" s="572"/>
      <c r="Z786" s="572"/>
      <c r="AA786" s="572"/>
      <c r="AB786" s="572"/>
      <c r="AC786" s="572"/>
      <c r="AD786" s="572"/>
      <c r="AE786" s="518"/>
      <c r="AF786" s="518"/>
      <c r="AG786" s="519"/>
      <c r="AH786" s="574"/>
      <c r="AI786" s="574"/>
      <c r="AJ786" s="574"/>
      <c r="AK786" s="574"/>
      <c r="AL786" s="574"/>
      <c r="AM786" s="574"/>
      <c r="AN786" s="574"/>
    </row>
    <row r="787" spans="4:42" ht="18.95" customHeight="1">
      <c r="D787" s="95"/>
      <c r="E787" s="577" t="str">
        <f>IF(L11="要","合　計","")</f>
        <v>合　計</v>
      </c>
      <c r="F787" s="578"/>
      <c r="G787" s="578"/>
      <c r="H787" s="578"/>
      <c r="I787" s="578"/>
      <c r="J787" s="578"/>
      <c r="K787" s="578"/>
      <c r="L787" s="579"/>
      <c r="M787" s="586"/>
      <c r="N787" s="587"/>
      <c r="O787" s="587"/>
      <c r="P787" s="587"/>
      <c r="Q787" s="587"/>
      <c r="R787" s="587"/>
      <c r="S787" s="587"/>
      <c r="T787" s="587"/>
      <c r="U787" s="587"/>
      <c r="V787" s="587"/>
      <c r="W787" s="587"/>
      <c r="X787" s="587"/>
      <c r="Y787" s="587"/>
      <c r="Z787" s="587"/>
      <c r="AA787" s="587"/>
      <c r="AB787" s="587"/>
      <c r="AC787" s="587"/>
      <c r="AD787" s="587"/>
      <c r="AE787" s="590" t="str">
        <f>IF(L11="要","円","")</f>
        <v>円</v>
      </c>
      <c r="AF787" s="590"/>
      <c r="AG787" s="591"/>
      <c r="AH787" s="574"/>
      <c r="AI787" s="574"/>
      <c r="AJ787" s="574"/>
      <c r="AK787" s="574"/>
      <c r="AL787" s="574"/>
      <c r="AM787" s="574"/>
      <c r="AN787" s="574"/>
    </row>
    <row r="788" spans="4:42" ht="18.95" customHeight="1">
      <c r="D788" s="95"/>
      <c r="E788" s="421"/>
      <c r="F788" s="422"/>
      <c r="G788" s="422"/>
      <c r="H788" s="422"/>
      <c r="I788" s="422"/>
      <c r="J788" s="422"/>
      <c r="K788" s="422"/>
      <c r="L788" s="423"/>
      <c r="M788" s="588"/>
      <c r="N788" s="589"/>
      <c r="O788" s="589"/>
      <c r="P788" s="589"/>
      <c r="Q788" s="589"/>
      <c r="R788" s="589"/>
      <c r="S788" s="589"/>
      <c r="T788" s="589"/>
      <c r="U788" s="589"/>
      <c r="V788" s="589"/>
      <c r="W788" s="589"/>
      <c r="X788" s="589"/>
      <c r="Y788" s="589"/>
      <c r="Z788" s="589"/>
      <c r="AA788" s="589"/>
      <c r="AB788" s="589"/>
      <c r="AC788" s="589"/>
      <c r="AD788" s="589"/>
      <c r="AE788" s="592"/>
      <c r="AF788" s="592"/>
      <c r="AG788" s="593"/>
      <c r="AH788" s="574"/>
      <c r="AI788" s="574"/>
      <c r="AJ788" s="574"/>
      <c r="AK788" s="574"/>
      <c r="AL788" s="574"/>
      <c r="AM788" s="574"/>
      <c r="AN788" s="574"/>
    </row>
    <row r="789" spans="4:42" ht="18.95" customHeight="1">
      <c r="D789" s="95"/>
      <c r="E789" s="580"/>
      <c r="F789" s="581"/>
      <c r="G789" s="581"/>
      <c r="H789" s="581"/>
      <c r="I789" s="581"/>
      <c r="J789" s="581"/>
      <c r="K789" s="581"/>
      <c r="L789" s="582"/>
      <c r="M789" s="111" t="str">
        <f>IF(L11="要","（","")</f>
        <v>（</v>
      </c>
      <c r="N789" s="516" t="str">
        <f>IF(L11="要","内消費税及び地方消費税の額","")</f>
        <v>内消費税及び地方消費税の額</v>
      </c>
      <c r="O789" s="516"/>
      <c r="P789" s="516"/>
      <c r="Q789" s="516"/>
      <c r="R789" s="516"/>
      <c r="S789" s="516"/>
      <c r="T789" s="516"/>
      <c r="U789" s="516"/>
      <c r="V789" s="516"/>
      <c r="W789" s="516"/>
      <c r="X789" s="517"/>
      <c r="Y789" s="517"/>
      <c r="Z789" s="517"/>
      <c r="AA789" s="517"/>
      <c r="AB789" s="517"/>
      <c r="AC789" s="517"/>
      <c r="AD789" s="517"/>
      <c r="AE789" s="518" t="str">
        <f>IF(L11="要","円）","")</f>
        <v>円）</v>
      </c>
      <c r="AF789" s="518"/>
      <c r="AG789" s="519"/>
      <c r="AH789" s="574"/>
      <c r="AI789" s="574"/>
      <c r="AJ789" s="574"/>
      <c r="AK789" s="574"/>
      <c r="AL789" s="574"/>
      <c r="AM789" s="574"/>
      <c r="AN789" s="574"/>
    </row>
    <row r="790" spans="4:42" ht="18.95" customHeight="1">
      <c r="D790" s="95"/>
    </row>
    <row r="791" spans="4:42" ht="18.95" customHeight="1">
      <c r="D791" s="95"/>
    </row>
    <row r="792" spans="4:42" ht="18.95" customHeight="1">
      <c r="D792" s="95" t="str">
        <f>IF(L11="要","２．","")</f>
        <v>２．</v>
      </c>
      <c r="F792" s="99" t="str">
        <f>IF(L11="要","発注者は、予算の都合等、必要がある場合は、支払限度額を変更できるものとする。","")</f>
        <v>発注者は、予算の都合等、必要がある場合は、支払限度額を変更できるものとする。</v>
      </c>
    </row>
    <row r="793" spans="4:42" ht="18.95" customHeight="1">
      <c r="D793" s="95"/>
    </row>
    <row r="794" spans="4:42" ht="18.95" customHeight="1">
      <c r="D794" s="95"/>
    </row>
    <row r="795" spans="4:42" ht="18.95" customHeight="1">
      <c r="D795" s="95" t="str">
        <f>IF(L11="要","３．","")</f>
        <v>３．</v>
      </c>
      <c r="F795" s="19" t="str">
        <f>IF(L11="要","発注者が支払限度額を変更する場合は、受注者に通知する。","")</f>
        <v>発注者が支払限度額を変更する場合は、受注者に通知する。</v>
      </c>
    </row>
    <row r="796" spans="4:42" ht="18.95" customHeight="1">
      <c r="D796" s="19"/>
    </row>
    <row r="798" spans="4:42" ht="18.95" customHeight="1">
      <c r="D798" s="520" t="str">
        <f>IF(L11="要","４.","")</f>
        <v>４.</v>
      </c>
      <c r="E798" s="520"/>
      <c r="F798" s="52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798" s="520"/>
      <c r="H798" s="520"/>
      <c r="I798" s="520"/>
      <c r="J798" s="520"/>
      <c r="K798" s="520"/>
      <c r="L798" s="520"/>
      <c r="M798" s="520"/>
      <c r="N798" s="520"/>
      <c r="O798" s="520"/>
      <c r="P798" s="520"/>
      <c r="Q798" s="520"/>
      <c r="R798" s="520"/>
      <c r="S798" s="520"/>
      <c r="T798" s="520"/>
      <c r="U798" s="520"/>
      <c r="V798" s="520"/>
      <c r="W798" s="520"/>
      <c r="X798" s="520"/>
      <c r="Y798" s="520"/>
      <c r="Z798" s="520"/>
      <c r="AA798" s="520"/>
      <c r="AB798" s="520"/>
      <c r="AC798" s="520"/>
      <c r="AD798" s="520"/>
      <c r="AE798" s="520"/>
      <c r="AF798" s="520"/>
      <c r="AG798" s="520"/>
      <c r="AH798" s="520"/>
      <c r="AI798" s="520"/>
      <c r="AJ798" s="520"/>
      <c r="AK798" s="520"/>
      <c r="AL798" s="520"/>
      <c r="AM798" s="520"/>
      <c r="AN798" s="520"/>
      <c r="AO798" s="520"/>
      <c r="AP798" s="520"/>
    </row>
    <row r="799" spans="4:42" ht="18.95" customHeight="1">
      <c r="D799" s="96"/>
      <c r="E799" s="96"/>
      <c r="F799" s="520"/>
      <c r="G799" s="520"/>
      <c r="H799" s="520"/>
      <c r="I799" s="520"/>
      <c r="J799" s="520"/>
      <c r="K799" s="520"/>
      <c r="L799" s="520"/>
      <c r="M799" s="520"/>
      <c r="N799" s="520"/>
      <c r="O799" s="520"/>
      <c r="P799" s="520"/>
      <c r="Q799" s="520"/>
      <c r="R799" s="520"/>
      <c r="S799" s="520"/>
      <c r="T799" s="520"/>
      <c r="U799" s="520"/>
      <c r="V799" s="520"/>
      <c r="W799" s="520"/>
      <c r="X799" s="520"/>
      <c r="Y799" s="520"/>
      <c r="Z799" s="520"/>
      <c r="AA799" s="520"/>
      <c r="AB799" s="520"/>
      <c r="AC799" s="520"/>
      <c r="AD799" s="520"/>
      <c r="AE799" s="520"/>
      <c r="AF799" s="520"/>
      <c r="AG799" s="520"/>
      <c r="AH799" s="520"/>
      <c r="AI799" s="520"/>
      <c r="AJ799" s="520"/>
      <c r="AK799" s="520"/>
      <c r="AL799" s="520"/>
      <c r="AM799" s="520"/>
      <c r="AN799" s="520"/>
      <c r="AO799" s="520"/>
      <c r="AP799" s="520"/>
    </row>
    <row r="810" spans="22:22" ht="18.95" customHeight="1">
      <c r="V810" s="137">
        <f>V767+1</f>
        <v>17</v>
      </c>
    </row>
  </sheetData>
  <sheetProtection password="DE82" sheet="1" objects="1" scenarios="1" selectLockedCells="1"/>
  <mergeCells count="209">
    <mergeCell ref="E787:L789"/>
    <mergeCell ref="M787:AD788"/>
    <mergeCell ref="AE787:AG788"/>
    <mergeCell ref="AH787:AN789"/>
    <mergeCell ref="F798:AP799"/>
    <mergeCell ref="E52:F59"/>
    <mergeCell ref="G52:L59"/>
    <mergeCell ref="M52:M59"/>
    <mergeCell ref="E60:F77"/>
    <mergeCell ref="G60:L77"/>
    <mergeCell ref="M60:M77"/>
    <mergeCell ref="E78:F89"/>
    <mergeCell ref="G78:L89"/>
    <mergeCell ref="M78:M89"/>
    <mergeCell ref="E783:I784"/>
    <mergeCell ref="J783:L784"/>
    <mergeCell ref="M783:AD784"/>
    <mergeCell ref="AE783:AG784"/>
    <mergeCell ref="AH783:AN784"/>
    <mergeCell ref="E785:I786"/>
    <mergeCell ref="J785:L786"/>
    <mergeCell ref="M785:AD786"/>
    <mergeCell ref="AE785:AG786"/>
    <mergeCell ref="AH785:AN786"/>
    <mergeCell ref="K106:AK107"/>
    <mergeCell ref="Y750:AL751"/>
    <mergeCell ref="Y756:AN757"/>
    <mergeCell ref="K772:AG774"/>
    <mergeCell ref="E779:L780"/>
    <mergeCell ref="AH779:AN780"/>
    <mergeCell ref="E781:I782"/>
    <mergeCell ref="J781:L782"/>
    <mergeCell ref="M781:AD782"/>
    <mergeCell ref="AE781:AG782"/>
    <mergeCell ref="AH781:AN782"/>
    <mergeCell ref="M779:AG779"/>
    <mergeCell ref="M780:AG780"/>
    <mergeCell ref="E95:F99"/>
    <mergeCell ref="G95:L99"/>
    <mergeCell ref="M95:M99"/>
    <mergeCell ref="O95:T99"/>
    <mergeCell ref="U95:W99"/>
    <mergeCell ref="X95:AA99"/>
    <mergeCell ref="AB95:AP99"/>
    <mergeCell ref="E100:F104"/>
    <mergeCell ref="G100:L104"/>
    <mergeCell ref="M100:M104"/>
    <mergeCell ref="O100:AP104"/>
    <mergeCell ref="S86:U88"/>
    <mergeCell ref="W86:AD88"/>
    <mergeCell ref="AE86:AM88"/>
    <mergeCell ref="E90:F94"/>
    <mergeCell ref="G90:L94"/>
    <mergeCell ref="M90:M94"/>
    <mergeCell ref="O90:AB94"/>
    <mergeCell ref="AC90:AD94"/>
    <mergeCell ref="AG91:AI93"/>
    <mergeCell ref="O69:AB70"/>
    <mergeCell ref="AC69:AM70"/>
    <mergeCell ref="AN69:AO70"/>
    <mergeCell ref="O72:AP73"/>
    <mergeCell ref="O74:AP75"/>
    <mergeCell ref="O76:AP77"/>
    <mergeCell ref="S78:AM81"/>
    <mergeCell ref="P82:Q85"/>
    <mergeCell ref="S82:AM85"/>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N789:W789"/>
    <mergeCell ref="X789:AD789"/>
    <mergeCell ref="AE789:AG789"/>
    <mergeCell ref="D798:E798"/>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I60:AJ61"/>
    <mergeCell ref="AK60:AL61"/>
    <mergeCell ref="F16:M16"/>
    <mergeCell ref="AL92:AM92"/>
    <mergeCell ref="AC744:AJ744"/>
    <mergeCell ref="O747:AN747"/>
    <mergeCell ref="Y749:AN749"/>
    <mergeCell ref="Y752:AC752"/>
    <mergeCell ref="AE752:AL752"/>
    <mergeCell ref="Y755:AN755"/>
    <mergeCell ref="Y758:AC758"/>
    <mergeCell ref="AE758:AL758"/>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BN12:BS12"/>
    <mergeCell ref="BT12:CM12"/>
    <mergeCell ref="B13:E13"/>
    <mergeCell ref="F13:K13"/>
    <mergeCell ref="L13:AE13"/>
    <mergeCell ref="AF13:AI13"/>
    <mergeCell ref="AJ13:AO13"/>
    <mergeCell ref="AP13:BI13"/>
    <mergeCell ref="BJ13:BM13"/>
    <mergeCell ref="BN13:BS13"/>
    <mergeCell ref="BT13:CM13"/>
    <mergeCell ref="B11:K11"/>
    <mergeCell ref="L11:N11"/>
    <mergeCell ref="B12:E12"/>
    <mergeCell ref="F12:K12"/>
    <mergeCell ref="L12:AE12"/>
    <mergeCell ref="AF12:AI12"/>
    <mergeCell ref="AJ12:AO12"/>
    <mergeCell ref="AP12:BI12"/>
    <mergeCell ref="BJ12:BM12"/>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2:K2"/>
    <mergeCell ref="L2:AE2"/>
    <mergeCell ref="AG2:AQ2"/>
    <mergeCell ref="AS2:BC2"/>
    <mergeCell ref="BE2:BO2"/>
    <mergeCell ref="B3:K3"/>
    <mergeCell ref="L3:N3"/>
    <mergeCell ref="O3:W3"/>
    <mergeCell ref="X3:AC3"/>
    <mergeCell ref="AG3:AQ3"/>
    <mergeCell ref="AS3:BC3"/>
    <mergeCell ref="BE3:BO3"/>
  </mergeCells>
  <phoneticPr fontId="21"/>
  <conditionalFormatting sqref="D792:AN799">
    <cfRule type="expression" dxfId="28" priority="1" stopIfTrue="1">
      <formula>$L$11&lt;&gt;"要"</formula>
    </cfRule>
  </conditionalFormatting>
  <conditionalFormatting sqref="E779:AN789">
    <cfRule type="expression" dxfId="27" priority="2" stopIfTrue="1">
      <formula>$L$11&lt;&gt;"要"</formula>
    </cfRule>
  </conditionalFormatting>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20190501</oddHeader>
  </headerFooter>
  <rowBreaks count="1" manualBreakCount="1">
    <brk id="767" max="42" man="1"/>
  </rowBreaks>
  <drawing r:id="rId2"/>
  <legacyDrawing r:id="rId3"/>
  <oleObjects>
    <mc:AlternateContent xmlns:mc="http://schemas.openxmlformats.org/markup-compatibility/2006">
      <mc:Choice Requires="x14">
        <oleObject progId="文書" shapeId="83969" r:id="rId4">
          <objectPr defaultSize="0" autoPict="0" r:id="rId5">
            <anchor moveWithCells="1">
              <from>
                <xdr:col>1</xdr:col>
                <xdr:colOff>38100</xdr:colOff>
                <xdr:row>108</xdr:row>
                <xdr:rowOff>133350</xdr:rowOff>
              </from>
              <to>
                <xdr:col>38</xdr:col>
                <xdr:colOff>0</xdr:colOff>
                <xdr:row>147</xdr:row>
                <xdr:rowOff>180975</xdr:rowOff>
              </to>
            </anchor>
          </objectPr>
        </oleObject>
      </mc:Choice>
      <mc:Fallback>
        <oleObject progId="文書" shapeId="83969" r:id="rId4"/>
      </mc:Fallback>
    </mc:AlternateContent>
    <mc:AlternateContent xmlns:mc="http://schemas.openxmlformats.org/markup-compatibility/2006">
      <mc:Choice Requires="x14">
        <oleObject progId="文書" shapeId="83970" r:id="rId6">
          <objectPr defaultSize="0" autoPict="0" r:id="rId7">
            <anchor moveWithCells="1">
              <from>
                <xdr:col>3</xdr:col>
                <xdr:colOff>28575</xdr:colOff>
                <xdr:row>153</xdr:row>
                <xdr:rowOff>114300</xdr:rowOff>
              </from>
              <to>
                <xdr:col>40</xdr:col>
                <xdr:colOff>9525</xdr:colOff>
                <xdr:row>192</xdr:row>
                <xdr:rowOff>123825</xdr:rowOff>
              </to>
            </anchor>
          </objectPr>
        </oleObject>
      </mc:Choice>
      <mc:Fallback>
        <oleObject progId="文書" shapeId="83970" r:id="rId6"/>
      </mc:Fallback>
    </mc:AlternateContent>
    <mc:AlternateContent xmlns:mc="http://schemas.openxmlformats.org/markup-compatibility/2006">
      <mc:Choice Requires="x14">
        <oleObject progId="文書" shapeId="83971" r:id="rId8">
          <objectPr defaultSize="0" autoPict="0" r:id="rId9">
            <anchor moveWithCells="1">
              <from>
                <xdr:col>1</xdr:col>
                <xdr:colOff>19050</xdr:colOff>
                <xdr:row>197</xdr:row>
                <xdr:rowOff>123825</xdr:rowOff>
              </from>
              <to>
                <xdr:col>38</xdr:col>
                <xdr:colOff>0</xdr:colOff>
                <xdr:row>236</xdr:row>
                <xdr:rowOff>114300</xdr:rowOff>
              </to>
            </anchor>
          </objectPr>
        </oleObject>
      </mc:Choice>
      <mc:Fallback>
        <oleObject progId="文書" shapeId="83971" r:id="rId8"/>
      </mc:Fallback>
    </mc:AlternateContent>
    <mc:AlternateContent xmlns:mc="http://schemas.openxmlformats.org/markup-compatibility/2006">
      <mc:Choice Requires="x14">
        <oleObject progId="文書" shapeId="83972" r:id="rId10">
          <objectPr defaultSize="0" autoPict="0" r:id="rId11">
            <anchor moveWithCells="1">
              <from>
                <xdr:col>3</xdr:col>
                <xdr:colOff>0</xdr:colOff>
                <xdr:row>241</xdr:row>
                <xdr:rowOff>123825</xdr:rowOff>
              </from>
              <to>
                <xdr:col>39</xdr:col>
                <xdr:colOff>152400</xdr:colOff>
                <xdr:row>280</xdr:row>
                <xdr:rowOff>114300</xdr:rowOff>
              </to>
            </anchor>
          </objectPr>
        </oleObject>
      </mc:Choice>
      <mc:Fallback>
        <oleObject progId="文書" shapeId="83972" r:id="rId10"/>
      </mc:Fallback>
    </mc:AlternateContent>
    <mc:AlternateContent xmlns:mc="http://schemas.openxmlformats.org/markup-compatibility/2006">
      <mc:Choice Requires="x14">
        <oleObject progId="文書" shapeId="83973" r:id="rId12">
          <objectPr defaultSize="0" autoPict="0" r:id="rId13">
            <anchor moveWithCells="1">
              <from>
                <xdr:col>1</xdr:col>
                <xdr:colOff>0</xdr:colOff>
                <xdr:row>285</xdr:row>
                <xdr:rowOff>114300</xdr:rowOff>
              </from>
              <to>
                <xdr:col>37</xdr:col>
                <xdr:colOff>152400</xdr:colOff>
                <xdr:row>324</xdr:row>
                <xdr:rowOff>104775</xdr:rowOff>
              </to>
            </anchor>
          </objectPr>
        </oleObject>
      </mc:Choice>
      <mc:Fallback>
        <oleObject progId="文書" shapeId="83973" r:id="rId12"/>
      </mc:Fallback>
    </mc:AlternateContent>
    <mc:AlternateContent xmlns:mc="http://schemas.openxmlformats.org/markup-compatibility/2006">
      <mc:Choice Requires="x14">
        <oleObject progId="文書" shapeId="83974" r:id="rId14">
          <objectPr defaultSize="0" autoPict="0" r:id="rId15">
            <anchor moveWithCells="1">
              <from>
                <xdr:col>3</xdr:col>
                <xdr:colOff>28575</xdr:colOff>
                <xdr:row>329</xdr:row>
                <xdr:rowOff>142875</xdr:rowOff>
              </from>
              <to>
                <xdr:col>40</xdr:col>
                <xdr:colOff>9525</xdr:colOff>
                <xdr:row>368</xdr:row>
                <xdr:rowOff>133350</xdr:rowOff>
              </to>
            </anchor>
          </objectPr>
        </oleObject>
      </mc:Choice>
      <mc:Fallback>
        <oleObject progId="文書" shapeId="83974" r:id="rId14"/>
      </mc:Fallback>
    </mc:AlternateContent>
    <mc:AlternateContent xmlns:mc="http://schemas.openxmlformats.org/markup-compatibility/2006">
      <mc:Choice Requires="x14">
        <oleObject progId="文書" shapeId="83975" r:id="rId16">
          <objectPr defaultSize="0" autoPict="0" r:id="rId17">
            <anchor moveWithCells="1">
              <from>
                <xdr:col>1</xdr:col>
                <xdr:colOff>19050</xdr:colOff>
                <xdr:row>373</xdr:row>
                <xdr:rowOff>123825</xdr:rowOff>
              </from>
              <to>
                <xdr:col>38</xdr:col>
                <xdr:colOff>0</xdr:colOff>
                <xdr:row>412</xdr:row>
                <xdr:rowOff>114300</xdr:rowOff>
              </to>
            </anchor>
          </objectPr>
        </oleObject>
      </mc:Choice>
      <mc:Fallback>
        <oleObject progId="文書" shapeId="83975" r:id="rId16"/>
      </mc:Fallback>
    </mc:AlternateContent>
    <mc:AlternateContent xmlns:mc="http://schemas.openxmlformats.org/markup-compatibility/2006">
      <mc:Choice Requires="x14">
        <oleObject progId="文書" shapeId="83976" r:id="rId18">
          <objectPr defaultSize="0" autoPict="0" r:id="rId19">
            <anchor moveWithCells="1">
              <from>
                <xdr:col>3</xdr:col>
                <xdr:colOff>28575</xdr:colOff>
                <xdr:row>417</xdr:row>
                <xdr:rowOff>133350</xdr:rowOff>
              </from>
              <to>
                <xdr:col>40</xdr:col>
                <xdr:colOff>9525</xdr:colOff>
                <xdr:row>456</xdr:row>
                <xdr:rowOff>123825</xdr:rowOff>
              </to>
            </anchor>
          </objectPr>
        </oleObject>
      </mc:Choice>
      <mc:Fallback>
        <oleObject progId="文書" shapeId="83976" r:id="rId18"/>
      </mc:Fallback>
    </mc:AlternateContent>
    <mc:AlternateContent xmlns:mc="http://schemas.openxmlformats.org/markup-compatibility/2006">
      <mc:Choice Requires="x14">
        <oleObject progId="文書" shapeId="83977" r:id="rId20">
          <objectPr defaultSize="0" autoPict="0" r:id="rId21">
            <anchor moveWithCells="1">
              <from>
                <xdr:col>1</xdr:col>
                <xdr:colOff>28575</xdr:colOff>
                <xdr:row>461</xdr:row>
                <xdr:rowOff>114300</xdr:rowOff>
              </from>
              <to>
                <xdr:col>38</xdr:col>
                <xdr:colOff>19050</xdr:colOff>
                <xdr:row>500</xdr:row>
                <xdr:rowOff>104775</xdr:rowOff>
              </to>
            </anchor>
          </objectPr>
        </oleObject>
      </mc:Choice>
      <mc:Fallback>
        <oleObject progId="文書" shapeId="83977" r:id="rId20"/>
      </mc:Fallback>
    </mc:AlternateContent>
    <mc:AlternateContent xmlns:mc="http://schemas.openxmlformats.org/markup-compatibility/2006">
      <mc:Choice Requires="x14">
        <oleObject progId="文書" shapeId="83978" r:id="rId22">
          <objectPr defaultSize="0" autoPict="0" r:id="rId23">
            <anchor moveWithCells="1">
              <from>
                <xdr:col>3</xdr:col>
                <xdr:colOff>104775</xdr:colOff>
                <xdr:row>505</xdr:row>
                <xdr:rowOff>133350</xdr:rowOff>
              </from>
              <to>
                <xdr:col>40</xdr:col>
                <xdr:colOff>95250</xdr:colOff>
                <xdr:row>544</xdr:row>
                <xdr:rowOff>123825</xdr:rowOff>
              </to>
            </anchor>
          </objectPr>
        </oleObject>
      </mc:Choice>
      <mc:Fallback>
        <oleObject progId="文書" shapeId="83978" r:id="rId22"/>
      </mc:Fallback>
    </mc:AlternateContent>
    <mc:AlternateContent xmlns:mc="http://schemas.openxmlformats.org/markup-compatibility/2006">
      <mc:Choice Requires="x14">
        <oleObject progId="文書" shapeId="83979" r:id="rId24">
          <objectPr defaultSize="0" autoPict="0" r:id="rId25">
            <anchor moveWithCells="1">
              <from>
                <xdr:col>0</xdr:col>
                <xdr:colOff>142875</xdr:colOff>
                <xdr:row>549</xdr:row>
                <xdr:rowOff>123825</xdr:rowOff>
              </from>
              <to>
                <xdr:col>37</xdr:col>
                <xdr:colOff>133350</xdr:colOff>
                <xdr:row>588</xdr:row>
                <xdr:rowOff>114300</xdr:rowOff>
              </to>
            </anchor>
          </objectPr>
        </oleObject>
      </mc:Choice>
      <mc:Fallback>
        <oleObject progId="文書" shapeId="83979" r:id="rId24"/>
      </mc:Fallback>
    </mc:AlternateContent>
    <mc:AlternateContent xmlns:mc="http://schemas.openxmlformats.org/markup-compatibility/2006">
      <mc:Choice Requires="x14">
        <oleObject progId="文書" shapeId="83980" r:id="rId26">
          <objectPr defaultSize="0" autoPict="0" r:id="rId27">
            <anchor moveWithCells="1">
              <from>
                <xdr:col>2</xdr:col>
                <xdr:colOff>152400</xdr:colOff>
                <xdr:row>593</xdr:row>
                <xdr:rowOff>123825</xdr:rowOff>
              </from>
              <to>
                <xdr:col>39</xdr:col>
                <xdr:colOff>142875</xdr:colOff>
                <xdr:row>632</xdr:row>
                <xdr:rowOff>114300</xdr:rowOff>
              </to>
            </anchor>
          </objectPr>
        </oleObject>
      </mc:Choice>
      <mc:Fallback>
        <oleObject progId="文書" shapeId="83980" r:id="rId26"/>
      </mc:Fallback>
    </mc:AlternateContent>
    <mc:AlternateContent xmlns:mc="http://schemas.openxmlformats.org/markup-compatibility/2006">
      <mc:Choice Requires="x14">
        <oleObject progId="文書" shapeId="83981" r:id="rId28">
          <objectPr defaultSize="0" autoPict="0" r:id="rId29">
            <anchor moveWithCells="1">
              <from>
                <xdr:col>0</xdr:col>
                <xdr:colOff>142875</xdr:colOff>
                <xdr:row>636</xdr:row>
                <xdr:rowOff>123825</xdr:rowOff>
              </from>
              <to>
                <xdr:col>37</xdr:col>
                <xdr:colOff>152400</xdr:colOff>
                <xdr:row>675</xdr:row>
                <xdr:rowOff>142875</xdr:rowOff>
              </to>
            </anchor>
          </objectPr>
        </oleObject>
      </mc:Choice>
      <mc:Fallback>
        <oleObject progId="文書" shapeId="83981" r:id="rId28"/>
      </mc:Fallback>
    </mc:AlternateContent>
    <mc:AlternateContent xmlns:mc="http://schemas.openxmlformats.org/markup-compatibility/2006">
      <mc:Choice Requires="x14">
        <oleObject progId="文書" shapeId="83982" r:id="rId30">
          <objectPr defaultSize="0" autoPict="0" r:id="rId31">
            <anchor moveWithCells="1">
              <from>
                <xdr:col>5</xdr:col>
                <xdr:colOff>47625</xdr:colOff>
                <xdr:row>680</xdr:row>
                <xdr:rowOff>152400</xdr:rowOff>
              </from>
              <to>
                <xdr:col>42</xdr:col>
                <xdr:colOff>38100</xdr:colOff>
                <xdr:row>719</xdr:row>
                <xdr:rowOff>171450</xdr:rowOff>
              </to>
            </anchor>
          </objectPr>
        </oleObject>
      </mc:Choice>
      <mc:Fallback>
        <oleObject progId="文書" shapeId="83982" r:id="rId3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6"/>
  <sheetViews>
    <sheetView showGridLines="0" showZeros="0" zoomScale="80" zoomScaleNormal="80" workbookViewId="0">
      <pane ySplit="19" topLeftCell="A20" activePane="bottomLeft" state="frozen"/>
      <selection pane="bottomLeft" activeCell="L2" sqref="L2:AE2"/>
    </sheetView>
  </sheetViews>
  <sheetFormatPr defaultColWidth="2.125" defaultRowHeight="21" customHeight="1"/>
  <cols>
    <col min="1" max="43" width="2.125" style="154"/>
    <col min="44" max="44" width="2" style="231" customWidth="1"/>
    <col min="45" max="64" width="2.125" style="69"/>
    <col min="65" max="77" width="2.125" style="154"/>
    <col min="78" max="84" width="2.125" style="179"/>
    <col min="85" max="16384" width="2.125" style="154"/>
  </cols>
  <sheetData>
    <row r="1" spans="2:64" ht="5.0999999999999996" customHeight="1"/>
    <row r="2" spans="2:64" ht="15" customHeight="1">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179"/>
      <c r="AH2" s="179"/>
      <c r="AI2" s="179"/>
      <c r="AJ2" s="179"/>
      <c r="AK2" s="179"/>
      <c r="AL2" s="179"/>
      <c r="AM2" s="179"/>
      <c r="AN2" s="179"/>
      <c r="AO2" s="179"/>
      <c r="AP2" s="179"/>
      <c r="AQ2" s="179"/>
      <c r="AR2" s="42"/>
      <c r="AS2" s="42"/>
      <c r="AT2" s="42"/>
      <c r="AU2" s="42"/>
      <c r="AV2" s="42"/>
      <c r="AW2" s="42"/>
      <c r="AX2" s="179"/>
      <c r="AY2" s="179"/>
      <c r="AZ2" s="179"/>
      <c r="BA2" s="179"/>
      <c r="BB2" s="231"/>
      <c r="BC2" s="231"/>
      <c r="BD2" s="231"/>
      <c r="BE2" s="231"/>
      <c r="BF2" s="225"/>
      <c r="BG2" s="225"/>
      <c r="BH2" s="225"/>
    </row>
    <row r="3" spans="2:64" ht="15" customHeight="1">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48">
        <f>R5</f>
        <v>0</v>
      </c>
      <c r="AH3" s="448"/>
      <c r="AI3" s="448"/>
      <c r="AJ3" s="448"/>
      <c r="AK3" s="448"/>
      <c r="AL3" s="448"/>
      <c r="AM3" s="448"/>
      <c r="AN3" s="448"/>
      <c r="AO3" s="448"/>
      <c r="AP3" s="448"/>
      <c r="AQ3" s="448"/>
      <c r="AR3" s="42"/>
      <c r="AS3" s="42"/>
      <c r="AT3" s="448">
        <f>R6</f>
        <v>0</v>
      </c>
      <c r="AU3" s="448"/>
      <c r="AV3" s="448"/>
      <c r="AW3" s="448"/>
      <c r="AX3" s="448"/>
      <c r="AY3" s="448"/>
      <c r="AZ3" s="448"/>
      <c r="BA3" s="448"/>
      <c r="BB3" s="448"/>
      <c r="BC3" s="448"/>
      <c r="BD3" s="448"/>
      <c r="BE3" s="231"/>
      <c r="BF3" s="225"/>
      <c r="BG3" s="225"/>
      <c r="BH3" s="225"/>
    </row>
    <row r="4" spans="2:64" ht="15" customHeight="1">
      <c r="B4" s="363" t="s">
        <v>297</v>
      </c>
      <c r="C4" s="364"/>
      <c r="D4" s="364"/>
      <c r="E4" s="364"/>
      <c r="F4" s="364"/>
      <c r="G4" s="364"/>
      <c r="H4" s="364"/>
      <c r="I4" s="364"/>
      <c r="J4" s="364"/>
      <c r="K4" s="365"/>
      <c r="L4" s="733" t="s">
        <v>1</v>
      </c>
      <c r="M4" s="734"/>
      <c r="N4" s="734"/>
      <c r="O4" s="735"/>
      <c r="P4" s="30"/>
      <c r="Q4" s="30"/>
      <c r="R4" s="30"/>
      <c r="S4" s="30"/>
      <c r="T4" s="30"/>
      <c r="U4" s="30"/>
      <c r="V4" s="30"/>
      <c r="W4" s="30"/>
      <c r="X4" s="34"/>
      <c r="Y4" s="34"/>
      <c r="Z4" s="34"/>
      <c r="AA4" s="34"/>
      <c r="AB4" s="34"/>
      <c r="AC4" s="34"/>
      <c r="AD4" s="34"/>
      <c r="AE4" s="38"/>
      <c r="AF4" s="42"/>
      <c r="AG4" s="448">
        <f>IF(R5="",0,LEN(AG3))</f>
        <v>0</v>
      </c>
      <c r="AH4" s="448"/>
      <c r="AI4" s="448"/>
      <c r="AJ4" s="448"/>
      <c r="AK4" s="448"/>
      <c r="AL4" s="448"/>
      <c r="AM4" s="448"/>
      <c r="AN4" s="448"/>
      <c r="AO4" s="448"/>
      <c r="AP4" s="448"/>
      <c r="AQ4" s="448"/>
      <c r="AR4" s="42"/>
      <c r="AS4" s="42"/>
      <c r="AT4" s="448">
        <f>IF(R6="",0,LEN(AT3))</f>
        <v>0</v>
      </c>
      <c r="AU4" s="448"/>
      <c r="AV4" s="448"/>
      <c r="AW4" s="448"/>
      <c r="AX4" s="448"/>
      <c r="AY4" s="448"/>
      <c r="AZ4" s="448"/>
      <c r="BA4" s="448"/>
      <c r="BB4" s="448"/>
      <c r="BC4" s="448"/>
      <c r="BD4" s="448"/>
      <c r="BE4" s="231"/>
      <c r="BF4" s="225"/>
      <c r="BG4" s="225"/>
      <c r="BH4" s="225"/>
    </row>
    <row r="5" spans="2:64" ht="15" customHeight="1">
      <c r="B5" s="483" t="s">
        <v>322</v>
      </c>
      <c r="C5" s="484"/>
      <c r="D5" s="484"/>
      <c r="E5" s="484"/>
      <c r="F5" s="484"/>
      <c r="G5" s="484"/>
      <c r="H5" s="484"/>
      <c r="I5" s="484"/>
      <c r="J5" s="484"/>
      <c r="K5" s="485"/>
      <c r="L5" s="759" t="s">
        <v>422</v>
      </c>
      <c r="M5" s="760"/>
      <c r="N5" s="760"/>
      <c r="O5" s="761"/>
      <c r="P5" s="765" t="s">
        <v>82</v>
      </c>
      <c r="Q5" s="766"/>
      <c r="R5" s="736"/>
      <c r="S5" s="737"/>
      <c r="T5" s="737"/>
      <c r="U5" s="737"/>
      <c r="V5" s="737"/>
      <c r="W5" s="737"/>
      <c r="X5" s="737"/>
      <c r="Y5" s="737"/>
      <c r="Z5" s="737"/>
      <c r="AA5" s="261" t="s">
        <v>45</v>
      </c>
      <c r="AB5" s="115"/>
      <c r="AC5" s="115"/>
      <c r="AD5" s="115"/>
      <c r="AE5" s="107"/>
      <c r="AF5" s="42"/>
      <c r="AG5" s="87" t="str">
        <f>IF(AG4=10,"￥","")</f>
        <v/>
      </c>
      <c r="AH5" s="87" t="str">
        <f>IF(AG4=9,"￥",IF(AG4&gt;=10,DBCS(MID(AG3,AG4-9,1)),""))</f>
        <v/>
      </c>
      <c r="AI5" s="87" t="str">
        <f>IF(AG4=8,"￥",IF(AG4&gt;=9,DBCS(MID(AG3,AG4-8,1)),""))</f>
        <v/>
      </c>
      <c r="AJ5" s="87" t="str">
        <f>IF(AG4=7,"￥",IF(AG4&gt;=8,DBCS(MID(AG3,AG4-7,1)),""))</f>
        <v/>
      </c>
      <c r="AK5" s="87" t="str">
        <f>IF(AG4=6,"￥",IF(AG4&gt;=7,DBCS(MID(AG3,AG4-6,1)),""))</f>
        <v/>
      </c>
      <c r="AL5" s="87" t="str">
        <f>IF(AG4=5,"￥",IF(AG4&gt;=6,DBCS(MID(AG3,AG4-5,1)),""))</f>
        <v/>
      </c>
      <c r="AM5" s="87" t="str">
        <f>IF(AG4=4,"￥",IF(AG4&gt;=5,DBCS(MID(AG3,AG4-4,1)),""))</f>
        <v/>
      </c>
      <c r="AN5" s="87" t="str">
        <f>IF(AG4=3,"￥",IF(AG4&gt;=4,DBCS(MID(AG3,AG4-3,1)),""))</f>
        <v/>
      </c>
      <c r="AO5" s="87" t="str">
        <f>IF(AG4=2,"￥",IF(AG4&gt;=3,DBCS(MID(AG3,AG4-2,1)),""))</f>
        <v/>
      </c>
      <c r="AP5" s="87" t="str">
        <f>IF(AG4=1,"￥",IF(AG4&gt;=2,DBCS(MID(AG3,AG4-1,1)),""))</f>
        <v/>
      </c>
      <c r="AQ5" s="87" t="str">
        <f>IF(AG4&gt;0,DBCS(RIGHT(AG3,1)),"")</f>
        <v/>
      </c>
      <c r="AR5" s="42"/>
      <c r="AS5" s="42"/>
      <c r="AT5" s="87" t="str">
        <f>IF(AT4=10,"￥","")</f>
        <v/>
      </c>
      <c r="AU5" s="87" t="str">
        <f>IF(AT4=9,"￥",IF(AT4&gt;=10,DBCS(MID(AT3,AT4-9,1)),""))</f>
        <v/>
      </c>
      <c r="AV5" s="87" t="str">
        <f>IF(AT4=8,"￥",IF(AT4&gt;=9,DBCS(MID(AT3,AT4-8,1)),""))</f>
        <v/>
      </c>
      <c r="AW5" s="87" t="str">
        <f>IF(AT4=7,"￥",IF(AT4&gt;=8,DBCS(MID(AT3,AT4-7,1)),""))</f>
        <v/>
      </c>
      <c r="AX5" s="87" t="str">
        <f>IF(AT4=6,"￥",IF(AT4&gt;=7,DBCS(MID(AT3,AT4-6,1)),""))</f>
        <v/>
      </c>
      <c r="AY5" s="87" t="str">
        <f>IF(AT4=5,"￥",IF(AT4&gt;=6,DBCS(MID(AT3,AT4-5,1)),""))</f>
        <v/>
      </c>
      <c r="AZ5" s="87" t="str">
        <f>IF(AT4=4,"￥",IF(AT4&gt;=5,DBCS(MID(AT3,AT4-4,1)),""))</f>
        <v/>
      </c>
      <c r="BA5" s="87" t="str">
        <f>IF(AT4=3,"￥",IF(AT4&gt;=4,DBCS(MID(AT3,AT4-3,1)),""))</f>
        <v/>
      </c>
      <c r="BB5" s="87" t="str">
        <f>IF(AT4=2,"￥",IF(AT4&gt;=3,DBCS(MID(AT3,AT4-2,1)),""))</f>
        <v/>
      </c>
      <c r="BC5" s="87" t="str">
        <f>IF(AT4=1,"￥",IF(AT4&gt;=2,DBCS(MID(AT3,AT4-1,1)),""))</f>
        <v/>
      </c>
      <c r="BD5" s="87" t="str">
        <f>IF(AT4&gt;0,DBCS(RIGHT(AT3,1)),"")</f>
        <v/>
      </c>
      <c r="BE5" s="231"/>
      <c r="BF5" s="225"/>
      <c r="BG5" s="225"/>
      <c r="BH5" s="225"/>
    </row>
    <row r="6" spans="2:64" ht="15" customHeight="1">
      <c r="B6" s="738" t="s">
        <v>95</v>
      </c>
      <c r="C6" s="739"/>
      <c r="D6" s="739"/>
      <c r="E6" s="739"/>
      <c r="F6" s="739"/>
      <c r="G6" s="739"/>
      <c r="H6" s="739"/>
      <c r="I6" s="739"/>
      <c r="J6" s="739"/>
      <c r="K6" s="740"/>
      <c r="L6" s="762"/>
      <c r="M6" s="763"/>
      <c r="N6" s="763"/>
      <c r="O6" s="764"/>
      <c r="P6" s="767"/>
      <c r="Q6" s="768"/>
      <c r="R6" s="741"/>
      <c r="S6" s="742"/>
      <c r="T6" s="742"/>
      <c r="U6" s="742"/>
      <c r="V6" s="742"/>
      <c r="W6" s="742"/>
      <c r="X6" s="742"/>
      <c r="Y6" s="742"/>
      <c r="Z6" s="742"/>
      <c r="AA6" s="262" t="s">
        <v>107</v>
      </c>
      <c r="AB6" s="263"/>
      <c r="AC6" s="263"/>
      <c r="AD6" s="263"/>
      <c r="AE6" s="265"/>
      <c r="AF6" s="42"/>
      <c r="AG6" s="179"/>
      <c r="AH6" s="179"/>
      <c r="AI6" s="179"/>
      <c r="AJ6" s="179"/>
      <c r="AK6" s="179"/>
      <c r="AL6" s="179"/>
      <c r="AM6" s="179"/>
      <c r="AN6" s="179"/>
      <c r="AO6" s="179"/>
      <c r="AP6" s="179"/>
      <c r="AQ6" s="179"/>
      <c r="AR6" s="42"/>
      <c r="AS6" s="42"/>
      <c r="AT6" s="42"/>
      <c r="AU6" s="42"/>
      <c r="AV6" s="42"/>
      <c r="AW6" s="42"/>
      <c r="AX6" s="179"/>
      <c r="AY6" s="179"/>
      <c r="AZ6" s="179"/>
      <c r="BA6" s="179"/>
      <c r="BB6" s="231"/>
      <c r="BC6" s="231"/>
      <c r="BD6" s="231"/>
      <c r="BE6" s="231"/>
      <c r="BF6" s="225"/>
      <c r="BG6" s="225"/>
      <c r="BH6" s="225"/>
    </row>
    <row r="7" spans="2:64" ht="15" customHeight="1">
      <c r="B7" s="363" t="s">
        <v>324</v>
      </c>
      <c r="C7" s="364"/>
      <c r="D7" s="364"/>
      <c r="E7" s="364"/>
      <c r="F7" s="364"/>
      <c r="G7" s="364"/>
      <c r="H7" s="364"/>
      <c r="I7" s="364"/>
      <c r="J7" s="364"/>
      <c r="K7" s="365"/>
      <c r="L7" s="374" t="s">
        <v>418</v>
      </c>
      <c r="M7" s="375"/>
      <c r="N7" s="375"/>
      <c r="O7" s="375"/>
      <c r="P7" s="375"/>
      <c r="Q7" s="376" t="s">
        <v>31</v>
      </c>
      <c r="R7" s="376"/>
      <c r="S7" s="375"/>
      <c r="T7" s="375"/>
      <c r="U7" s="376" t="s">
        <v>33</v>
      </c>
      <c r="V7" s="376"/>
      <c r="W7" s="375"/>
      <c r="X7" s="375"/>
      <c r="Y7" s="376" t="s">
        <v>21</v>
      </c>
      <c r="Z7" s="376"/>
      <c r="AA7" s="33"/>
      <c r="AB7" s="33"/>
      <c r="AC7" s="33"/>
      <c r="AD7" s="33"/>
      <c r="AE7" s="40"/>
      <c r="AF7" s="42"/>
      <c r="AG7" s="42" t="str">
        <f>LEFT(L7,1)&amp;"　"&amp;RIGHT(L7,1)&amp;IF(O7="","　　　　年　　　　月　　　　日",IF(O7="","　　　",IF(O7&lt;10,"　　","　")&amp;DBCS(O7))&amp;"　年"&amp;IF(S7="","　　　",IF(S7&lt;10,"　　","　")&amp;DBCS(S7))&amp;"　月"&amp;IF(W7="","　　　",IF(W7&lt;10,"　　","　")&amp;DBCS(W7))&amp;"　日")</f>
        <v>令　和　　　　年　　　　月　　　　日</v>
      </c>
      <c r="AH7" s="42"/>
      <c r="AI7" s="42"/>
      <c r="AJ7" s="42"/>
      <c r="AK7" s="42"/>
      <c r="AL7" s="42"/>
      <c r="AM7" s="42"/>
      <c r="AN7" s="42"/>
      <c r="AO7" s="42"/>
      <c r="AP7" s="42"/>
      <c r="AQ7" s="42"/>
      <c r="AR7" s="42"/>
      <c r="AS7" s="42"/>
      <c r="AT7" s="42"/>
      <c r="AU7" s="42"/>
      <c r="AV7" s="42"/>
      <c r="AW7" s="42"/>
      <c r="AX7" s="179"/>
      <c r="AY7" s="179"/>
      <c r="AZ7" s="179"/>
      <c r="BA7" s="179"/>
      <c r="BB7" s="231"/>
      <c r="BC7" s="231"/>
      <c r="BD7" s="231"/>
      <c r="BE7" s="231"/>
      <c r="BF7" s="225"/>
      <c r="BG7" s="225"/>
      <c r="BH7" s="225"/>
    </row>
    <row r="8" spans="2:64" ht="15" customHeight="1">
      <c r="B8" s="363" t="s">
        <v>9</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119"/>
      <c r="AB8" s="119"/>
      <c r="AC8" s="119"/>
      <c r="AD8" s="119"/>
      <c r="AE8" s="142"/>
      <c r="AF8" s="42"/>
      <c r="AG8" s="42" t="str">
        <f>LEFT(L8,1)&amp;"　"&amp;RIGHT(L8,1)&amp;IF(O8="","　　　年　　　月　　　日",IF(O8="","　　　",IF(O8&lt;10,"　　","　")&amp;DBCS(O8))&amp;"年"&amp;IF(S8="","　　　",IF(S8&lt;10,"　　","　")&amp;DBCS(S8))&amp;"月"&amp;IF(W8="","　　　",IF(W8&lt;10,"　　","　")&amp;DBCS(W8))&amp;"日")</f>
        <v>令　和　　　年　　　月　　　日</v>
      </c>
      <c r="AH8" s="42"/>
      <c r="AI8" s="42"/>
      <c r="AJ8" s="42"/>
      <c r="AK8" s="42"/>
      <c r="AL8" s="42"/>
      <c r="AM8" s="42"/>
      <c r="AN8" s="42"/>
      <c r="AO8" s="42"/>
      <c r="AP8" s="42"/>
      <c r="AQ8" s="42"/>
      <c r="AR8" s="42"/>
      <c r="AS8" s="42"/>
      <c r="AT8" s="42"/>
      <c r="AU8" s="42"/>
      <c r="AV8" s="42"/>
      <c r="AW8" s="42"/>
      <c r="AX8" s="179"/>
      <c r="AY8" s="179"/>
      <c r="AZ8" s="179"/>
      <c r="BA8" s="179"/>
      <c r="BB8" s="231"/>
      <c r="BC8" s="231"/>
      <c r="BD8" s="231"/>
      <c r="BE8" s="231"/>
      <c r="BF8" s="225"/>
      <c r="BG8" s="225"/>
      <c r="BH8" s="225"/>
    </row>
    <row r="9" spans="2:64" ht="15" customHeight="1">
      <c r="B9" s="377" t="s">
        <v>325</v>
      </c>
      <c r="C9" s="378"/>
      <c r="D9" s="378"/>
      <c r="E9" s="769" t="s">
        <v>1</v>
      </c>
      <c r="F9" s="760"/>
      <c r="G9" s="760"/>
      <c r="H9" s="761"/>
      <c r="I9" s="380" t="s">
        <v>51</v>
      </c>
      <c r="J9" s="381"/>
      <c r="K9" s="382"/>
      <c r="L9" s="401" t="s">
        <v>418</v>
      </c>
      <c r="M9" s="402"/>
      <c r="N9" s="402"/>
      <c r="O9" s="402"/>
      <c r="P9" s="402"/>
      <c r="Q9" s="672" t="s">
        <v>31</v>
      </c>
      <c r="R9" s="672"/>
      <c r="S9" s="402"/>
      <c r="T9" s="402"/>
      <c r="U9" s="672" t="s">
        <v>33</v>
      </c>
      <c r="V9" s="672"/>
      <c r="W9" s="375"/>
      <c r="X9" s="375"/>
      <c r="Y9" s="376" t="s">
        <v>21</v>
      </c>
      <c r="Z9" s="376"/>
      <c r="AA9" s="33"/>
      <c r="AB9" s="33"/>
      <c r="AC9" s="33"/>
      <c r="AD9" s="33"/>
      <c r="AE9" s="40"/>
      <c r="AF9" s="42"/>
      <c r="AG9" s="42" t="str">
        <f>LEFT(L9,1)&amp;"　"&amp;RIGHT(L9,1)&amp;IF(O9="","　　　年　　　月　　　日",IF(O9="","　　　",IF(O9&lt;10,"　　","　")&amp;DBCS(O9))&amp;"年"&amp;IF(S9="","　　　",IF(S9&lt;10,"　　","　")&amp;DBCS(S9))&amp;"月"&amp;IF(W9="","　　　",IF(W9&lt;10,"　　","　")&amp;DBCS(W9))&amp;"日")</f>
        <v>令　和　　　年　　　月　　　日</v>
      </c>
      <c r="AH9" s="42"/>
      <c r="AI9" s="42"/>
      <c r="AJ9" s="42"/>
      <c r="AK9" s="42"/>
      <c r="AL9" s="42"/>
      <c r="AM9" s="42"/>
      <c r="AN9" s="42"/>
      <c r="AO9" s="42"/>
      <c r="AP9" s="42"/>
      <c r="AQ9" s="42"/>
      <c r="AR9" s="42"/>
      <c r="AS9" s="42"/>
      <c r="AT9" s="42"/>
      <c r="AU9" s="42"/>
      <c r="AV9" s="42"/>
      <c r="AW9" s="42"/>
      <c r="AX9" s="179"/>
      <c r="AY9" s="179"/>
      <c r="AZ9" s="179"/>
      <c r="BA9" s="179"/>
      <c r="BB9" s="231"/>
      <c r="BC9" s="231"/>
      <c r="BD9" s="179"/>
      <c r="BE9" s="179"/>
      <c r="BF9" s="180"/>
      <c r="BG9" s="180"/>
      <c r="BH9" s="180"/>
      <c r="BI9" s="154"/>
      <c r="BJ9" s="154"/>
      <c r="BK9" s="154"/>
      <c r="BL9" s="154"/>
    </row>
    <row r="10" spans="2:64" ht="15" customHeight="1">
      <c r="B10" s="674"/>
      <c r="C10" s="508"/>
      <c r="D10" s="508"/>
      <c r="E10" s="762"/>
      <c r="F10" s="763"/>
      <c r="G10" s="763"/>
      <c r="H10" s="764"/>
      <c r="I10" s="398" t="s">
        <v>100</v>
      </c>
      <c r="J10" s="399"/>
      <c r="K10" s="400"/>
      <c r="L10" s="401" t="s">
        <v>418</v>
      </c>
      <c r="M10" s="402"/>
      <c r="N10" s="402"/>
      <c r="O10" s="402"/>
      <c r="P10" s="402"/>
      <c r="Q10" s="672" t="s">
        <v>31</v>
      </c>
      <c r="R10" s="672"/>
      <c r="S10" s="402"/>
      <c r="T10" s="402"/>
      <c r="U10" s="672" t="s">
        <v>33</v>
      </c>
      <c r="V10" s="672"/>
      <c r="W10" s="743"/>
      <c r="X10" s="743"/>
      <c r="Y10" s="556" t="s">
        <v>21</v>
      </c>
      <c r="Z10" s="556"/>
      <c r="AA10" s="140"/>
      <c r="AB10" s="140"/>
      <c r="AC10" s="140"/>
      <c r="AD10" s="140"/>
      <c r="AE10" s="230"/>
      <c r="AF10" s="42"/>
      <c r="AG10" s="42" t="str">
        <f>LEFT(L10,1)&amp;"　"&amp;RIGHT(L10,1)&amp;IF(O10="","　　　年　　　月　　　日",IF(O10="","　　　",IF(O10&lt;10,"　　","　")&amp;DBCS(O10))&amp;"年"&amp;IF(S10="","　　　",IF(S10&lt;10,"　　","　")&amp;DBCS(S10))&amp;"月"&amp;IF(W10="","　　　",IF(W10&lt;10,"　　","　")&amp;DBCS(W10))&amp;"日")</f>
        <v>令　和　　　年　　　月　　　日</v>
      </c>
      <c r="AH10" s="42"/>
      <c r="AI10" s="42"/>
      <c r="AJ10" s="42"/>
      <c r="AK10" s="42"/>
      <c r="AL10" s="42"/>
      <c r="AM10" s="42"/>
      <c r="AN10" s="42"/>
      <c r="AO10" s="42"/>
      <c r="AP10" s="42"/>
      <c r="AQ10" s="42"/>
      <c r="AR10" s="42"/>
      <c r="AS10" s="42"/>
      <c r="AT10" s="42"/>
      <c r="AU10" s="42"/>
      <c r="AV10" s="42"/>
      <c r="AW10" s="42"/>
      <c r="AX10" s="179"/>
      <c r="AY10" s="179"/>
      <c r="AZ10" s="179"/>
      <c r="BA10" s="179"/>
      <c r="BB10" s="231"/>
      <c r="BC10" s="231"/>
      <c r="BD10" s="179"/>
      <c r="BE10" s="179"/>
      <c r="BF10" s="180"/>
      <c r="BG10" s="180"/>
      <c r="BH10" s="180"/>
      <c r="BI10" s="154"/>
      <c r="BJ10" s="154"/>
      <c r="BK10" s="154"/>
      <c r="BL10" s="154"/>
    </row>
    <row r="11" spans="2:64" ht="15" customHeight="1">
      <c r="B11" s="377" t="s">
        <v>46</v>
      </c>
      <c r="C11" s="378"/>
      <c r="D11" s="378"/>
      <c r="E11" s="378"/>
      <c r="F11" s="380" t="s">
        <v>34</v>
      </c>
      <c r="G11" s="381"/>
      <c r="H11" s="381"/>
      <c r="I11" s="381"/>
      <c r="J11" s="381"/>
      <c r="K11" s="382"/>
      <c r="L11" s="418"/>
      <c r="M11" s="419"/>
      <c r="N11" s="419"/>
      <c r="O11" s="419"/>
      <c r="P11" s="419"/>
      <c r="Q11" s="419"/>
      <c r="R11" s="419"/>
      <c r="S11" s="419"/>
      <c r="T11" s="419"/>
      <c r="U11" s="419"/>
      <c r="V11" s="419"/>
      <c r="W11" s="419"/>
      <c r="X11" s="419"/>
      <c r="Y11" s="419"/>
      <c r="Z11" s="419"/>
      <c r="AA11" s="419"/>
      <c r="AB11" s="419"/>
      <c r="AC11" s="419"/>
      <c r="AD11" s="419"/>
      <c r="AE11" s="420"/>
      <c r="AF11" s="42"/>
      <c r="AG11" s="179"/>
      <c r="AH11" s="42"/>
      <c r="AI11" s="42"/>
      <c r="AJ11" s="42"/>
      <c r="AK11" s="42"/>
      <c r="AL11" s="42"/>
      <c r="AM11" s="42"/>
      <c r="AN11" s="42"/>
      <c r="AO11" s="42"/>
      <c r="AP11" s="42"/>
      <c r="AQ11" s="42"/>
      <c r="AR11" s="42"/>
      <c r="AS11" s="42"/>
      <c r="AT11" s="42"/>
      <c r="AU11" s="42"/>
      <c r="AV11" s="42"/>
      <c r="AW11" s="42"/>
      <c r="AX11" s="179"/>
      <c r="AY11" s="179"/>
      <c r="AZ11" s="179"/>
      <c r="BA11" s="179"/>
      <c r="BB11" s="231"/>
      <c r="BC11" s="231"/>
      <c r="BD11" s="179"/>
      <c r="BE11" s="179"/>
      <c r="BF11" s="180"/>
      <c r="BG11" s="180"/>
      <c r="BH11" s="180"/>
      <c r="BI11" s="154"/>
      <c r="BJ11" s="154"/>
      <c r="BK11" s="154"/>
      <c r="BL11" s="154"/>
    </row>
    <row r="12" spans="2:64" ht="15" customHeight="1">
      <c r="B12" s="386"/>
      <c r="C12" s="387"/>
      <c r="D12" s="387"/>
      <c r="E12" s="388"/>
      <c r="F12" s="389" t="s">
        <v>24</v>
      </c>
      <c r="G12" s="390"/>
      <c r="H12" s="390"/>
      <c r="I12" s="390"/>
      <c r="J12" s="390"/>
      <c r="K12" s="391"/>
      <c r="L12" s="424"/>
      <c r="M12" s="425"/>
      <c r="N12" s="425"/>
      <c r="O12" s="425"/>
      <c r="P12" s="425"/>
      <c r="Q12" s="425"/>
      <c r="R12" s="425"/>
      <c r="S12" s="425"/>
      <c r="T12" s="425"/>
      <c r="U12" s="425"/>
      <c r="V12" s="425"/>
      <c r="W12" s="425"/>
      <c r="X12" s="425"/>
      <c r="Y12" s="425"/>
      <c r="Z12" s="425"/>
      <c r="AA12" s="425"/>
      <c r="AB12" s="425"/>
      <c r="AC12" s="425"/>
      <c r="AD12" s="425"/>
      <c r="AE12" s="426"/>
      <c r="AF12" s="42"/>
      <c r="AG12" s="42"/>
      <c r="AH12" s="42"/>
      <c r="AI12" s="42"/>
      <c r="AJ12" s="42"/>
      <c r="AK12" s="42"/>
      <c r="AL12" s="42"/>
      <c r="AM12" s="42"/>
      <c r="AN12" s="42"/>
      <c r="AO12" s="42"/>
      <c r="AP12" s="42"/>
      <c r="AQ12" s="42"/>
      <c r="AR12" s="42"/>
      <c r="AS12" s="42"/>
      <c r="AT12" s="42"/>
      <c r="AU12" s="42"/>
      <c r="AV12" s="42"/>
      <c r="AW12" s="42"/>
      <c r="AX12" s="179"/>
      <c r="AY12" s="179"/>
      <c r="AZ12" s="179"/>
      <c r="BA12" s="179"/>
      <c r="BB12" s="231"/>
      <c r="BC12" s="231"/>
      <c r="BD12" s="231"/>
      <c r="BE12" s="231"/>
      <c r="BF12" s="225"/>
      <c r="BG12" s="225"/>
      <c r="BH12" s="225"/>
    </row>
    <row r="13" spans="2:64" ht="15" customHeight="1">
      <c r="B13" s="386"/>
      <c r="C13" s="387"/>
      <c r="D13" s="387"/>
      <c r="E13" s="388"/>
      <c r="F13" s="389" t="s">
        <v>25</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42"/>
      <c r="AG13" s="42"/>
      <c r="AH13" s="42"/>
      <c r="AI13" s="42"/>
      <c r="AJ13" s="42"/>
      <c r="AK13" s="42"/>
      <c r="AL13" s="42"/>
      <c r="AM13" s="42"/>
      <c r="AN13" s="42"/>
      <c r="AO13" s="42"/>
      <c r="AP13" s="42"/>
      <c r="AQ13" s="42"/>
      <c r="AR13" s="42"/>
      <c r="AS13" s="42"/>
      <c r="AT13" s="42"/>
      <c r="AU13" s="42"/>
      <c r="AV13" s="42"/>
      <c r="AW13" s="42"/>
      <c r="AX13" s="179"/>
      <c r="AY13" s="179"/>
      <c r="AZ13" s="179"/>
      <c r="BA13" s="179"/>
      <c r="BB13" s="231"/>
      <c r="BC13" s="231"/>
      <c r="BD13" s="231"/>
      <c r="BE13" s="231"/>
      <c r="BF13" s="225"/>
      <c r="BG13" s="225"/>
      <c r="BH13" s="225"/>
    </row>
    <row r="14" spans="2:64" ht="15" customHeight="1">
      <c r="B14" s="395"/>
      <c r="C14" s="396"/>
      <c r="D14" s="396"/>
      <c r="E14" s="397"/>
      <c r="F14" s="398" t="s">
        <v>35</v>
      </c>
      <c r="G14" s="399"/>
      <c r="H14" s="399"/>
      <c r="I14" s="399"/>
      <c r="J14" s="399"/>
      <c r="K14" s="400"/>
      <c r="L14" s="494"/>
      <c r="M14" s="495"/>
      <c r="N14" s="495"/>
      <c r="O14" s="495"/>
      <c r="P14" s="495"/>
      <c r="Q14" s="495"/>
      <c r="R14" s="495"/>
      <c r="S14" s="495"/>
      <c r="T14" s="495"/>
      <c r="U14" s="495"/>
      <c r="V14" s="495"/>
      <c r="W14" s="495"/>
      <c r="X14" s="495"/>
      <c r="Y14" s="495"/>
      <c r="Z14" s="495"/>
      <c r="AA14" s="495"/>
      <c r="AB14" s="495"/>
      <c r="AC14" s="495"/>
      <c r="AD14" s="495"/>
      <c r="AE14" s="496"/>
      <c r="AF14" s="18"/>
      <c r="AG14" s="42"/>
      <c r="AH14" s="42"/>
      <c r="AI14" s="42"/>
      <c r="AJ14" s="42"/>
      <c r="AK14" s="42"/>
      <c r="AL14" s="42"/>
      <c r="AM14" s="42"/>
      <c r="AN14" s="42"/>
      <c r="AO14" s="42"/>
      <c r="AP14" s="42"/>
      <c r="AQ14" s="42"/>
      <c r="AR14" s="42"/>
      <c r="AS14" s="42"/>
      <c r="AT14" s="42"/>
      <c r="AU14" s="42"/>
      <c r="AV14" s="42"/>
      <c r="AW14" s="42"/>
      <c r="AX14" s="179"/>
      <c r="AY14" s="179"/>
      <c r="AZ14" s="179"/>
      <c r="BA14" s="179"/>
      <c r="BB14" s="231"/>
      <c r="BC14" s="231"/>
      <c r="BD14" s="231"/>
      <c r="BE14" s="231"/>
      <c r="BF14" s="225"/>
      <c r="BG14" s="225"/>
      <c r="BH14" s="225"/>
    </row>
    <row r="15" spans="2:64" ht="15" customHeight="1">
      <c r="B15" s="744" t="s">
        <v>327</v>
      </c>
      <c r="C15" s="693"/>
      <c r="D15" s="693"/>
      <c r="E15" s="693"/>
      <c r="F15" s="693"/>
      <c r="G15" s="693"/>
      <c r="H15" s="693"/>
      <c r="I15" s="693"/>
      <c r="J15" s="693"/>
      <c r="K15" s="745"/>
      <c r="L15" s="733" t="s">
        <v>1</v>
      </c>
      <c r="M15" s="734"/>
      <c r="N15" s="734"/>
      <c r="O15" s="735"/>
      <c r="P15" s="374"/>
      <c r="Q15" s="375"/>
      <c r="R15" s="375"/>
      <c r="S15" s="171" t="s">
        <v>0</v>
      </c>
      <c r="T15" s="171"/>
      <c r="U15" s="171"/>
      <c r="V15" s="171"/>
      <c r="W15" s="171"/>
      <c r="X15" s="171"/>
      <c r="Y15" s="171"/>
      <c r="Z15" s="171"/>
      <c r="AA15" s="171"/>
      <c r="AB15" s="171"/>
      <c r="AC15" s="171"/>
      <c r="AD15" s="171"/>
      <c r="AE15" s="166"/>
      <c r="AG15" s="179"/>
      <c r="AH15" s="179"/>
      <c r="AI15" s="179"/>
      <c r="AJ15" s="179"/>
      <c r="AK15" s="179"/>
      <c r="AL15" s="179"/>
      <c r="AM15" s="179"/>
      <c r="AN15" s="179"/>
      <c r="AO15" s="179"/>
      <c r="AP15" s="179"/>
      <c r="AQ15" s="179"/>
      <c r="AS15" s="231"/>
      <c r="AT15" s="231"/>
      <c r="AU15" s="231"/>
      <c r="AV15" s="231"/>
      <c r="AW15" s="231"/>
      <c r="AX15" s="231"/>
      <c r="AY15" s="231"/>
      <c r="AZ15" s="231"/>
      <c r="BA15" s="231"/>
      <c r="BB15" s="231"/>
      <c r="BC15" s="231"/>
      <c r="BD15" s="231"/>
      <c r="BE15" s="231"/>
      <c r="BF15" s="225"/>
      <c r="BG15" s="225"/>
      <c r="BH15" s="225"/>
    </row>
    <row r="16" spans="2:64" ht="15" customHeight="1">
      <c r="B16" s="744" t="s">
        <v>89</v>
      </c>
      <c r="C16" s="693"/>
      <c r="D16" s="693"/>
      <c r="E16" s="693"/>
      <c r="F16" s="693"/>
      <c r="G16" s="693"/>
      <c r="H16" s="693"/>
      <c r="I16" s="693"/>
      <c r="J16" s="693"/>
      <c r="K16" s="745"/>
      <c r="L16" s="733" t="s">
        <v>26</v>
      </c>
      <c r="M16" s="734"/>
      <c r="N16" s="734"/>
      <c r="O16" s="735"/>
      <c r="P16" s="746" t="s">
        <v>82</v>
      </c>
      <c r="Q16" s="747"/>
      <c r="R16" s="741"/>
      <c r="S16" s="742"/>
      <c r="T16" s="742"/>
      <c r="U16" s="742"/>
      <c r="V16" s="742"/>
      <c r="W16" s="742"/>
      <c r="X16" s="742"/>
      <c r="Y16" s="742"/>
      <c r="Z16" s="742"/>
      <c r="AA16" s="262" t="s">
        <v>107</v>
      </c>
      <c r="AB16" s="263"/>
      <c r="AC16" s="171"/>
      <c r="AD16" s="171"/>
      <c r="AE16" s="166"/>
      <c r="AG16" s="179"/>
      <c r="AH16" s="179"/>
      <c r="AI16" s="179"/>
      <c r="AJ16" s="179"/>
      <c r="AK16" s="179"/>
      <c r="AL16" s="179"/>
      <c r="AM16" s="179"/>
      <c r="AN16" s="179"/>
      <c r="AO16" s="179"/>
      <c r="AP16" s="179"/>
      <c r="AQ16" s="179"/>
      <c r="AS16" s="231"/>
      <c r="AT16" s="231"/>
      <c r="AU16" s="231"/>
      <c r="AV16" s="231"/>
      <c r="AW16" s="231"/>
      <c r="AX16" s="231"/>
      <c r="AY16" s="231"/>
      <c r="AZ16" s="231"/>
      <c r="BA16" s="231"/>
      <c r="BB16" s="231"/>
      <c r="BC16" s="231"/>
      <c r="BD16" s="231"/>
      <c r="BE16" s="231"/>
      <c r="BF16" s="225"/>
      <c r="BG16" s="225"/>
      <c r="BH16" s="225"/>
    </row>
    <row r="17" spans="1:57" ht="15" customHeight="1">
      <c r="B17" s="748" t="s">
        <v>110</v>
      </c>
      <c r="C17" s="749"/>
      <c r="D17" s="749"/>
      <c r="E17" s="749"/>
      <c r="F17" s="749"/>
      <c r="G17" s="749"/>
      <c r="H17" s="749"/>
      <c r="I17" s="749"/>
      <c r="J17" s="749"/>
      <c r="K17" s="750"/>
      <c r="L17" s="374" t="s">
        <v>8</v>
      </c>
      <c r="M17" s="375"/>
      <c r="N17" s="375"/>
      <c r="O17" s="375"/>
      <c r="P17" s="375"/>
      <c r="Q17" s="376" t="s">
        <v>31</v>
      </c>
      <c r="R17" s="376"/>
      <c r="S17" s="375"/>
      <c r="T17" s="375"/>
      <c r="U17" s="376" t="s">
        <v>33</v>
      </c>
      <c r="V17" s="376"/>
      <c r="W17" s="375"/>
      <c r="X17" s="375"/>
      <c r="Y17" s="376" t="s">
        <v>21</v>
      </c>
      <c r="Z17" s="376"/>
      <c r="AA17" s="33"/>
      <c r="AB17" s="33"/>
      <c r="AC17" s="33"/>
      <c r="AD17" s="33"/>
      <c r="AE17" s="40"/>
      <c r="AF17" s="42"/>
      <c r="AG17" s="42" t="str">
        <f>L17&amp;IF(O17="","　　　年　　　月　　　日",IF(O17="","　　　",IF(O17&lt;10,"　　","　")&amp;DBCS(O17))&amp;"年"&amp;IF(S17="","　　　",IF(S17&lt;10,"　　","　")&amp;DBCS(S17))&amp;"月"&amp;IF(W17="","　　　",IF(W17&lt;10,"　　","　")&amp;DBCS(W17))&amp;"日")</f>
        <v>平成　　　年　　　月　　　日</v>
      </c>
      <c r="AH17" s="42"/>
      <c r="AI17" s="42"/>
      <c r="AJ17" s="179"/>
      <c r="AK17" s="179"/>
      <c r="AL17" s="179"/>
      <c r="AM17" s="179"/>
      <c r="AN17" s="179"/>
      <c r="AO17" s="179"/>
      <c r="AP17" s="179"/>
      <c r="AQ17" s="179"/>
      <c r="AS17" s="231"/>
      <c r="AT17" s="231"/>
      <c r="AU17" s="231"/>
      <c r="AV17" s="231"/>
      <c r="AW17" s="231"/>
      <c r="AX17" s="231"/>
      <c r="AY17" s="231"/>
      <c r="AZ17" s="231"/>
      <c r="BA17" s="231"/>
      <c r="BB17" s="231"/>
      <c r="BC17" s="231"/>
      <c r="BD17" s="231"/>
      <c r="BE17" s="231"/>
    </row>
    <row r="18" spans="1:57" ht="15" customHeight="1">
      <c r="B18" s="744" t="s">
        <v>328</v>
      </c>
      <c r="C18" s="693"/>
      <c r="D18" s="693"/>
      <c r="E18" s="693"/>
      <c r="F18" s="693"/>
      <c r="G18" s="693"/>
      <c r="H18" s="693"/>
      <c r="I18" s="693"/>
      <c r="J18" s="693"/>
      <c r="K18" s="745"/>
      <c r="L18" s="751"/>
      <c r="M18" s="370"/>
      <c r="N18" s="370"/>
      <c r="O18" s="370"/>
      <c r="P18" s="370"/>
      <c r="Q18" s="370"/>
      <c r="R18" s="370"/>
      <c r="S18" s="370"/>
      <c r="T18" s="370"/>
      <c r="U18" s="370"/>
      <c r="V18" s="370"/>
      <c r="W18" s="370"/>
      <c r="X18" s="370"/>
      <c r="Y18" s="370"/>
      <c r="Z18" s="370"/>
      <c r="AA18" s="370"/>
      <c r="AB18" s="370"/>
      <c r="AC18" s="370"/>
      <c r="AD18" s="370"/>
      <c r="AE18" s="752"/>
      <c r="AG18" s="179"/>
      <c r="AH18" s="179"/>
      <c r="AI18" s="179"/>
      <c r="AJ18" s="179"/>
      <c r="AK18" s="179"/>
      <c r="AL18" s="179"/>
      <c r="AM18" s="179"/>
      <c r="AN18" s="179"/>
      <c r="AO18" s="179"/>
      <c r="AP18" s="179"/>
      <c r="AQ18" s="179"/>
      <c r="AS18" s="231"/>
      <c r="AT18" s="231"/>
      <c r="AU18" s="231"/>
      <c r="AV18" s="231"/>
      <c r="AW18" s="231"/>
      <c r="AX18" s="231"/>
      <c r="AY18" s="231"/>
      <c r="AZ18" s="231"/>
      <c r="BA18" s="231"/>
      <c r="BB18" s="231"/>
      <c r="BC18" s="231"/>
      <c r="BD18" s="231"/>
      <c r="BE18" s="231"/>
    </row>
    <row r="19" spans="1:57" ht="5.0999999999999996" customHeight="1"/>
    <row r="20" spans="1:57" s="18" customFormat="1" ht="23.1" customHeight="1">
      <c r="AV20" s="42"/>
      <c r="AW20" s="42"/>
      <c r="AX20" s="42"/>
      <c r="AY20" s="42"/>
      <c r="AZ20" s="42"/>
      <c r="BA20" s="42"/>
      <c r="BB20" s="42"/>
    </row>
    <row r="21" spans="1:57" s="18" customFormat="1" ht="23.1" customHeight="1">
      <c r="AV21" s="42"/>
      <c r="AW21" s="42"/>
      <c r="AX21" s="42"/>
      <c r="AY21" s="42"/>
      <c r="AZ21" s="42"/>
      <c r="BA21" s="42"/>
      <c r="BB21" s="42"/>
    </row>
    <row r="22" spans="1:57" s="18" customFormat="1" ht="23.1" customHeight="1">
      <c r="A22" s="19" t="s">
        <v>163</v>
      </c>
      <c r="AV22" s="42"/>
      <c r="AW22" s="42"/>
      <c r="AX22" s="42"/>
      <c r="AY22" s="42"/>
      <c r="AZ22" s="42"/>
      <c r="BA22" s="42"/>
      <c r="BB22" s="42"/>
    </row>
    <row r="23" spans="1:57" s="18" customFormat="1" ht="23.1" customHeight="1">
      <c r="A23" s="95"/>
      <c r="AV23" s="42"/>
      <c r="AW23" s="42"/>
      <c r="AX23" s="42"/>
      <c r="AY23" s="42"/>
      <c r="AZ23" s="42"/>
      <c r="BA23" s="42"/>
      <c r="BB23" s="42"/>
    </row>
    <row r="24" spans="1:57" s="18" customFormat="1" ht="23.1" customHeight="1">
      <c r="E24" s="247"/>
      <c r="K24" s="770" t="s">
        <v>330</v>
      </c>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V24" s="42"/>
      <c r="AW24" s="42"/>
      <c r="AX24" s="42"/>
      <c r="AY24" s="42"/>
      <c r="AZ24" s="42"/>
      <c r="BA24" s="42"/>
      <c r="BB24" s="42"/>
    </row>
    <row r="25" spans="1:57" s="18" customFormat="1" ht="23.1" customHeight="1">
      <c r="I25" s="29"/>
      <c r="J25" s="29"/>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29"/>
      <c r="AV25" s="42"/>
      <c r="AW25" s="42"/>
      <c r="AX25" s="42"/>
      <c r="AY25" s="42"/>
      <c r="AZ25" s="42"/>
      <c r="BA25" s="42"/>
      <c r="BB25" s="42"/>
    </row>
    <row r="26" spans="1:57" s="18" customFormat="1" ht="23.1" customHeight="1">
      <c r="AV26" s="42"/>
      <c r="AW26" s="42"/>
      <c r="AX26" s="42"/>
      <c r="AY26" s="42"/>
      <c r="AZ26" s="42"/>
      <c r="BA26" s="42"/>
      <c r="BB26" s="42"/>
    </row>
    <row r="27" spans="1:57" s="18" customFormat="1" ht="23.1" customHeight="1">
      <c r="B27" s="232" t="s">
        <v>16</v>
      </c>
      <c r="C27" s="239"/>
      <c r="D27" s="245"/>
      <c r="E27" s="23"/>
      <c r="F27" s="23"/>
      <c r="G27" s="23"/>
      <c r="H27" s="23"/>
      <c r="I27" s="23"/>
      <c r="J27" s="33"/>
      <c r="K27" s="33"/>
      <c r="L27" s="33"/>
      <c r="M27" s="33"/>
      <c r="N27" s="376" t="str">
        <f>IF(L2="","",L2)</f>
        <v/>
      </c>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754"/>
      <c r="AV27" s="42"/>
      <c r="AW27" s="42"/>
      <c r="AX27" s="42"/>
      <c r="AY27" s="42"/>
      <c r="AZ27" s="42"/>
      <c r="BA27" s="42"/>
      <c r="BB27" s="42"/>
    </row>
    <row r="28" spans="1:57" s="18" customFormat="1" ht="23.1" customHeight="1">
      <c r="B28" s="232" t="s">
        <v>181</v>
      </c>
      <c r="C28" s="239"/>
      <c r="D28" s="245"/>
      <c r="E28" s="23"/>
      <c r="F28" s="23"/>
      <c r="G28" s="23"/>
      <c r="H28" s="23"/>
      <c r="I28" s="23"/>
      <c r="J28" s="33"/>
      <c r="K28" s="33"/>
      <c r="L28" s="33"/>
      <c r="M28" s="250"/>
      <c r="N28" s="254" t="str">
        <f>"津山市　"&amp;IF(O3="","　　　　　　　　　　",O3)&amp;"　地内"</f>
        <v>津山市　　　　　　　　　　　　地内</v>
      </c>
      <c r="O28" s="250"/>
      <c r="P28" s="250"/>
      <c r="Q28" s="250"/>
      <c r="R28" s="250"/>
      <c r="S28" s="33"/>
      <c r="T28" s="257"/>
      <c r="U28" s="257"/>
      <c r="V28" s="257"/>
      <c r="W28" s="257"/>
      <c r="X28" s="257"/>
      <c r="Y28" s="257"/>
      <c r="Z28" s="257"/>
      <c r="AA28" s="257"/>
      <c r="AB28" s="257"/>
      <c r="AC28" s="257"/>
      <c r="AD28" s="33"/>
      <c r="AE28" s="250"/>
      <c r="AF28" s="250"/>
      <c r="AG28" s="250"/>
      <c r="AH28" s="250"/>
      <c r="AI28" s="33"/>
      <c r="AJ28" s="33"/>
      <c r="AK28" s="33"/>
      <c r="AL28" s="33"/>
      <c r="AM28" s="33"/>
      <c r="AN28" s="33"/>
      <c r="AO28" s="33"/>
      <c r="AP28" s="33"/>
      <c r="AQ28" s="40"/>
      <c r="AV28" s="42"/>
      <c r="AW28" s="42"/>
      <c r="AX28" s="42"/>
      <c r="AY28" s="42"/>
      <c r="AZ28" s="42"/>
      <c r="BA28" s="42"/>
      <c r="BB28" s="42"/>
    </row>
    <row r="29" spans="1:57" s="18" customFormat="1" ht="23.1" customHeight="1">
      <c r="B29" s="232" t="s">
        <v>111</v>
      </c>
      <c r="C29" s="240"/>
      <c r="D29" s="245"/>
      <c r="E29" s="23"/>
      <c r="F29" s="23"/>
      <c r="G29" s="23"/>
      <c r="H29" s="23"/>
      <c r="I29" s="23"/>
      <c r="J29" s="33"/>
      <c r="K29" s="33"/>
      <c r="L29" s="250"/>
      <c r="M29" s="250"/>
      <c r="N29" s="254" t="str">
        <f>AG7</f>
        <v>令　和　　　　年　　　　月　　　　日</v>
      </c>
      <c r="O29" s="250"/>
      <c r="P29" s="250"/>
      <c r="Q29" s="33"/>
      <c r="R29" s="33"/>
      <c r="S29" s="257"/>
      <c r="T29" s="257"/>
      <c r="U29" s="257"/>
      <c r="V29" s="257"/>
      <c r="W29" s="257"/>
      <c r="X29" s="257"/>
      <c r="Y29" s="257"/>
      <c r="Z29" s="257"/>
      <c r="AA29" s="257"/>
      <c r="AB29" s="33"/>
      <c r="AC29" s="33"/>
      <c r="AD29" s="250"/>
      <c r="AE29" s="250"/>
      <c r="AF29" s="250"/>
      <c r="AG29" s="33"/>
      <c r="AH29" s="33"/>
      <c r="AI29" s="33"/>
      <c r="AJ29" s="33"/>
      <c r="AK29" s="33"/>
      <c r="AL29" s="33"/>
      <c r="AM29" s="33"/>
      <c r="AN29" s="33"/>
      <c r="AO29" s="33"/>
      <c r="AP29" s="33"/>
      <c r="AQ29" s="40"/>
      <c r="AV29" s="42"/>
      <c r="AW29" s="42"/>
      <c r="AX29" s="42"/>
      <c r="AY29" s="42"/>
      <c r="AZ29" s="42"/>
      <c r="BA29" s="42"/>
      <c r="BB29" s="42"/>
    </row>
    <row r="30" spans="1:57" s="18" customFormat="1" ht="23.1" customHeight="1">
      <c r="B30" s="233" t="s">
        <v>112</v>
      </c>
      <c r="C30" s="241"/>
      <c r="D30" s="92"/>
      <c r="E30" s="92"/>
      <c r="F30" s="92"/>
      <c r="G30" s="92"/>
      <c r="H30" s="92"/>
      <c r="I30" s="92"/>
      <c r="J30" s="119"/>
      <c r="K30" s="249"/>
      <c r="L30" s="251"/>
      <c r="M30" s="251"/>
      <c r="N30" s="251"/>
      <c r="O30" s="251"/>
      <c r="P30" s="119"/>
      <c r="Q30" s="119"/>
      <c r="R30" s="119"/>
      <c r="S30" s="119"/>
      <c r="T30" s="119"/>
      <c r="U30" s="258"/>
      <c r="V30" s="258"/>
      <c r="W30" s="258"/>
      <c r="X30" s="119"/>
      <c r="Y30" s="119"/>
      <c r="Z30" s="119"/>
      <c r="AA30" s="119"/>
      <c r="AB30" s="119"/>
      <c r="AC30" s="119"/>
      <c r="AD30" s="258"/>
      <c r="AE30" s="258"/>
      <c r="AF30" s="258"/>
      <c r="AG30" s="119"/>
      <c r="AH30" s="119"/>
      <c r="AI30" s="119"/>
      <c r="AJ30" s="119"/>
      <c r="AK30" s="119"/>
      <c r="AL30" s="119"/>
      <c r="AM30" s="119"/>
      <c r="AN30" s="119"/>
      <c r="AO30" s="258"/>
      <c r="AP30" s="258"/>
      <c r="AQ30" s="266"/>
      <c r="AV30" s="42"/>
      <c r="AW30" s="42"/>
      <c r="AX30" s="42"/>
      <c r="AY30" s="42"/>
      <c r="AZ30" s="42"/>
      <c r="BA30" s="42"/>
      <c r="BB30" s="42"/>
    </row>
    <row r="31" spans="1:57" s="18" customFormat="1" ht="23.1" customHeight="1">
      <c r="B31" s="234"/>
      <c r="E31" s="248" t="s">
        <v>115</v>
      </c>
      <c r="F31" s="501" t="s">
        <v>297</v>
      </c>
      <c r="G31" s="501"/>
      <c r="H31" s="501"/>
      <c r="I31" s="501"/>
      <c r="J31" s="501"/>
      <c r="K31" s="501"/>
      <c r="L31" s="252"/>
      <c r="M31" s="252"/>
      <c r="N31" s="252"/>
      <c r="O31" s="252"/>
      <c r="P31" s="25" t="s">
        <v>116</v>
      </c>
      <c r="Q31" s="133"/>
      <c r="S31" s="133"/>
      <c r="T31" s="133"/>
      <c r="U31" s="133"/>
      <c r="V31" s="387" t="str">
        <f>IF(L4="変更なし","■","□")</f>
        <v>■</v>
      </c>
      <c r="W31" s="387"/>
      <c r="X31" s="25" t="s">
        <v>118</v>
      </c>
      <c r="Y31" s="133"/>
      <c r="Z31" s="133"/>
      <c r="AA31" s="133"/>
      <c r="AB31" s="133"/>
      <c r="AC31" s="133"/>
      <c r="AD31" s="133"/>
      <c r="AE31" s="133"/>
      <c r="AF31" s="133"/>
      <c r="AG31" s="133"/>
      <c r="AH31" s="133"/>
      <c r="AI31" s="133"/>
      <c r="AJ31" s="133"/>
      <c r="AK31" s="133"/>
      <c r="AL31" s="133"/>
      <c r="AM31" s="133"/>
      <c r="AN31" s="133"/>
      <c r="AO31" s="133"/>
      <c r="AP31" s="133"/>
      <c r="AQ31" s="267"/>
      <c r="AV31" s="42"/>
      <c r="AW31" s="42"/>
      <c r="AX31" s="42"/>
      <c r="AY31" s="42"/>
      <c r="AZ31" s="42"/>
      <c r="BA31" s="42"/>
      <c r="BB31" s="42"/>
    </row>
    <row r="32" spans="1:57" s="18" customFormat="1" ht="23.1" customHeight="1">
      <c r="B32" s="234"/>
      <c r="E32" s="248"/>
      <c r="F32" s="25"/>
      <c r="G32" s="246"/>
      <c r="H32" s="246"/>
      <c r="I32" s="246"/>
      <c r="K32" s="133"/>
      <c r="L32" s="252"/>
      <c r="M32" s="252"/>
      <c r="N32" s="252"/>
      <c r="O32" s="252"/>
      <c r="P32" s="133"/>
      <c r="Q32" s="133"/>
      <c r="S32" s="133"/>
      <c r="T32" s="133"/>
      <c r="U32" s="133"/>
      <c r="V32" s="387" t="str">
        <f>IF(L4="変更あり","■","□")</f>
        <v>□</v>
      </c>
      <c r="W32" s="387"/>
      <c r="X32" s="25" t="s">
        <v>120</v>
      </c>
      <c r="Y32" s="133"/>
      <c r="Z32" s="133"/>
      <c r="AA32" s="133"/>
      <c r="AB32" s="133"/>
      <c r="AC32" s="133"/>
      <c r="AD32" s="133"/>
      <c r="AE32" s="133"/>
      <c r="AF32" s="133"/>
      <c r="AG32" s="133"/>
      <c r="AH32" s="133"/>
      <c r="AI32" s="133"/>
      <c r="AJ32" s="133"/>
      <c r="AK32" s="133"/>
      <c r="AL32" s="133"/>
      <c r="AM32" s="133"/>
      <c r="AN32" s="133"/>
      <c r="AO32" s="133"/>
      <c r="AP32" s="133"/>
      <c r="AQ32" s="267"/>
      <c r="AV32" s="42"/>
      <c r="AW32" s="42"/>
      <c r="AX32" s="42"/>
      <c r="AY32" s="42"/>
      <c r="AZ32" s="42"/>
      <c r="BA32" s="42"/>
      <c r="BB32" s="42"/>
    </row>
    <row r="33" spans="2:54" s="18" customFormat="1" ht="23.1" customHeight="1">
      <c r="B33" s="234"/>
      <c r="D33" s="246"/>
      <c r="E33" s="248" t="s">
        <v>122</v>
      </c>
      <c r="F33" s="501" t="s">
        <v>282</v>
      </c>
      <c r="G33" s="501"/>
      <c r="H33" s="501"/>
      <c r="I33" s="501"/>
      <c r="J33" s="501"/>
      <c r="K33" s="501"/>
      <c r="L33" s="252"/>
      <c r="M33" s="252"/>
      <c r="N33" s="252"/>
      <c r="O33" s="252"/>
      <c r="P33" s="25" t="s">
        <v>86</v>
      </c>
      <c r="Q33" s="133"/>
      <c r="S33" s="133"/>
      <c r="T33" s="133"/>
      <c r="U33" s="133"/>
      <c r="V33" s="25" t="str">
        <f>AG9</f>
        <v>令　和　　　年　　　月　　　日</v>
      </c>
      <c r="W33" s="133"/>
      <c r="X33" s="133"/>
      <c r="Y33" s="133"/>
      <c r="Z33" s="133"/>
      <c r="AA33" s="133"/>
      <c r="AB33" s="133"/>
      <c r="AC33" s="133"/>
      <c r="AD33" s="133"/>
      <c r="AE33" s="133"/>
      <c r="AF33" s="133"/>
      <c r="AG33" s="133"/>
      <c r="AH33" s="133"/>
      <c r="AI33" s="133"/>
      <c r="AJ33" s="133"/>
      <c r="AK33" s="133"/>
      <c r="AL33" s="133"/>
      <c r="AM33" s="133"/>
      <c r="AN33" s="133"/>
      <c r="AO33" s="133"/>
      <c r="AP33" s="133"/>
      <c r="AQ33" s="267"/>
      <c r="AV33" s="42"/>
      <c r="AW33" s="42"/>
      <c r="AX33" s="42"/>
      <c r="AY33" s="42"/>
      <c r="AZ33" s="42"/>
      <c r="BA33" s="42"/>
      <c r="BB33" s="42"/>
    </row>
    <row r="34" spans="2:54" s="18" customFormat="1" ht="23.1" customHeight="1">
      <c r="B34" s="234"/>
      <c r="D34" s="246"/>
      <c r="E34" s="248"/>
      <c r="F34" s="246"/>
      <c r="G34" s="246"/>
      <c r="H34" s="246"/>
      <c r="I34" s="246"/>
      <c r="K34" s="133"/>
      <c r="L34" s="252"/>
      <c r="M34" s="252"/>
      <c r="N34" s="252"/>
      <c r="O34" s="252"/>
      <c r="P34" s="25" t="s">
        <v>91</v>
      </c>
      <c r="Q34" s="133"/>
      <c r="S34" s="133"/>
      <c r="T34" s="133"/>
      <c r="U34" s="133"/>
      <c r="V34" s="25" t="str">
        <f>AG10</f>
        <v>令　和　　　年　　　月　　　日</v>
      </c>
      <c r="W34" s="133"/>
      <c r="X34" s="133"/>
      <c r="Y34" s="133"/>
      <c r="Z34" s="133"/>
      <c r="AA34" s="133"/>
      <c r="AB34" s="133"/>
      <c r="AC34" s="133"/>
      <c r="AD34" s="133"/>
      <c r="AE34" s="133"/>
      <c r="AF34" s="133"/>
      <c r="AG34" s="133"/>
      <c r="AH34" s="133"/>
      <c r="AI34" s="133"/>
      <c r="AJ34" s="133"/>
      <c r="AK34" s="133"/>
      <c r="AL34" s="133"/>
      <c r="AM34" s="133"/>
      <c r="AN34" s="133"/>
      <c r="AO34" s="133"/>
      <c r="AP34" s="133"/>
      <c r="AQ34" s="267"/>
      <c r="AV34" s="42"/>
      <c r="AW34" s="42"/>
      <c r="AX34" s="42"/>
      <c r="AY34" s="42"/>
      <c r="AZ34" s="42"/>
      <c r="BA34" s="42"/>
      <c r="BB34" s="42"/>
    </row>
    <row r="35" spans="2:54" s="18" customFormat="1" ht="23.1" customHeight="1">
      <c r="B35" s="234"/>
      <c r="D35" s="246"/>
      <c r="E35" s="248" t="s">
        <v>123</v>
      </c>
      <c r="F35" s="501" t="s">
        <v>331</v>
      </c>
      <c r="G35" s="501"/>
      <c r="H35" s="501"/>
      <c r="I35" s="501"/>
      <c r="J35" s="501"/>
      <c r="K35" s="501"/>
      <c r="L35" s="252"/>
      <c r="M35" s="252"/>
      <c r="N35" s="252"/>
      <c r="O35" s="252"/>
      <c r="P35" s="755" t="s">
        <v>124</v>
      </c>
      <c r="Q35" s="755"/>
      <c r="R35" s="755" t="s">
        <v>126</v>
      </c>
      <c r="S35" s="755"/>
      <c r="T35" s="133"/>
      <c r="U35" s="133"/>
      <c r="V35" s="756" t="str">
        <f>IF(L5="変更なし","",AG5&amp;AH5&amp;IF(AH5="￥","",IF(AH5="","","，"))&amp;AI5&amp;AJ5&amp;AK5&amp;IF(AK5="￥","",IF(AK5="","","，"))&amp;AL5&amp;AM5&amp;AN5&amp;IF(AN5="￥","",IF(AN5="","","，"))&amp;AO5&amp;AP5&amp;AQ5)</f>
        <v/>
      </c>
      <c r="W35" s="756"/>
      <c r="X35" s="756"/>
      <c r="Y35" s="756"/>
      <c r="Z35" s="756"/>
      <c r="AA35" s="756"/>
      <c r="AB35" s="756"/>
      <c r="AC35" s="756"/>
      <c r="AD35" s="756"/>
      <c r="AE35" s="756"/>
      <c r="AF35" s="756"/>
      <c r="AG35" s="756"/>
      <c r="AH35" s="756"/>
      <c r="AI35" s="756"/>
      <c r="AJ35" s="756"/>
      <c r="AK35" s="756"/>
      <c r="AL35" s="756"/>
      <c r="AM35" s="757" t="s">
        <v>14</v>
      </c>
      <c r="AN35" s="757"/>
      <c r="AO35" s="133"/>
      <c r="AP35" s="133"/>
      <c r="AQ35" s="267"/>
      <c r="AV35" s="42"/>
      <c r="AW35" s="42"/>
      <c r="AX35" s="42"/>
      <c r="AY35" s="42"/>
      <c r="AZ35" s="42"/>
      <c r="BA35" s="42"/>
      <c r="BB35" s="42"/>
    </row>
    <row r="36" spans="2:54" s="18" customFormat="1" ht="23.1" customHeight="1">
      <c r="B36" s="234"/>
      <c r="D36" s="246"/>
      <c r="E36" s="248"/>
      <c r="F36" s="246"/>
      <c r="G36" s="246"/>
      <c r="H36" s="246"/>
      <c r="I36" s="246"/>
      <c r="K36" s="133"/>
      <c r="L36" s="252"/>
      <c r="M36" s="252"/>
      <c r="N36" s="252"/>
      <c r="O36" s="123" t="s">
        <v>102</v>
      </c>
      <c r="Q36" s="133"/>
      <c r="S36" s="133"/>
      <c r="T36" s="133"/>
      <c r="U36" s="133"/>
      <c r="V36" s="133"/>
      <c r="W36" s="133"/>
      <c r="X36" s="133"/>
      <c r="Y36" s="133"/>
      <c r="AF36" s="774" t="str">
        <f>IF(L5="変更なし","",AT5&amp;AU5&amp;IF(AU5="￥","",IF(AU5="","","，"))&amp;AV5&amp;AW5&amp;AX5&amp;IF(AX5="￥","",IF(AX5="","","，"))&amp;AY5&amp;AZ5&amp;BA5&amp;IF(BA5="￥","",IF(BA5="","","，"))&amp;BB5&amp;BC5&amp;BD5)</f>
        <v/>
      </c>
      <c r="AG36" s="774"/>
      <c r="AH36" s="774"/>
      <c r="AI36" s="774"/>
      <c r="AJ36" s="774"/>
      <c r="AK36" s="774"/>
      <c r="AL36" s="774"/>
      <c r="AM36" s="774"/>
      <c r="AN36" s="774"/>
      <c r="AO36" s="110" t="s">
        <v>98</v>
      </c>
      <c r="AP36" s="133"/>
      <c r="AQ36" s="267"/>
      <c r="AV36" s="42"/>
      <c r="AW36" s="42"/>
      <c r="AX36" s="42"/>
      <c r="AY36" s="42"/>
      <c r="AZ36" s="42"/>
      <c r="BA36" s="42"/>
      <c r="BB36" s="42"/>
    </row>
    <row r="37" spans="2:54" s="18" customFormat="1" ht="23.1" customHeight="1">
      <c r="B37" s="234"/>
      <c r="D37" s="246"/>
      <c r="E37" s="248" t="s">
        <v>28</v>
      </c>
      <c r="F37" s="501" t="s">
        <v>299</v>
      </c>
      <c r="G37" s="501"/>
      <c r="H37" s="501"/>
      <c r="I37" s="501"/>
      <c r="J37" s="501"/>
      <c r="K37" s="501"/>
      <c r="L37" s="252"/>
      <c r="M37" s="252"/>
      <c r="N37" s="252"/>
      <c r="O37" s="252"/>
      <c r="P37" s="133"/>
      <c r="Q37" s="133"/>
      <c r="S37" s="133"/>
      <c r="T37" s="133"/>
      <c r="U37" s="133"/>
      <c r="V37" s="133"/>
      <c r="W37" s="133"/>
      <c r="X37" s="133"/>
      <c r="Y37" s="133"/>
      <c r="Z37" s="133"/>
      <c r="AA37" s="133"/>
      <c r="AB37" s="133"/>
      <c r="AC37" s="133"/>
      <c r="AD37" s="133"/>
      <c r="AE37" s="133"/>
      <c r="AF37" s="133"/>
      <c r="AG37" s="756" t="str">
        <f>IF(L15="変更なし","",P15)</f>
        <v/>
      </c>
      <c r="AH37" s="756"/>
      <c r="AI37" s="757" t="s">
        <v>0</v>
      </c>
      <c r="AJ37" s="757"/>
      <c r="AK37" s="133"/>
      <c r="AL37" s="133"/>
      <c r="AM37" s="133"/>
      <c r="AN37" s="133"/>
      <c r="AO37" s="133"/>
      <c r="AP37" s="133"/>
      <c r="AQ37" s="267"/>
      <c r="AV37" s="42"/>
      <c r="AW37" s="42"/>
      <c r="AX37" s="42"/>
      <c r="AY37" s="42"/>
      <c r="AZ37" s="42"/>
      <c r="BA37" s="42"/>
      <c r="BB37" s="42"/>
    </row>
    <row r="38" spans="2:54" s="18" customFormat="1" ht="23.1" customHeight="1">
      <c r="B38" s="235"/>
      <c r="C38" s="242"/>
      <c r="D38" s="101"/>
      <c r="E38" s="248" t="s">
        <v>332</v>
      </c>
      <c r="F38" s="25" t="s">
        <v>128</v>
      </c>
      <c r="G38" s="101"/>
      <c r="H38" s="101"/>
      <c r="I38" s="133"/>
      <c r="J38" s="133"/>
      <c r="O38" s="255"/>
      <c r="P38" s="255"/>
      <c r="Q38" s="255"/>
      <c r="R38" s="775" t="str">
        <f>IF(L16="変更なし","■","□")</f>
        <v>□</v>
      </c>
      <c r="S38" s="775"/>
      <c r="T38" s="256" t="s">
        <v>130</v>
      </c>
      <c r="U38" s="127"/>
      <c r="V38" s="127"/>
      <c r="W38" s="255"/>
      <c r="X38" s="255"/>
      <c r="Y38" s="255"/>
      <c r="Z38" s="255"/>
      <c r="AA38" s="255"/>
      <c r="AB38" s="255"/>
      <c r="AC38" s="255"/>
      <c r="AD38" s="255"/>
      <c r="AE38" s="25"/>
      <c r="AF38" s="25"/>
      <c r="AQ38" s="229"/>
      <c r="AV38" s="42"/>
      <c r="AW38" s="42"/>
      <c r="AX38" s="42"/>
      <c r="AY38" s="42"/>
      <c r="AZ38" s="42"/>
      <c r="BA38" s="42"/>
      <c r="BB38" s="42"/>
    </row>
    <row r="39" spans="2:54" s="18" customFormat="1" ht="23.1" customHeight="1">
      <c r="B39" s="234"/>
      <c r="G39" s="133"/>
      <c r="H39" s="133"/>
      <c r="I39" s="133"/>
      <c r="J39" s="133"/>
      <c r="R39" s="387" t="str">
        <f>IF(L16="変更あり","■","□")</f>
        <v>□</v>
      </c>
      <c r="S39" s="387"/>
      <c r="T39" s="25" t="s">
        <v>131</v>
      </c>
      <c r="U39" s="110"/>
      <c r="V39" s="110"/>
      <c r="W39" s="259"/>
      <c r="X39" s="260"/>
      <c r="Y39" s="755" t="s">
        <v>124</v>
      </c>
      <c r="Z39" s="755"/>
      <c r="AA39" s="755" t="s">
        <v>126</v>
      </c>
      <c r="AB39" s="755"/>
      <c r="AC39" s="260"/>
      <c r="AD39" s="753" t="str">
        <f>IF(OR(L16="　",L16="変更なし"),"",R16)</f>
        <v/>
      </c>
      <c r="AE39" s="753"/>
      <c r="AF39" s="753"/>
      <c r="AG39" s="753"/>
      <c r="AH39" s="753"/>
      <c r="AI39" s="753"/>
      <c r="AJ39" s="753"/>
      <c r="AK39" s="753"/>
      <c r="AL39" s="753"/>
      <c r="AM39" s="753"/>
      <c r="AN39" s="753"/>
      <c r="AO39" s="37" t="s">
        <v>14</v>
      </c>
      <c r="AQ39" s="229"/>
      <c r="AV39" s="42"/>
      <c r="AW39" s="42"/>
      <c r="AX39" s="42"/>
      <c r="AY39" s="42"/>
      <c r="AZ39" s="42"/>
      <c r="BA39" s="42"/>
      <c r="BB39" s="42"/>
    </row>
    <row r="40" spans="2:54" s="18" customFormat="1" ht="23.1" customHeight="1">
      <c r="B40" s="234"/>
      <c r="G40" s="133"/>
      <c r="H40" s="133"/>
      <c r="I40" s="133"/>
      <c r="J40" s="133"/>
      <c r="R40" s="252"/>
      <c r="S40" s="252"/>
      <c r="T40" s="25"/>
      <c r="W40" s="259"/>
      <c r="X40" s="260"/>
      <c r="Y40" s="771" t="s">
        <v>110</v>
      </c>
      <c r="Z40" s="771"/>
      <c r="AA40" s="771"/>
      <c r="AB40" s="771"/>
      <c r="AC40" s="260"/>
      <c r="AD40" s="25" t="str">
        <f>AG17</f>
        <v>平成　　　年　　　月　　　日</v>
      </c>
      <c r="AF40" s="110"/>
      <c r="AQ40" s="229"/>
      <c r="AV40" s="42"/>
      <c r="AW40" s="42"/>
      <c r="AX40" s="42"/>
      <c r="AY40" s="42"/>
      <c r="AZ40" s="42"/>
      <c r="BA40" s="42"/>
      <c r="BB40" s="42"/>
    </row>
    <row r="41" spans="2:54" s="18" customFormat="1" ht="23.1" customHeight="1">
      <c r="B41" s="236"/>
      <c r="C41" s="243"/>
      <c r="D41" s="93"/>
      <c r="E41" s="248" t="s">
        <v>134</v>
      </c>
      <c r="F41" s="508" t="s">
        <v>44</v>
      </c>
      <c r="G41" s="508"/>
      <c r="H41" s="508"/>
      <c r="I41" s="508"/>
      <c r="J41" s="508"/>
      <c r="K41" s="508"/>
      <c r="L41" s="140"/>
      <c r="M41" s="253"/>
      <c r="N41" s="253"/>
      <c r="O41" s="253"/>
      <c r="P41" s="772" t="str">
        <f>IF(L18="","",L18)</f>
        <v/>
      </c>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230"/>
      <c r="AV41" s="42"/>
      <c r="AW41" s="42"/>
      <c r="AX41" s="42"/>
      <c r="AY41" s="42"/>
      <c r="AZ41" s="42"/>
      <c r="BA41" s="42"/>
      <c r="BB41" s="42"/>
    </row>
    <row r="42" spans="2:54" s="18" customFormat="1" ht="23.1" customHeight="1">
      <c r="B42" s="232" t="s">
        <v>136</v>
      </c>
      <c r="C42" s="239"/>
      <c r="D42" s="23"/>
      <c r="E42" s="23"/>
      <c r="F42" s="23"/>
      <c r="G42" s="23"/>
      <c r="H42" s="23"/>
      <c r="I42" s="33"/>
      <c r="J42" s="33"/>
      <c r="K42" s="33"/>
      <c r="L42" s="34"/>
      <c r="M42" s="33"/>
      <c r="N42" s="33"/>
      <c r="O42" s="33"/>
      <c r="P42" s="33"/>
      <c r="Q42" s="33"/>
      <c r="R42" s="33"/>
      <c r="S42" s="33"/>
      <c r="T42" s="33"/>
      <c r="U42" s="33"/>
      <c r="V42" s="33"/>
      <c r="W42" s="33"/>
      <c r="X42" s="33"/>
      <c r="Y42" s="33"/>
      <c r="Z42" s="33"/>
      <c r="AA42" s="33"/>
      <c r="AB42" s="33"/>
      <c r="AC42" s="264"/>
      <c r="AD42" s="264"/>
      <c r="AE42" s="34"/>
      <c r="AF42" s="33"/>
      <c r="AG42" s="33"/>
      <c r="AH42" s="33"/>
      <c r="AI42" s="33"/>
      <c r="AJ42" s="33"/>
      <c r="AK42" s="33"/>
      <c r="AL42" s="33"/>
      <c r="AM42" s="33"/>
      <c r="AN42" s="33"/>
      <c r="AO42" s="33"/>
      <c r="AP42" s="33"/>
      <c r="AQ42" s="40"/>
      <c r="AV42" s="42"/>
      <c r="AW42" s="42"/>
      <c r="AX42" s="42"/>
      <c r="AY42" s="42"/>
      <c r="AZ42" s="42"/>
      <c r="BA42" s="42"/>
      <c r="BB42" s="42"/>
    </row>
    <row r="43" spans="2:54" s="18" customFormat="1" ht="23.1" customHeight="1">
      <c r="B43" s="237"/>
      <c r="C43" s="244" t="s">
        <v>334</v>
      </c>
      <c r="AQ43" s="229"/>
      <c r="AV43" s="42"/>
      <c r="AW43" s="42"/>
      <c r="AX43" s="42"/>
      <c r="AY43" s="42"/>
      <c r="AZ43" s="42"/>
      <c r="BA43" s="42"/>
      <c r="BB43" s="42"/>
    </row>
    <row r="44" spans="2:54" s="18" customFormat="1" ht="23.1" customHeight="1">
      <c r="B44" s="238"/>
      <c r="C44" s="244" t="s">
        <v>335</v>
      </c>
      <c r="AQ44" s="229"/>
      <c r="AV44" s="42"/>
      <c r="AW44" s="42"/>
      <c r="AX44" s="42"/>
      <c r="AY44" s="42"/>
      <c r="AZ44" s="42"/>
      <c r="BA44" s="42"/>
      <c r="BB44" s="42"/>
    </row>
    <row r="45" spans="2:54" s="18" customFormat="1" ht="12" customHeight="1">
      <c r="B45" s="112"/>
      <c r="C45" s="115"/>
      <c r="D45" s="115"/>
      <c r="E45" s="115"/>
      <c r="F45" s="115"/>
      <c r="G45" s="115"/>
      <c r="H45" s="115"/>
      <c r="I45" s="115"/>
      <c r="J45" s="115"/>
      <c r="K45" s="115"/>
      <c r="L45" s="115"/>
      <c r="M45" s="115"/>
      <c r="N45" s="115"/>
      <c r="O45" s="115"/>
      <c r="P45" s="115"/>
      <c r="Q45" s="115"/>
      <c r="R45" s="115"/>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42"/>
      <c r="AV45" s="42"/>
      <c r="AW45" s="42"/>
      <c r="AX45" s="42"/>
      <c r="AY45" s="42"/>
      <c r="AZ45" s="42"/>
      <c r="BA45" s="42"/>
      <c r="BB45" s="42"/>
    </row>
    <row r="46" spans="2:54" s="18" customFormat="1" ht="23.1" customHeight="1">
      <c r="B46" s="113"/>
      <c r="C46" s="110" t="str">
        <f>AG8</f>
        <v>令　和　　　年　　　月　　　日</v>
      </c>
      <c r="D46" s="110"/>
      <c r="E46" s="110"/>
      <c r="F46" s="110"/>
      <c r="G46" s="110"/>
      <c r="H46" s="110"/>
      <c r="I46" s="110"/>
      <c r="J46" s="110"/>
      <c r="K46" s="110"/>
      <c r="L46" s="110"/>
      <c r="M46" s="110"/>
      <c r="N46" s="110"/>
      <c r="O46" s="110"/>
      <c r="P46" s="110"/>
      <c r="Q46" s="110"/>
      <c r="R46" s="110"/>
      <c r="AQ46" s="229"/>
      <c r="AV46" s="42"/>
      <c r="AW46" s="42"/>
      <c r="AX46" s="42"/>
      <c r="AY46" s="42"/>
      <c r="AZ46" s="42"/>
      <c r="BA46" s="42"/>
      <c r="BB46" s="42"/>
    </row>
    <row r="47" spans="2:54" s="18" customFormat="1" ht="23.1" customHeight="1">
      <c r="B47" s="113"/>
      <c r="C47" s="110"/>
      <c r="D47" s="110"/>
      <c r="E47" s="110"/>
      <c r="F47" s="110"/>
      <c r="G47" s="110"/>
      <c r="H47" s="110"/>
      <c r="I47" s="110"/>
      <c r="J47" s="110"/>
      <c r="K47" s="110"/>
      <c r="L47" s="110"/>
      <c r="M47" s="110"/>
      <c r="N47" s="101"/>
      <c r="O47" s="101"/>
      <c r="P47" s="101"/>
      <c r="Q47" s="101"/>
      <c r="R47" s="101"/>
      <c r="AQ47" s="229"/>
      <c r="AV47" s="42"/>
      <c r="AW47" s="42"/>
      <c r="AX47" s="42"/>
      <c r="AY47" s="42"/>
      <c r="AZ47" s="42"/>
      <c r="BA47" s="42"/>
      <c r="BB47" s="42"/>
    </row>
    <row r="48" spans="2:54" s="18" customFormat="1" ht="23.1" customHeight="1">
      <c r="B48" s="113"/>
      <c r="C48" s="110"/>
      <c r="D48" s="110"/>
      <c r="E48" s="110"/>
      <c r="F48" s="110"/>
      <c r="G48" s="110"/>
      <c r="H48" s="110"/>
      <c r="I48" s="110"/>
      <c r="J48" s="110"/>
      <c r="K48" s="110"/>
      <c r="L48" s="110"/>
      <c r="M48" s="110"/>
      <c r="N48" s="110"/>
      <c r="O48" s="110"/>
      <c r="P48" s="110"/>
      <c r="Q48" s="110"/>
      <c r="R48" s="110" t="s">
        <v>42</v>
      </c>
      <c r="S48" s="110"/>
      <c r="T48" s="110"/>
      <c r="U48" s="110"/>
      <c r="V48" s="110"/>
      <c r="W48" s="503" t="s">
        <v>105</v>
      </c>
      <c r="X48" s="503"/>
      <c r="Y48" s="503"/>
      <c r="Z48" s="503"/>
      <c r="AA48" s="503"/>
      <c r="AB48" s="503"/>
      <c r="AC48" s="503"/>
      <c r="AD48" s="503"/>
      <c r="AE48" s="503"/>
      <c r="AF48" s="503"/>
      <c r="AG48" s="503"/>
      <c r="AH48" s="503"/>
      <c r="AI48" s="503"/>
      <c r="AJ48" s="503"/>
      <c r="AK48" s="503"/>
      <c r="AL48" s="503"/>
      <c r="AM48" s="503"/>
      <c r="AN48" s="503"/>
      <c r="AO48" s="503"/>
      <c r="AP48" s="503"/>
      <c r="AQ48" s="108"/>
      <c r="AV48" s="42"/>
      <c r="AW48" s="42"/>
      <c r="AX48" s="42"/>
      <c r="AY48" s="42"/>
      <c r="AZ48" s="42"/>
      <c r="BA48" s="42"/>
      <c r="BB48" s="42"/>
    </row>
    <row r="49" spans="2:54" s="18" customFormat="1" ht="23.1" customHeight="1">
      <c r="B49" s="113"/>
      <c r="C49" s="110"/>
      <c r="D49" s="110"/>
      <c r="E49" s="110"/>
      <c r="F49" s="110"/>
      <c r="G49" s="110"/>
      <c r="H49" s="110"/>
      <c r="I49" s="110"/>
      <c r="J49" s="110"/>
      <c r="K49" s="110"/>
      <c r="L49" s="110"/>
      <c r="M49" s="110"/>
      <c r="N49" s="110"/>
      <c r="O49" s="110"/>
      <c r="P49" s="110"/>
      <c r="Q49" s="110"/>
      <c r="R49" s="110"/>
      <c r="S49" s="110"/>
      <c r="T49" s="110"/>
      <c r="U49" s="110"/>
      <c r="V49" s="110"/>
      <c r="W49" s="503" t="s">
        <v>38</v>
      </c>
      <c r="X49" s="503"/>
      <c r="Y49" s="503"/>
      <c r="Z49" s="503"/>
      <c r="AA49" s="503"/>
      <c r="AB49" s="503"/>
      <c r="AC49" s="503"/>
      <c r="AD49" s="503"/>
      <c r="AE49" s="503"/>
      <c r="AF49" s="503"/>
      <c r="AG49" s="503"/>
      <c r="AH49" s="503"/>
      <c r="AI49" s="503"/>
      <c r="AJ49" s="503"/>
      <c r="AK49" s="503"/>
      <c r="AL49" s="503"/>
      <c r="AM49" s="503"/>
      <c r="AN49" s="503"/>
      <c r="AO49" s="503"/>
      <c r="AP49" s="503"/>
      <c r="AQ49" s="108"/>
      <c r="AV49" s="42"/>
      <c r="AW49" s="42"/>
      <c r="AX49" s="42"/>
      <c r="AY49" s="42"/>
      <c r="AZ49" s="42"/>
      <c r="BA49" s="42"/>
      <c r="BB49" s="42"/>
    </row>
    <row r="50" spans="2:54" s="18" customFormat="1" ht="23.1" customHeight="1">
      <c r="B50" s="113"/>
      <c r="C50" s="110"/>
      <c r="D50" s="110"/>
      <c r="E50" s="110"/>
      <c r="F50" s="110"/>
      <c r="G50" s="110"/>
      <c r="H50" s="110"/>
      <c r="I50" s="110"/>
      <c r="J50" s="110"/>
      <c r="K50" s="110"/>
      <c r="L50" s="110"/>
      <c r="M50" s="110"/>
      <c r="N50" s="110"/>
      <c r="O50" s="110"/>
      <c r="P50" s="110"/>
      <c r="Q50" s="110"/>
      <c r="R50" s="110"/>
      <c r="S50" s="110"/>
      <c r="T50" s="110"/>
      <c r="U50" s="110"/>
      <c r="V50" s="110"/>
      <c r="W50" s="110" t="s">
        <v>50</v>
      </c>
      <c r="X50" s="110"/>
      <c r="Y50" s="110"/>
      <c r="Z50" s="110"/>
      <c r="AA50" s="110"/>
      <c r="AC50" s="773" t="str">
        <f>目次!D28</f>
        <v>谷口圭三</v>
      </c>
      <c r="AD50" s="773"/>
      <c r="AE50" s="773"/>
      <c r="AF50" s="773"/>
      <c r="AG50" s="773"/>
      <c r="AH50" s="773"/>
      <c r="AI50" s="773"/>
      <c r="AJ50" s="773"/>
      <c r="AK50" s="773"/>
      <c r="AL50" s="110"/>
      <c r="AM50" s="110"/>
      <c r="AN50" s="110"/>
      <c r="AO50" s="110"/>
      <c r="AP50" s="110"/>
      <c r="AQ50" s="108"/>
      <c r="AV50" s="42"/>
      <c r="AW50" s="42"/>
      <c r="AX50" s="42"/>
      <c r="AY50" s="42"/>
      <c r="AZ50" s="42"/>
      <c r="BA50" s="42"/>
      <c r="BB50" s="42"/>
    </row>
    <row r="51" spans="2:54" s="18" customFormat="1" ht="23.1" customHeight="1">
      <c r="B51" s="113"/>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08"/>
      <c r="AV51" s="42"/>
      <c r="AW51" s="42"/>
      <c r="AX51" s="42"/>
      <c r="AY51" s="42"/>
      <c r="AZ51" s="42"/>
      <c r="BA51" s="42"/>
      <c r="BB51" s="42"/>
    </row>
    <row r="52" spans="2:54" s="18" customFormat="1" ht="23.1" customHeight="1">
      <c r="B52" s="113"/>
      <c r="C52" s="110"/>
      <c r="D52" s="110"/>
      <c r="E52" s="110"/>
      <c r="F52" s="110"/>
      <c r="G52" s="110"/>
      <c r="H52" s="110"/>
      <c r="I52" s="110"/>
      <c r="J52" s="110"/>
      <c r="K52" s="110"/>
      <c r="L52" s="110"/>
      <c r="M52" s="110"/>
      <c r="N52" s="110"/>
      <c r="O52" s="110"/>
      <c r="P52" s="110"/>
      <c r="Q52" s="110"/>
      <c r="R52" s="110" t="s">
        <v>46</v>
      </c>
      <c r="S52" s="110"/>
      <c r="T52" s="110"/>
      <c r="U52" s="110"/>
      <c r="W52" s="110" t="s">
        <v>2</v>
      </c>
      <c r="X52" s="110"/>
      <c r="Y52" s="110"/>
      <c r="Z52" s="110"/>
      <c r="AA52" s="553" t="str">
        <f>IF(L11="","",L11)</f>
        <v/>
      </c>
      <c r="AB52" s="553"/>
      <c r="AC52" s="553"/>
      <c r="AD52" s="553"/>
      <c r="AE52" s="553"/>
      <c r="AF52" s="553"/>
      <c r="AG52" s="553"/>
      <c r="AH52" s="553"/>
      <c r="AI52" s="553"/>
      <c r="AJ52" s="553"/>
      <c r="AK52" s="553"/>
      <c r="AL52" s="553"/>
      <c r="AM52" s="553"/>
      <c r="AN52" s="553"/>
      <c r="AO52" s="553"/>
      <c r="AP52" s="553"/>
      <c r="AQ52" s="229"/>
      <c r="AV52" s="42"/>
      <c r="AW52" s="42"/>
      <c r="AX52" s="42"/>
      <c r="AY52" s="42"/>
      <c r="AZ52" s="42"/>
      <c r="BA52" s="42"/>
      <c r="BB52" s="42"/>
    </row>
    <row r="53" spans="2:54" s="18" customFormat="1" ht="23.1" customHeight="1">
      <c r="B53" s="113"/>
      <c r="C53" s="110"/>
      <c r="D53" s="110"/>
      <c r="E53" s="110"/>
      <c r="F53" s="110"/>
      <c r="G53" s="110"/>
      <c r="H53" s="110"/>
      <c r="I53" s="110"/>
      <c r="J53" s="110"/>
      <c r="K53" s="110"/>
      <c r="L53" s="110"/>
      <c r="M53" s="110"/>
      <c r="N53" s="110"/>
      <c r="O53" s="110"/>
      <c r="P53" s="110"/>
      <c r="Q53" s="110"/>
      <c r="R53" s="110"/>
      <c r="S53" s="110"/>
      <c r="T53" s="110"/>
      <c r="U53" s="110"/>
      <c r="W53" s="110"/>
      <c r="X53" s="110"/>
      <c r="Y53" s="110"/>
      <c r="Z53" s="110"/>
      <c r="AA53" s="553"/>
      <c r="AB53" s="553"/>
      <c r="AC53" s="553"/>
      <c r="AD53" s="553"/>
      <c r="AE53" s="553"/>
      <c r="AF53" s="553"/>
      <c r="AG53" s="553"/>
      <c r="AH53" s="553"/>
      <c r="AI53" s="553"/>
      <c r="AJ53" s="553"/>
      <c r="AK53" s="553"/>
      <c r="AL53" s="553"/>
      <c r="AM53" s="553"/>
      <c r="AN53" s="553"/>
      <c r="AO53" s="553"/>
      <c r="AP53" s="553"/>
      <c r="AQ53" s="229"/>
      <c r="AV53" s="42"/>
      <c r="AW53" s="42"/>
      <c r="AX53" s="42"/>
      <c r="AY53" s="42"/>
      <c r="AZ53" s="42"/>
      <c r="BA53" s="42"/>
      <c r="BB53" s="42"/>
    </row>
    <row r="54" spans="2:54" s="18" customFormat="1" ht="23.1" customHeight="1">
      <c r="B54" s="113"/>
      <c r="C54" s="110"/>
      <c r="D54" s="110"/>
      <c r="E54" s="110"/>
      <c r="F54" s="110"/>
      <c r="G54" s="110"/>
      <c r="H54" s="110"/>
      <c r="I54" s="110"/>
      <c r="J54" s="110"/>
      <c r="K54" s="110"/>
      <c r="L54" s="110"/>
      <c r="M54" s="110"/>
      <c r="N54" s="101"/>
      <c r="O54" s="101"/>
      <c r="P54" s="101"/>
      <c r="Q54" s="101"/>
      <c r="R54" s="101"/>
      <c r="S54" s="101"/>
      <c r="T54" s="101"/>
      <c r="U54" s="101"/>
      <c r="W54" s="101"/>
      <c r="X54" s="110"/>
      <c r="Y54" s="110"/>
      <c r="Z54" s="110"/>
      <c r="AA54" s="553" t="str">
        <f>IF(L12="","",L12)</f>
        <v/>
      </c>
      <c r="AB54" s="553"/>
      <c r="AC54" s="553"/>
      <c r="AD54" s="553"/>
      <c r="AE54" s="553"/>
      <c r="AF54" s="553"/>
      <c r="AG54" s="553"/>
      <c r="AH54" s="553"/>
      <c r="AI54" s="553"/>
      <c r="AJ54" s="553"/>
      <c r="AK54" s="553"/>
      <c r="AL54" s="553"/>
      <c r="AM54" s="553"/>
      <c r="AN54" s="553"/>
      <c r="AO54" s="553"/>
      <c r="AP54" s="553"/>
      <c r="AQ54" s="268"/>
      <c r="AV54" s="42"/>
      <c r="AW54" s="42"/>
      <c r="AX54" s="42"/>
      <c r="AY54" s="42"/>
      <c r="AZ54" s="42"/>
      <c r="BA54" s="42"/>
      <c r="BB54" s="42"/>
    </row>
    <row r="55" spans="2:54" s="18" customFormat="1" ht="23.1" customHeight="1">
      <c r="B55" s="234"/>
      <c r="N55" s="110"/>
      <c r="O55" s="110"/>
      <c r="P55" s="110"/>
      <c r="Q55" s="110"/>
      <c r="R55" s="110"/>
      <c r="S55" s="110"/>
      <c r="T55" s="110"/>
      <c r="U55" s="110"/>
      <c r="W55" s="110" t="s">
        <v>55</v>
      </c>
      <c r="X55" s="110"/>
      <c r="Y55" s="110"/>
      <c r="Z55" s="110"/>
      <c r="AA55" s="728" t="str">
        <f>IF(L13="","",L13)</f>
        <v/>
      </c>
      <c r="AB55" s="728"/>
      <c r="AC55" s="728"/>
      <c r="AD55" s="728"/>
      <c r="AE55" s="728"/>
      <c r="AF55" s="125"/>
      <c r="AG55" s="758" t="str">
        <f>IF(L14="","",L14)</f>
        <v/>
      </c>
      <c r="AH55" s="758"/>
      <c r="AI55" s="758"/>
      <c r="AJ55" s="758"/>
      <c r="AK55" s="758"/>
      <c r="AL55" s="758"/>
      <c r="AM55" s="758"/>
      <c r="AN55" s="755" t="s">
        <v>7</v>
      </c>
      <c r="AO55" s="755"/>
      <c r="AP55" s="755"/>
      <c r="AQ55" s="229"/>
      <c r="AV55" s="42"/>
      <c r="AW55" s="42"/>
      <c r="AX55" s="42"/>
      <c r="AY55" s="42"/>
      <c r="AZ55" s="42"/>
      <c r="BA55" s="42"/>
      <c r="BB55" s="42"/>
    </row>
    <row r="56" spans="2:54" s="18" customFormat="1" ht="23.1" customHeight="1">
      <c r="B56" s="228"/>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230"/>
      <c r="AV56" s="42"/>
      <c r="AW56" s="42"/>
      <c r="AX56" s="42"/>
      <c r="AY56" s="42"/>
      <c r="AZ56" s="42"/>
      <c r="BA56" s="42"/>
      <c r="BB56" s="42"/>
    </row>
  </sheetData>
  <sheetProtection algorithmName="SHA-512" hashValue="l/KANYsgm5HEuxsZfIco4BzZlSd/emUGKN7QbbrbJbEPMSE2Q1DEqjXN+oUKRP/V+ehf0DrmblDF5H+W/qW+Yg==" saltValue="zBL9uvJQt5by6utskY6EMQ==" spinCount="100000" sheet="1" objects="1" scenarios="1" formatCells="0" selectLockedCells="1"/>
  <mergeCells count="114">
    <mergeCell ref="AA55:AE55"/>
    <mergeCell ref="AG55:AM55"/>
    <mergeCell ref="AN55:AP55"/>
    <mergeCell ref="L5:O6"/>
    <mergeCell ref="P5:Q6"/>
    <mergeCell ref="E9:H10"/>
    <mergeCell ref="K24:AH25"/>
    <mergeCell ref="Y40:AB40"/>
    <mergeCell ref="F41:K41"/>
    <mergeCell ref="P41:AP41"/>
    <mergeCell ref="W48:AP48"/>
    <mergeCell ref="W49:AP49"/>
    <mergeCell ref="AC50:AK50"/>
    <mergeCell ref="AA52:AP52"/>
    <mergeCell ref="AA53:AP53"/>
    <mergeCell ref="AA54:AP54"/>
    <mergeCell ref="AF36:AN36"/>
    <mergeCell ref="F37:K37"/>
    <mergeCell ref="AG37:AH37"/>
    <mergeCell ref="AI37:AJ37"/>
    <mergeCell ref="R38:S38"/>
    <mergeCell ref="R39:S39"/>
    <mergeCell ref="Y39:Z39"/>
    <mergeCell ref="AA39:AB39"/>
    <mergeCell ref="AD39:AN39"/>
    <mergeCell ref="N27:AQ27"/>
    <mergeCell ref="F31:K31"/>
    <mergeCell ref="V31:W31"/>
    <mergeCell ref="V32:W32"/>
    <mergeCell ref="F33:K33"/>
    <mergeCell ref="F35:K35"/>
    <mergeCell ref="P35:Q35"/>
    <mergeCell ref="R35:S35"/>
    <mergeCell ref="V35:AL35"/>
    <mergeCell ref="AM35:AN35"/>
    <mergeCell ref="B17:K17"/>
    <mergeCell ref="L17:N17"/>
    <mergeCell ref="O17:P17"/>
    <mergeCell ref="Q17:R17"/>
    <mergeCell ref="S17:T17"/>
    <mergeCell ref="U17:V17"/>
    <mergeCell ref="W17:X17"/>
    <mergeCell ref="Y17:Z17"/>
    <mergeCell ref="B18:K18"/>
    <mergeCell ref="L18:AE18"/>
    <mergeCell ref="B14:E14"/>
    <mergeCell ref="F14:K14"/>
    <mergeCell ref="L14:AE14"/>
    <mergeCell ref="B15:K15"/>
    <mergeCell ref="L15:O15"/>
    <mergeCell ref="P15:R15"/>
    <mergeCell ref="B16:K16"/>
    <mergeCell ref="L16:O16"/>
    <mergeCell ref="P16:Q16"/>
    <mergeCell ref="R16:Z16"/>
    <mergeCell ref="B11:E11"/>
    <mergeCell ref="F11:K11"/>
    <mergeCell ref="L11:AE11"/>
    <mergeCell ref="B12:E12"/>
    <mergeCell ref="F12:K12"/>
    <mergeCell ref="L12:AE12"/>
    <mergeCell ref="B13:E13"/>
    <mergeCell ref="F13:K13"/>
    <mergeCell ref="L13:AE13"/>
    <mergeCell ref="B10:D10"/>
    <mergeCell ref="I10:K10"/>
    <mergeCell ref="L10:N10"/>
    <mergeCell ref="O10:P10"/>
    <mergeCell ref="Q10:R10"/>
    <mergeCell ref="S10:T10"/>
    <mergeCell ref="U10:V10"/>
    <mergeCell ref="W10:X10"/>
    <mergeCell ref="Y10:Z10"/>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5:K5"/>
    <mergeCell ref="R5:Z5"/>
    <mergeCell ref="B6:K6"/>
    <mergeCell ref="R6:Z6"/>
    <mergeCell ref="B7:K7"/>
    <mergeCell ref="L7:N7"/>
    <mergeCell ref="O7:P7"/>
    <mergeCell ref="Q7:R7"/>
    <mergeCell ref="S7:T7"/>
    <mergeCell ref="U7:V7"/>
    <mergeCell ref="W7:X7"/>
    <mergeCell ref="Y7:Z7"/>
    <mergeCell ref="B2:K2"/>
    <mergeCell ref="L2:AE2"/>
    <mergeCell ref="B3:K3"/>
    <mergeCell ref="L3:N3"/>
    <mergeCell ref="O3:W3"/>
    <mergeCell ref="X3:AC3"/>
    <mergeCell ref="AG3:AQ3"/>
    <mergeCell ref="AT3:BD3"/>
    <mergeCell ref="B4:K4"/>
    <mergeCell ref="L4:O4"/>
    <mergeCell ref="AG4:AQ4"/>
    <mergeCell ref="AT4:BD4"/>
  </mergeCells>
  <phoneticPr fontId="21"/>
  <conditionalFormatting sqref="Y39:Z39">
    <cfRule type="expression" dxfId="26" priority="1" stopIfTrue="1">
      <formula>#REF!="増額"</formula>
    </cfRule>
  </conditionalFormatting>
  <conditionalFormatting sqref="AA39:AB39">
    <cfRule type="expression" dxfId="25" priority="2" stopIfTrue="1">
      <formula>#REF!="減額"</formula>
    </cfRule>
  </conditionalFormatting>
  <conditionalFormatting sqref="P35:Q35">
    <cfRule type="expression" dxfId="24" priority="3" stopIfTrue="1">
      <formula>AND($P$55="増額",$L$5="変更あり")</formula>
    </cfRule>
  </conditionalFormatting>
  <conditionalFormatting sqref="R35:S35">
    <cfRule type="expression" dxfId="23" priority="4" stopIfTrue="1">
      <formula>AND($P$5="減額",$L$5="変更あり")</formula>
    </cfRule>
  </conditionalFormatting>
  <conditionalFormatting sqref="P5:R5 AA5:AE6 R6 AA16:AB16">
    <cfRule type="expression" dxfId="22" priority="5" stopIfTrue="1">
      <formula>$L$5="変更なし"</formula>
    </cfRule>
  </conditionalFormatting>
  <conditionalFormatting sqref="L9:Z10">
    <cfRule type="expression" dxfId="21" priority="6" stopIfTrue="1">
      <formula>$E$9="変更なし"</formula>
    </cfRule>
  </conditionalFormatting>
  <conditionalFormatting sqref="P16:Z16">
    <cfRule type="expression" dxfId="20" priority="7" stopIfTrue="1">
      <formula>OR($L$16="変更なし",$L$16="　")</formula>
    </cfRule>
  </conditionalFormatting>
  <conditionalFormatting sqref="L17:Z17">
    <cfRule type="expression" dxfId="19" priority="8" stopIfTrue="1">
      <formula>OR($L$16="　",$L$16="変更なし")</formula>
    </cfRule>
  </conditionalFormatting>
  <conditionalFormatting sqref="P15:T15">
    <cfRule type="expression" dxfId="18" priority="9" stopIfTrue="1">
      <formula>$L$15="変更なし"</formula>
    </cfRule>
  </conditionalFormatting>
  <dataValidations count="3">
    <dataValidation type="list" showInputMessage="1" showErrorMessage="1" sqref="L16:O16 L4:O4">
      <formula1>"　,変更あり,変更なし"</formula1>
    </dataValidation>
    <dataValidation type="list" showInputMessage="1" showErrorMessage="1" sqref="E9:H10 L15:O15 L5:O5">
      <formula1>"変更あり,変更なし"</formula1>
    </dataValidation>
    <dataValidation type="list" showInputMessage="1" showErrorMessage="1" sqref="P5:Q5 P16">
      <formula1>"増額,減額"</formula1>
    </dataValidation>
  </dataValidations>
  <pageMargins left="0.78740157480314965" right="0.39370078740157483" top="0.39370078740157483" bottom="0.39370078740157483"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6"/>
  <sheetViews>
    <sheetView zoomScale="85" zoomScaleNormal="85" workbookViewId="0">
      <pane ySplit="32" topLeftCell="A33" activePane="bottomLeft" state="frozen"/>
      <selection pane="bottomLeft" activeCell="R6" sqref="R6:Z6"/>
    </sheetView>
  </sheetViews>
  <sheetFormatPr defaultColWidth="2.125" defaultRowHeight="21" customHeight="1"/>
  <cols>
    <col min="1" max="22" width="2.125" style="154"/>
    <col min="23" max="23" width="2.75" style="154" customWidth="1"/>
    <col min="24" max="43" width="2.125" style="154"/>
    <col min="44" max="44" width="2" style="231" customWidth="1"/>
    <col min="45" max="64" width="2.125" style="69"/>
    <col min="65" max="77" width="2.125" style="154"/>
    <col min="78" max="84" width="2.125" style="179"/>
    <col min="85" max="16384" width="2.125" style="154"/>
  </cols>
  <sheetData>
    <row r="1" spans="2:121" ht="5.0999999999999996" customHeight="1"/>
    <row r="2" spans="2:121" ht="15" customHeight="1">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179"/>
      <c r="AH2" s="179"/>
      <c r="AI2" s="179"/>
      <c r="AJ2" s="179"/>
      <c r="AK2" s="179"/>
      <c r="AL2" s="179"/>
      <c r="AM2" s="179"/>
      <c r="AN2" s="179"/>
      <c r="AO2" s="179"/>
      <c r="AP2" s="179"/>
      <c r="AQ2" s="179"/>
      <c r="AR2" s="42"/>
      <c r="AS2" s="42"/>
      <c r="AT2" s="42"/>
      <c r="AU2" s="42"/>
      <c r="AV2" s="42"/>
      <c r="AW2" s="42"/>
      <c r="AX2" s="179"/>
      <c r="AY2" s="179"/>
      <c r="AZ2" s="179"/>
      <c r="BA2" s="179"/>
      <c r="BB2" s="231"/>
      <c r="BC2" s="231"/>
      <c r="BD2" s="231"/>
      <c r="BE2" s="231"/>
      <c r="BF2" s="225"/>
      <c r="BG2" s="225"/>
      <c r="BH2" s="225"/>
    </row>
    <row r="3" spans="2:121" ht="15" customHeight="1">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48">
        <f>R5</f>
        <v>0</v>
      </c>
      <c r="AH3" s="448"/>
      <c r="AI3" s="448"/>
      <c r="AJ3" s="448"/>
      <c r="AK3" s="448"/>
      <c r="AL3" s="448"/>
      <c r="AM3" s="448"/>
      <c r="AN3" s="448"/>
      <c r="AO3" s="448"/>
      <c r="AP3" s="448"/>
      <c r="AQ3" s="448"/>
      <c r="AR3" s="42"/>
      <c r="AS3" s="42"/>
      <c r="AT3" s="448">
        <f>R6</f>
        <v>0</v>
      </c>
      <c r="AU3" s="448"/>
      <c r="AV3" s="448"/>
      <c r="AW3" s="448"/>
      <c r="AX3" s="448"/>
      <c r="AY3" s="448"/>
      <c r="AZ3" s="448"/>
      <c r="BA3" s="448"/>
      <c r="BB3" s="448"/>
      <c r="BC3" s="448"/>
      <c r="BD3" s="448"/>
      <c r="BE3" s="231"/>
      <c r="BF3" s="225"/>
      <c r="BG3" s="225"/>
      <c r="BH3" s="225"/>
    </row>
    <row r="4" spans="2:121" ht="15" customHeight="1">
      <c r="B4" s="363" t="s">
        <v>297</v>
      </c>
      <c r="C4" s="364"/>
      <c r="D4" s="364"/>
      <c r="E4" s="364"/>
      <c r="F4" s="364"/>
      <c r="G4" s="364"/>
      <c r="H4" s="364"/>
      <c r="I4" s="364"/>
      <c r="J4" s="364"/>
      <c r="K4" s="365"/>
      <c r="L4" s="733" t="s">
        <v>26</v>
      </c>
      <c r="M4" s="734"/>
      <c r="N4" s="734"/>
      <c r="O4" s="735"/>
      <c r="P4" s="30"/>
      <c r="Q4" s="30"/>
      <c r="R4" s="30"/>
      <c r="S4" s="30"/>
      <c r="T4" s="30"/>
      <c r="U4" s="30"/>
      <c r="V4" s="30"/>
      <c r="W4" s="30"/>
      <c r="X4" s="34"/>
      <c r="Y4" s="34"/>
      <c r="Z4" s="34"/>
      <c r="AA4" s="34"/>
      <c r="AB4" s="34"/>
      <c r="AC4" s="34"/>
      <c r="AD4" s="34"/>
      <c r="AE4" s="38"/>
      <c r="AF4" s="42"/>
      <c r="AG4" s="448">
        <f>IF(R5="",0,LEN(AG3))</f>
        <v>0</v>
      </c>
      <c r="AH4" s="448"/>
      <c r="AI4" s="448"/>
      <c r="AJ4" s="448"/>
      <c r="AK4" s="448"/>
      <c r="AL4" s="448"/>
      <c r="AM4" s="448"/>
      <c r="AN4" s="448"/>
      <c r="AO4" s="448"/>
      <c r="AP4" s="448"/>
      <c r="AQ4" s="448"/>
      <c r="AR4" s="42"/>
      <c r="AS4" s="42"/>
      <c r="AT4" s="448">
        <f>IF(R6="",0,LEN(AT3))</f>
        <v>0</v>
      </c>
      <c r="AU4" s="448"/>
      <c r="AV4" s="448"/>
      <c r="AW4" s="448"/>
      <c r="AX4" s="448"/>
      <c r="AY4" s="448"/>
      <c r="AZ4" s="448"/>
      <c r="BA4" s="448"/>
      <c r="BB4" s="448"/>
      <c r="BC4" s="448"/>
      <c r="BD4" s="448"/>
      <c r="BE4" s="231"/>
      <c r="BF4" s="225"/>
      <c r="BG4" s="225"/>
      <c r="BH4" s="225"/>
    </row>
    <row r="5" spans="2:121" ht="15" customHeight="1">
      <c r="B5" s="483" t="s">
        <v>322</v>
      </c>
      <c r="C5" s="484"/>
      <c r="D5" s="484"/>
      <c r="E5" s="484"/>
      <c r="F5" s="484"/>
      <c r="G5" s="484"/>
      <c r="H5" s="484"/>
      <c r="I5" s="484"/>
      <c r="J5" s="484"/>
      <c r="K5" s="485"/>
      <c r="L5" s="769" t="s">
        <v>37</v>
      </c>
      <c r="M5" s="760"/>
      <c r="N5" s="760"/>
      <c r="O5" s="761"/>
      <c r="P5" s="765" t="s">
        <v>405</v>
      </c>
      <c r="Q5" s="766"/>
      <c r="R5" s="736"/>
      <c r="S5" s="737"/>
      <c r="T5" s="737"/>
      <c r="U5" s="737"/>
      <c r="V5" s="737"/>
      <c r="W5" s="737"/>
      <c r="X5" s="737"/>
      <c r="Y5" s="737"/>
      <c r="Z5" s="737"/>
      <c r="AA5" s="261" t="s">
        <v>45</v>
      </c>
      <c r="AB5" s="115"/>
      <c r="AC5" s="115"/>
      <c r="AD5" s="115"/>
      <c r="AE5" s="107"/>
      <c r="AF5" s="42"/>
      <c r="AG5" s="87" t="str">
        <f>IF(AG4=10,"￥","")</f>
        <v/>
      </c>
      <c r="AH5" s="87" t="str">
        <f>IF(AG4=9,"￥",IF(AG4&gt;=10,DBCS(MID(AG3,AG4-9,1)),""))</f>
        <v/>
      </c>
      <c r="AI5" s="87" t="str">
        <f>IF(AG4=8,"￥",IF(AG4&gt;=9,DBCS(MID(AG3,AG4-8,1)),""))</f>
        <v/>
      </c>
      <c r="AJ5" s="87" t="str">
        <f>IF(AG4=7,"￥",IF(AG4&gt;=8,DBCS(MID(AG3,AG4-7,1)),""))</f>
        <v/>
      </c>
      <c r="AK5" s="87" t="str">
        <f>IF(AG4=6,"￥",IF(AG4&gt;=7,DBCS(MID(AG3,AG4-6,1)),""))</f>
        <v/>
      </c>
      <c r="AL5" s="87" t="str">
        <f>IF(AG4=5,"￥",IF(AG4&gt;=6,DBCS(MID(AG3,AG4-5,1)),""))</f>
        <v/>
      </c>
      <c r="AM5" s="87" t="str">
        <f>IF(AG4=4,"￥",IF(AG4&gt;=5,DBCS(MID(AG3,AG4-4,1)),""))</f>
        <v/>
      </c>
      <c r="AN5" s="87" t="str">
        <f>IF(AG4=3,"￥",IF(AG4&gt;=4,DBCS(MID(AG3,AG4-3,1)),""))</f>
        <v/>
      </c>
      <c r="AO5" s="87" t="str">
        <f>IF(AG4=2,"￥",IF(AG4&gt;=3,DBCS(MID(AG3,AG4-2,1)),""))</f>
        <v/>
      </c>
      <c r="AP5" s="87" t="str">
        <f>IF(AG4=1,"￥",IF(AG4&gt;=2,DBCS(MID(AG3,AG4-1,1)),""))</f>
        <v/>
      </c>
      <c r="AQ5" s="87" t="str">
        <f>IF(AG4&gt;0,DBCS(RIGHT(AG3,1)),"")</f>
        <v/>
      </c>
      <c r="AR5" s="42"/>
      <c r="AS5" s="42"/>
      <c r="AT5" s="87" t="str">
        <f>IF(AT4=10,"￥","")</f>
        <v/>
      </c>
      <c r="AU5" s="87" t="str">
        <f>IF(AT4=9,"￥",IF(AT4&gt;=10,DBCS(MID(AT3,AT4-9,1)),""))</f>
        <v/>
      </c>
      <c r="AV5" s="87" t="str">
        <f>IF(AT4=8,"￥",IF(AT4&gt;=9,DBCS(MID(AT3,AT4-8,1)),""))</f>
        <v/>
      </c>
      <c r="AW5" s="87" t="str">
        <f>IF(AT4=7,"￥",IF(AT4&gt;=8,DBCS(MID(AT3,AT4-7,1)),""))</f>
        <v/>
      </c>
      <c r="AX5" s="87" t="str">
        <f>IF(AT4=6,"￥",IF(AT4&gt;=7,DBCS(MID(AT3,AT4-6,1)),""))</f>
        <v/>
      </c>
      <c r="AY5" s="87" t="str">
        <f>IF(AT4=5,"￥",IF(AT4&gt;=6,DBCS(MID(AT3,AT4-5,1)),""))</f>
        <v/>
      </c>
      <c r="AZ5" s="87" t="str">
        <f>IF(AT4=4,"￥",IF(AT4&gt;=5,DBCS(MID(AT3,AT4-4,1)),""))</f>
        <v/>
      </c>
      <c r="BA5" s="87" t="str">
        <f>IF(AT4=3,"￥",IF(AT4&gt;=4,DBCS(MID(AT3,AT4-3,1)),""))</f>
        <v/>
      </c>
      <c r="BB5" s="87" t="str">
        <f>IF(AT4=2,"￥",IF(AT4&gt;=3,DBCS(MID(AT3,AT4-2,1)),""))</f>
        <v/>
      </c>
      <c r="BC5" s="87" t="str">
        <f>IF(AT4=1,"￥",IF(AT4&gt;=2,DBCS(MID(AT3,AT4-1,1)),""))</f>
        <v/>
      </c>
      <c r="BD5" s="87" t="str">
        <f>IF(AT4&gt;0,DBCS(RIGHT(AT3,1)),"")</f>
        <v/>
      </c>
      <c r="BE5" s="231"/>
      <c r="BF5" s="225"/>
      <c r="BG5" s="225"/>
      <c r="BH5" s="225"/>
    </row>
    <row r="6" spans="2:121" ht="15" customHeight="1">
      <c r="B6" s="738" t="s">
        <v>95</v>
      </c>
      <c r="C6" s="739"/>
      <c r="D6" s="739"/>
      <c r="E6" s="739"/>
      <c r="F6" s="739"/>
      <c r="G6" s="739"/>
      <c r="H6" s="739"/>
      <c r="I6" s="739"/>
      <c r="J6" s="739"/>
      <c r="K6" s="740"/>
      <c r="L6" s="762"/>
      <c r="M6" s="763"/>
      <c r="N6" s="763"/>
      <c r="O6" s="764"/>
      <c r="P6" s="767"/>
      <c r="Q6" s="768"/>
      <c r="R6" s="741"/>
      <c r="S6" s="742"/>
      <c r="T6" s="742"/>
      <c r="U6" s="742"/>
      <c r="V6" s="742"/>
      <c r="W6" s="742"/>
      <c r="X6" s="742"/>
      <c r="Y6" s="742"/>
      <c r="Z6" s="742"/>
      <c r="AA6" s="262" t="s">
        <v>107</v>
      </c>
      <c r="AB6" s="263"/>
      <c r="AC6" s="263"/>
      <c r="AD6" s="263"/>
      <c r="AE6" s="265"/>
      <c r="AF6" s="42"/>
      <c r="AG6" s="179"/>
      <c r="AH6" s="179"/>
      <c r="AI6" s="179"/>
      <c r="AJ6" s="179"/>
      <c r="AK6" s="179"/>
      <c r="AL6" s="179"/>
      <c r="AM6" s="179"/>
      <c r="AN6" s="179"/>
      <c r="AO6" s="179"/>
      <c r="AP6" s="179"/>
      <c r="AQ6" s="179"/>
      <c r="AR6" s="42"/>
      <c r="AS6" s="42"/>
      <c r="AT6" s="42"/>
      <c r="AU6" s="42"/>
      <c r="AV6" s="42"/>
      <c r="AW6" s="42"/>
      <c r="AX6" s="179"/>
      <c r="AY6" s="179"/>
      <c r="AZ6" s="179"/>
      <c r="BA6" s="179"/>
      <c r="BB6" s="231"/>
      <c r="BC6" s="231"/>
      <c r="BD6" s="231"/>
      <c r="BE6" s="231"/>
      <c r="BF6" s="225"/>
      <c r="BG6" s="225"/>
      <c r="BH6" s="225"/>
    </row>
    <row r="7" spans="2:121" ht="15" customHeight="1">
      <c r="B7" s="363" t="s">
        <v>324</v>
      </c>
      <c r="C7" s="364"/>
      <c r="D7" s="364"/>
      <c r="E7" s="364"/>
      <c r="F7" s="364"/>
      <c r="G7" s="364"/>
      <c r="H7" s="364"/>
      <c r="I7" s="364"/>
      <c r="J7" s="364"/>
      <c r="K7" s="365"/>
      <c r="L7" s="374" t="s">
        <v>418</v>
      </c>
      <c r="M7" s="375"/>
      <c r="N7" s="375"/>
      <c r="O7" s="375"/>
      <c r="P7" s="375"/>
      <c r="Q7" s="376" t="s">
        <v>31</v>
      </c>
      <c r="R7" s="376"/>
      <c r="S7" s="375"/>
      <c r="T7" s="375"/>
      <c r="U7" s="376" t="s">
        <v>33</v>
      </c>
      <c r="V7" s="376"/>
      <c r="W7" s="375"/>
      <c r="X7" s="375"/>
      <c r="Y7" s="376" t="s">
        <v>21</v>
      </c>
      <c r="Z7" s="376"/>
      <c r="AA7" s="33"/>
      <c r="AB7" s="33"/>
      <c r="AC7" s="33"/>
      <c r="AD7" s="33"/>
      <c r="AE7" s="40"/>
      <c r="AF7" s="42"/>
      <c r="AG7" s="42" t="str">
        <f>LEFT(L7,1)&amp;"　"&amp;RIGHT(L7,1)&amp;IF(O7="","　　　　年　　　　月　　　　日",IF(O7="","　　　",IF(O7&lt;10,"　　","　")&amp;DBCS(O7))&amp;"　年"&amp;IF(S7="","　　　",IF(S7&lt;10,"　　","　")&amp;DBCS(S7))&amp;"　月"&amp;IF(W7="","　　　",IF(W7&lt;10,"　　","　")&amp;DBCS(W7))&amp;"　日")</f>
        <v>令　和　　　　年　　　　月　　　　日</v>
      </c>
      <c r="AH7" s="42"/>
      <c r="AI7" s="42"/>
      <c r="AJ7" s="42"/>
      <c r="AK7" s="42"/>
      <c r="AL7" s="42"/>
      <c r="AM7" s="42"/>
      <c r="AN7" s="42"/>
      <c r="AO7" s="42"/>
      <c r="AP7" s="42"/>
      <c r="AQ7" s="42"/>
      <c r="AR7" s="42"/>
      <c r="AS7" s="42"/>
      <c r="AT7" s="42"/>
      <c r="AU7" s="42"/>
      <c r="AV7" s="42"/>
      <c r="AW7" s="42"/>
      <c r="AX7" s="179"/>
      <c r="AY7" s="179"/>
      <c r="AZ7" s="179"/>
      <c r="BA7" s="179"/>
      <c r="BB7" s="231"/>
      <c r="BC7" s="231"/>
      <c r="BD7" s="231"/>
      <c r="BE7" s="231"/>
      <c r="BF7" s="225"/>
      <c r="BG7" s="225"/>
      <c r="BH7" s="225"/>
    </row>
    <row r="8" spans="2:121" ht="15" customHeight="1">
      <c r="B8" s="363" t="s">
        <v>9</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119"/>
      <c r="AB8" s="119"/>
      <c r="AC8" s="119"/>
      <c r="AD8" s="119"/>
      <c r="AE8" s="142"/>
      <c r="AF8" s="42"/>
      <c r="AG8" s="42" t="str">
        <f>LEFT(L8,1)&amp;"　"&amp;RIGHT(L8,1)&amp;IF(O8="","　　　年　　　月　　　日",IF(O8="","　　　",IF(O8&lt;10,"　　","　")&amp;DBCS(O8))&amp;"年"&amp;IF(S8="","　　　",IF(S8&lt;10,"　　","　")&amp;DBCS(S8))&amp;"月"&amp;IF(W8="","　　　",IF(W8&lt;10,"　　","　")&amp;DBCS(W8))&amp;"日")</f>
        <v>令　和　　　年　　　月　　　日</v>
      </c>
      <c r="AH8" s="42"/>
      <c r="AI8" s="42"/>
      <c r="AJ8" s="42"/>
      <c r="AK8" s="42"/>
      <c r="AL8" s="42"/>
      <c r="AM8" s="42"/>
      <c r="AN8" s="42"/>
      <c r="AO8" s="42"/>
      <c r="AP8" s="42"/>
      <c r="AQ8" s="42"/>
      <c r="AR8" s="42"/>
      <c r="AS8" s="42"/>
      <c r="AT8" s="42"/>
      <c r="AU8" s="42"/>
      <c r="AV8" s="42"/>
      <c r="AW8" s="42"/>
      <c r="AX8" s="179"/>
      <c r="AY8" s="179"/>
      <c r="AZ8" s="179"/>
      <c r="BA8" s="179"/>
      <c r="BB8" s="231"/>
      <c r="BC8" s="231"/>
      <c r="BD8" s="231"/>
      <c r="BE8" s="231"/>
      <c r="BF8" s="225"/>
      <c r="BG8" s="225"/>
      <c r="BH8" s="225"/>
    </row>
    <row r="9" spans="2:121" ht="15" customHeight="1">
      <c r="B9" s="377" t="s">
        <v>325</v>
      </c>
      <c r="C9" s="378"/>
      <c r="D9" s="378"/>
      <c r="E9" s="769" t="s">
        <v>37</v>
      </c>
      <c r="F9" s="760"/>
      <c r="G9" s="760"/>
      <c r="H9" s="761"/>
      <c r="I9" s="380" t="s">
        <v>51</v>
      </c>
      <c r="J9" s="381"/>
      <c r="K9" s="382"/>
      <c r="L9" s="401" t="s">
        <v>418</v>
      </c>
      <c r="M9" s="402"/>
      <c r="N9" s="402"/>
      <c r="O9" s="402"/>
      <c r="P9" s="402"/>
      <c r="Q9" s="672" t="s">
        <v>31</v>
      </c>
      <c r="R9" s="672"/>
      <c r="S9" s="402"/>
      <c r="T9" s="402"/>
      <c r="U9" s="672" t="s">
        <v>33</v>
      </c>
      <c r="V9" s="672"/>
      <c r="W9" s="375"/>
      <c r="X9" s="375"/>
      <c r="Y9" s="376" t="s">
        <v>21</v>
      </c>
      <c r="Z9" s="376"/>
      <c r="AA9" s="33"/>
      <c r="AB9" s="33"/>
      <c r="AC9" s="33"/>
      <c r="AD9" s="33"/>
      <c r="AE9" s="40"/>
      <c r="AF9" s="42"/>
      <c r="AG9" s="42" t="str">
        <f>LEFT(L9,1)&amp;"　"&amp;RIGHT(L9,1)&amp;IF(O9="","　　　年　　　月　　　日",IF(O9="","　　　",IF(O9&lt;10,"　　","　")&amp;DBCS(O9))&amp;"年"&amp;IF(S9="","　　　",IF(S9&lt;10,"　　","　")&amp;DBCS(S9))&amp;"月"&amp;IF(W9="","　　　",IF(W9&lt;10,"　　","　")&amp;DBCS(W9))&amp;"日")</f>
        <v>令　和　　　年　　　月　　　日</v>
      </c>
      <c r="AH9" s="42"/>
      <c r="AI9" s="42"/>
      <c r="AJ9" s="42"/>
      <c r="AK9" s="42"/>
      <c r="AL9" s="42"/>
      <c r="AM9" s="42"/>
      <c r="AN9" s="42"/>
      <c r="AO9" s="42"/>
      <c r="AP9" s="42"/>
      <c r="AQ9" s="42"/>
      <c r="AR9" s="42"/>
      <c r="AS9" s="42"/>
      <c r="AT9" s="42"/>
      <c r="AU9" s="42"/>
      <c r="AV9" s="42"/>
      <c r="AW9" s="42"/>
      <c r="AX9" s="179"/>
      <c r="AY9" s="179"/>
      <c r="AZ9" s="179"/>
      <c r="BA9" s="179"/>
      <c r="BB9" s="231"/>
      <c r="BC9" s="231"/>
      <c r="BD9" s="179"/>
      <c r="BE9" s="179"/>
      <c r="BF9" s="180"/>
      <c r="BG9" s="180"/>
      <c r="BH9" s="180"/>
      <c r="BI9" s="154"/>
      <c r="BJ9" s="154"/>
      <c r="BK9" s="154"/>
      <c r="BL9" s="154"/>
    </row>
    <row r="10" spans="2:121" ht="15" customHeight="1">
      <c r="B10" s="674"/>
      <c r="C10" s="508"/>
      <c r="D10" s="508"/>
      <c r="E10" s="762"/>
      <c r="F10" s="763"/>
      <c r="G10" s="763"/>
      <c r="H10" s="764"/>
      <c r="I10" s="398" t="s">
        <v>100</v>
      </c>
      <c r="J10" s="399"/>
      <c r="K10" s="400"/>
      <c r="L10" s="401" t="s">
        <v>418</v>
      </c>
      <c r="M10" s="402"/>
      <c r="N10" s="402"/>
      <c r="O10" s="402"/>
      <c r="P10" s="402"/>
      <c r="Q10" s="672" t="s">
        <v>31</v>
      </c>
      <c r="R10" s="672"/>
      <c r="S10" s="402"/>
      <c r="T10" s="402"/>
      <c r="U10" s="672" t="s">
        <v>33</v>
      </c>
      <c r="V10" s="672"/>
      <c r="W10" s="743"/>
      <c r="X10" s="743"/>
      <c r="Y10" s="556" t="s">
        <v>21</v>
      </c>
      <c r="Z10" s="556"/>
      <c r="AA10" s="140"/>
      <c r="AB10" s="140"/>
      <c r="AC10" s="140"/>
      <c r="AD10" s="140"/>
      <c r="AE10" s="230"/>
      <c r="AF10" s="42"/>
      <c r="AG10" s="42" t="str">
        <f>LEFT(L10,1)&amp;"　"&amp;RIGHT(L10,1)&amp;IF(O10="","　　　年　　　月　　　日",IF(O10="","　　　",IF(O10&lt;10,"　　","　")&amp;DBCS(O10))&amp;"年"&amp;IF(S10="","　　　",IF(S10&lt;10,"　　","　")&amp;DBCS(S10))&amp;"月"&amp;IF(W10="","　　　",IF(W10&lt;10,"　　","　")&amp;DBCS(W10))&amp;"日")</f>
        <v>令　和　　　年　　　月　　　日</v>
      </c>
      <c r="AH10" s="42"/>
      <c r="AI10" s="42"/>
      <c r="AJ10" s="42"/>
      <c r="AK10" s="42"/>
      <c r="AL10" s="42"/>
      <c r="AM10" s="42"/>
      <c r="AN10" s="42"/>
      <c r="AO10" s="42"/>
      <c r="AP10" s="42"/>
      <c r="AQ10" s="42"/>
      <c r="AR10" s="42"/>
      <c r="AS10" s="42"/>
      <c r="AT10" s="42"/>
      <c r="AU10" s="42"/>
      <c r="AV10" s="42"/>
      <c r="AW10" s="42"/>
      <c r="AX10" s="179"/>
      <c r="AY10" s="179"/>
      <c r="AZ10" s="179"/>
      <c r="BA10" s="179"/>
      <c r="BB10" s="231"/>
      <c r="BC10" s="231"/>
      <c r="BD10" s="179"/>
      <c r="BE10" s="179"/>
      <c r="BF10" s="180"/>
      <c r="BG10" s="180"/>
      <c r="BH10" s="180"/>
      <c r="BI10" s="154"/>
      <c r="BJ10" s="154"/>
      <c r="BK10" s="154"/>
      <c r="BL10" s="154"/>
    </row>
    <row r="11" spans="2:121" ht="15.75" customHeight="1">
      <c r="B11" s="377" t="s">
        <v>46</v>
      </c>
      <c r="C11" s="378"/>
      <c r="D11" s="378"/>
      <c r="E11" s="378"/>
      <c r="F11" s="380" t="s">
        <v>237</v>
      </c>
      <c r="G11" s="381"/>
      <c r="H11" s="381"/>
      <c r="I11" s="381"/>
      <c r="J11" s="381"/>
      <c r="K11" s="382"/>
      <c r="L11" s="418"/>
      <c r="M11" s="419"/>
      <c r="N11" s="419"/>
      <c r="O11" s="419"/>
      <c r="P11" s="419"/>
      <c r="Q11" s="419"/>
      <c r="R11" s="419"/>
      <c r="S11" s="419"/>
      <c r="T11" s="419"/>
      <c r="U11" s="419"/>
      <c r="V11" s="419"/>
      <c r="W11" s="419"/>
      <c r="X11" s="419"/>
      <c r="Y11" s="419"/>
      <c r="Z11" s="419"/>
      <c r="AA11" s="419"/>
      <c r="AB11" s="419"/>
      <c r="AC11" s="419"/>
      <c r="AD11" s="419"/>
      <c r="AE11" s="420"/>
      <c r="AF11" s="42"/>
      <c r="AG11" s="42"/>
      <c r="AH11" s="42"/>
      <c r="AI11" s="42"/>
      <c r="AJ11" s="42"/>
      <c r="AK11" s="42"/>
      <c r="AL11" s="42"/>
      <c r="AM11" s="42"/>
      <c r="AN11" s="42"/>
      <c r="AO11" s="42"/>
      <c r="AP11" s="42"/>
      <c r="AQ11" s="42"/>
      <c r="AR11" s="42"/>
      <c r="AS11" s="42"/>
      <c r="AT11" s="42"/>
      <c r="AU11" s="42"/>
      <c r="AV11" s="42"/>
      <c r="AW11" s="42"/>
      <c r="AX11" s="179"/>
      <c r="AY11" s="179"/>
      <c r="AZ11" s="179"/>
      <c r="BA11" s="179"/>
      <c r="BB11" s="231"/>
      <c r="BC11" s="231"/>
      <c r="BD11" s="179"/>
      <c r="BE11" s="179"/>
      <c r="BF11" s="180"/>
      <c r="BG11" s="180"/>
      <c r="BH11" s="180"/>
      <c r="BI11" s="154"/>
      <c r="BJ11" s="776" t="s">
        <v>407</v>
      </c>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8"/>
    </row>
    <row r="12" spans="2:121" ht="15" customHeight="1">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377"/>
      <c r="AG12" s="378"/>
      <c r="AH12" s="378"/>
      <c r="AI12" s="378"/>
      <c r="AJ12" s="380" t="s">
        <v>34</v>
      </c>
      <c r="AK12" s="381"/>
      <c r="AL12" s="381"/>
      <c r="AM12" s="381"/>
      <c r="AN12" s="381"/>
      <c r="AO12" s="382"/>
      <c r="AP12" s="418"/>
      <c r="AQ12" s="419"/>
      <c r="AR12" s="419"/>
      <c r="AS12" s="419"/>
      <c r="AT12" s="419"/>
      <c r="AU12" s="419"/>
      <c r="AV12" s="419"/>
      <c r="AW12" s="419"/>
      <c r="AX12" s="419"/>
      <c r="AY12" s="419"/>
      <c r="AZ12" s="419"/>
      <c r="BA12" s="419"/>
      <c r="BB12" s="419"/>
      <c r="BC12" s="419"/>
      <c r="BD12" s="419"/>
      <c r="BE12" s="419"/>
      <c r="BF12" s="419"/>
      <c r="BG12" s="419"/>
      <c r="BH12" s="419"/>
      <c r="BI12" s="420"/>
      <c r="BJ12" s="377"/>
      <c r="BK12" s="378"/>
      <c r="BL12" s="378"/>
      <c r="BM12" s="379"/>
      <c r="BN12" s="380" t="s">
        <v>34</v>
      </c>
      <c r="BO12" s="381"/>
      <c r="BP12" s="381"/>
      <c r="BQ12" s="381"/>
      <c r="BR12" s="381"/>
      <c r="BS12" s="382"/>
      <c r="BT12" s="779"/>
      <c r="BU12" s="780"/>
      <c r="BV12" s="780"/>
      <c r="BW12" s="780"/>
      <c r="BX12" s="780"/>
      <c r="BY12" s="780"/>
      <c r="BZ12" s="780"/>
      <c r="CA12" s="780"/>
      <c r="CB12" s="780"/>
      <c r="CC12" s="780"/>
      <c r="CD12" s="780"/>
      <c r="CE12" s="780"/>
      <c r="CF12" s="780"/>
      <c r="CG12" s="780"/>
      <c r="CH12" s="780"/>
      <c r="CI12" s="780"/>
      <c r="CJ12" s="780"/>
      <c r="CK12" s="780"/>
      <c r="CL12" s="780"/>
      <c r="CM12" s="781"/>
      <c r="CN12" s="377"/>
      <c r="CO12" s="378"/>
      <c r="CP12" s="378"/>
      <c r="CQ12" s="379"/>
      <c r="CR12" s="380" t="s">
        <v>34</v>
      </c>
      <c r="CS12" s="381"/>
      <c r="CT12" s="381"/>
      <c r="CU12" s="381"/>
      <c r="CV12" s="381"/>
      <c r="CW12" s="382"/>
      <c r="CX12" s="779"/>
      <c r="CY12" s="780"/>
      <c r="CZ12" s="780"/>
      <c r="DA12" s="780"/>
      <c r="DB12" s="780"/>
      <c r="DC12" s="780"/>
      <c r="DD12" s="780"/>
      <c r="DE12" s="780"/>
      <c r="DF12" s="780"/>
      <c r="DG12" s="780"/>
      <c r="DH12" s="780"/>
      <c r="DI12" s="780"/>
      <c r="DJ12" s="780"/>
      <c r="DK12" s="780"/>
      <c r="DL12" s="780"/>
      <c r="DM12" s="780"/>
      <c r="DN12" s="780"/>
      <c r="DO12" s="780"/>
      <c r="DP12" s="780"/>
      <c r="DQ12" s="781"/>
    </row>
    <row r="13" spans="2:121" ht="15" customHeight="1">
      <c r="B13" s="718" t="s">
        <v>404</v>
      </c>
      <c r="C13" s="719"/>
      <c r="D13" s="719"/>
      <c r="E13" s="720"/>
      <c r="F13" s="389" t="s">
        <v>24</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718" t="s">
        <v>338</v>
      </c>
      <c r="AG13" s="719"/>
      <c r="AH13" s="719"/>
      <c r="AI13" s="720"/>
      <c r="AJ13" s="389" t="s">
        <v>24</v>
      </c>
      <c r="AK13" s="390"/>
      <c r="AL13" s="390"/>
      <c r="AM13" s="390"/>
      <c r="AN13" s="390"/>
      <c r="AO13" s="391"/>
      <c r="AP13" s="424"/>
      <c r="AQ13" s="425"/>
      <c r="AR13" s="425"/>
      <c r="AS13" s="425"/>
      <c r="AT13" s="425"/>
      <c r="AU13" s="425"/>
      <c r="AV13" s="425"/>
      <c r="AW13" s="425"/>
      <c r="AX13" s="425"/>
      <c r="AY13" s="425"/>
      <c r="AZ13" s="425"/>
      <c r="BA13" s="425"/>
      <c r="BB13" s="425"/>
      <c r="BC13" s="425"/>
      <c r="BD13" s="425"/>
      <c r="BE13" s="425"/>
      <c r="BF13" s="425"/>
      <c r="BG13" s="425"/>
      <c r="BH13" s="425"/>
      <c r="BI13" s="426"/>
      <c r="BJ13" s="782" t="s">
        <v>403</v>
      </c>
      <c r="BK13" s="783"/>
      <c r="BL13" s="783"/>
      <c r="BM13" s="784"/>
      <c r="BN13" s="389" t="s">
        <v>24</v>
      </c>
      <c r="BO13" s="390"/>
      <c r="BP13" s="390"/>
      <c r="BQ13" s="390"/>
      <c r="BR13" s="390"/>
      <c r="BS13" s="391"/>
      <c r="BT13" s="785"/>
      <c r="BU13" s="786"/>
      <c r="BV13" s="786"/>
      <c r="BW13" s="786"/>
      <c r="BX13" s="786"/>
      <c r="BY13" s="786"/>
      <c r="BZ13" s="786"/>
      <c r="CA13" s="786"/>
      <c r="CB13" s="786"/>
      <c r="CC13" s="786"/>
      <c r="CD13" s="786"/>
      <c r="CE13" s="786"/>
      <c r="CF13" s="786"/>
      <c r="CG13" s="786"/>
      <c r="CH13" s="786"/>
      <c r="CI13" s="786"/>
      <c r="CJ13" s="786"/>
      <c r="CK13" s="786"/>
      <c r="CL13" s="786"/>
      <c r="CM13" s="787"/>
      <c r="CN13" s="782" t="s">
        <v>403</v>
      </c>
      <c r="CO13" s="783"/>
      <c r="CP13" s="783"/>
      <c r="CQ13" s="784"/>
      <c r="CR13" s="389" t="s">
        <v>24</v>
      </c>
      <c r="CS13" s="390"/>
      <c r="CT13" s="390"/>
      <c r="CU13" s="390"/>
      <c r="CV13" s="390"/>
      <c r="CW13" s="391"/>
      <c r="CX13" s="785"/>
      <c r="CY13" s="786"/>
      <c r="CZ13" s="786"/>
      <c r="DA13" s="786"/>
      <c r="DB13" s="786"/>
      <c r="DC13" s="786"/>
      <c r="DD13" s="786"/>
      <c r="DE13" s="786"/>
      <c r="DF13" s="786"/>
      <c r="DG13" s="786"/>
      <c r="DH13" s="786"/>
      <c r="DI13" s="786"/>
      <c r="DJ13" s="786"/>
      <c r="DK13" s="786"/>
      <c r="DL13" s="786"/>
      <c r="DM13" s="786"/>
      <c r="DN13" s="786"/>
      <c r="DO13" s="786"/>
      <c r="DP13" s="786"/>
      <c r="DQ13" s="787"/>
    </row>
    <row r="14" spans="2:121" ht="15" customHeight="1">
      <c r="B14" s="386" t="s">
        <v>406</v>
      </c>
      <c r="C14" s="387"/>
      <c r="D14" s="387"/>
      <c r="E14" s="388"/>
      <c r="F14" s="389" t="s">
        <v>25</v>
      </c>
      <c r="G14" s="390"/>
      <c r="H14" s="390"/>
      <c r="I14" s="390"/>
      <c r="J14" s="390"/>
      <c r="K14" s="391"/>
      <c r="L14" s="424"/>
      <c r="M14" s="425"/>
      <c r="N14" s="425"/>
      <c r="O14" s="425"/>
      <c r="P14" s="425"/>
      <c r="Q14" s="425"/>
      <c r="R14" s="425"/>
      <c r="S14" s="425"/>
      <c r="T14" s="425"/>
      <c r="U14" s="425"/>
      <c r="V14" s="425"/>
      <c r="W14" s="425"/>
      <c r="X14" s="425"/>
      <c r="Y14" s="425"/>
      <c r="Z14" s="425"/>
      <c r="AA14" s="425"/>
      <c r="AB14" s="425"/>
      <c r="AC14" s="425"/>
      <c r="AD14" s="425"/>
      <c r="AE14" s="426"/>
      <c r="AF14" s="386"/>
      <c r="AG14" s="387"/>
      <c r="AH14" s="387"/>
      <c r="AI14" s="388"/>
      <c r="AJ14" s="389" t="s">
        <v>25</v>
      </c>
      <c r="AK14" s="390"/>
      <c r="AL14" s="390"/>
      <c r="AM14" s="390"/>
      <c r="AN14" s="390"/>
      <c r="AO14" s="391"/>
      <c r="AP14" s="424"/>
      <c r="AQ14" s="425"/>
      <c r="AR14" s="425"/>
      <c r="AS14" s="425"/>
      <c r="AT14" s="425"/>
      <c r="AU14" s="425"/>
      <c r="AV14" s="425"/>
      <c r="AW14" s="425"/>
      <c r="AX14" s="425"/>
      <c r="AY14" s="425"/>
      <c r="AZ14" s="425"/>
      <c r="BA14" s="425"/>
      <c r="BB14" s="425"/>
      <c r="BC14" s="425"/>
      <c r="BD14" s="425"/>
      <c r="BE14" s="425"/>
      <c r="BF14" s="425"/>
      <c r="BG14" s="425"/>
      <c r="BH14" s="425"/>
      <c r="BI14" s="426"/>
      <c r="BJ14" s="386"/>
      <c r="BK14" s="387"/>
      <c r="BL14" s="387"/>
      <c r="BM14" s="388"/>
      <c r="BN14" s="389" t="s">
        <v>25</v>
      </c>
      <c r="BO14" s="390"/>
      <c r="BP14" s="390"/>
      <c r="BQ14" s="390"/>
      <c r="BR14" s="390"/>
      <c r="BS14" s="391"/>
      <c r="BT14" s="785"/>
      <c r="BU14" s="786"/>
      <c r="BV14" s="786"/>
      <c r="BW14" s="786"/>
      <c r="BX14" s="786"/>
      <c r="BY14" s="786"/>
      <c r="BZ14" s="786"/>
      <c r="CA14" s="786"/>
      <c r="CB14" s="786"/>
      <c r="CC14" s="786"/>
      <c r="CD14" s="786"/>
      <c r="CE14" s="786"/>
      <c r="CF14" s="786"/>
      <c r="CG14" s="786"/>
      <c r="CH14" s="786"/>
      <c r="CI14" s="786"/>
      <c r="CJ14" s="786"/>
      <c r="CK14" s="786"/>
      <c r="CL14" s="786"/>
      <c r="CM14" s="787"/>
      <c r="CN14" s="386"/>
      <c r="CO14" s="387"/>
      <c r="CP14" s="387"/>
      <c r="CQ14" s="388"/>
      <c r="CR14" s="389" t="s">
        <v>25</v>
      </c>
      <c r="CS14" s="390"/>
      <c r="CT14" s="390"/>
      <c r="CU14" s="390"/>
      <c r="CV14" s="390"/>
      <c r="CW14" s="391"/>
      <c r="CX14" s="785"/>
      <c r="CY14" s="786"/>
      <c r="CZ14" s="786"/>
      <c r="DA14" s="786"/>
      <c r="DB14" s="786"/>
      <c r="DC14" s="786"/>
      <c r="DD14" s="786"/>
      <c r="DE14" s="786"/>
      <c r="DF14" s="786"/>
      <c r="DG14" s="786"/>
      <c r="DH14" s="786"/>
      <c r="DI14" s="786"/>
      <c r="DJ14" s="786"/>
      <c r="DK14" s="786"/>
      <c r="DL14" s="786"/>
      <c r="DM14" s="786"/>
      <c r="DN14" s="786"/>
      <c r="DO14" s="786"/>
      <c r="DP14" s="786"/>
      <c r="DQ14" s="787"/>
    </row>
    <row r="15" spans="2:121" ht="15" customHeight="1">
      <c r="B15" s="395"/>
      <c r="C15" s="396"/>
      <c r="D15" s="396"/>
      <c r="E15" s="397"/>
      <c r="F15" s="398" t="s">
        <v>35</v>
      </c>
      <c r="G15" s="399"/>
      <c r="H15" s="399"/>
      <c r="I15" s="399"/>
      <c r="J15" s="399"/>
      <c r="K15" s="400"/>
      <c r="L15" s="494"/>
      <c r="M15" s="495"/>
      <c r="N15" s="495"/>
      <c r="O15" s="495"/>
      <c r="P15" s="495"/>
      <c r="Q15" s="495"/>
      <c r="R15" s="495"/>
      <c r="S15" s="495"/>
      <c r="T15" s="495"/>
      <c r="U15" s="495"/>
      <c r="V15" s="495"/>
      <c r="W15" s="495"/>
      <c r="X15" s="495"/>
      <c r="Y15" s="495"/>
      <c r="Z15" s="495"/>
      <c r="AA15" s="495"/>
      <c r="AB15" s="495"/>
      <c r="AC15" s="495"/>
      <c r="AD15" s="495"/>
      <c r="AE15" s="496"/>
      <c r="AF15" s="395"/>
      <c r="AG15" s="396"/>
      <c r="AH15" s="396"/>
      <c r="AI15" s="397"/>
      <c r="AJ15" s="398" t="s">
        <v>35</v>
      </c>
      <c r="AK15" s="399"/>
      <c r="AL15" s="399"/>
      <c r="AM15" s="399"/>
      <c r="AN15" s="399"/>
      <c r="AO15" s="400"/>
      <c r="AP15" s="494"/>
      <c r="AQ15" s="495"/>
      <c r="AR15" s="495"/>
      <c r="AS15" s="495"/>
      <c r="AT15" s="495"/>
      <c r="AU15" s="495"/>
      <c r="AV15" s="495"/>
      <c r="AW15" s="495"/>
      <c r="AX15" s="495"/>
      <c r="AY15" s="495"/>
      <c r="AZ15" s="495"/>
      <c r="BA15" s="495"/>
      <c r="BB15" s="495"/>
      <c r="BC15" s="495"/>
      <c r="BD15" s="495"/>
      <c r="BE15" s="495"/>
      <c r="BF15" s="495"/>
      <c r="BG15" s="495"/>
      <c r="BH15" s="495"/>
      <c r="BI15" s="496"/>
      <c r="BJ15" s="395"/>
      <c r="BK15" s="396"/>
      <c r="BL15" s="396"/>
      <c r="BM15" s="397"/>
      <c r="BN15" s="398" t="s">
        <v>35</v>
      </c>
      <c r="BO15" s="399"/>
      <c r="BP15" s="399"/>
      <c r="BQ15" s="399"/>
      <c r="BR15" s="399"/>
      <c r="BS15" s="400"/>
      <c r="BT15" s="788"/>
      <c r="BU15" s="789"/>
      <c r="BV15" s="789"/>
      <c r="BW15" s="789"/>
      <c r="BX15" s="789"/>
      <c r="BY15" s="789"/>
      <c r="BZ15" s="789"/>
      <c r="CA15" s="789"/>
      <c r="CB15" s="789"/>
      <c r="CC15" s="789"/>
      <c r="CD15" s="789"/>
      <c r="CE15" s="789"/>
      <c r="CF15" s="789"/>
      <c r="CG15" s="789"/>
      <c r="CH15" s="789"/>
      <c r="CI15" s="789"/>
      <c r="CJ15" s="789"/>
      <c r="CK15" s="789"/>
      <c r="CL15" s="789"/>
      <c r="CM15" s="790"/>
      <c r="CN15" s="395"/>
      <c r="CO15" s="396"/>
      <c r="CP15" s="396"/>
      <c r="CQ15" s="397"/>
      <c r="CR15" s="398" t="s">
        <v>35</v>
      </c>
      <c r="CS15" s="399"/>
      <c r="CT15" s="399"/>
      <c r="CU15" s="399"/>
      <c r="CV15" s="399"/>
      <c r="CW15" s="400"/>
      <c r="CX15" s="788"/>
      <c r="CY15" s="789"/>
      <c r="CZ15" s="789"/>
      <c r="DA15" s="789"/>
      <c r="DB15" s="789"/>
      <c r="DC15" s="789"/>
      <c r="DD15" s="789"/>
      <c r="DE15" s="789"/>
      <c r="DF15" s="789"/>
      <c r="DG15" s="789"/>
      <c r="DH15" s="789"/>
      <c r="DI15" s="789"/>
      <c r="DJ15" s="789"/>
      <c r="DK15" s="789"/>
      <c r="DL15" s="789"/>
      <c r="DM15" s="789"/>
      <c r="DN15" s="789"/>
      <c r="DO15" s="789"/>
      <c r="DP15" s="789"/>
      <c r="DQ15" s="790"/>
    </row>
    <row r="16" spans="2:121" ht="15" customHeight="1">
      <c r="B16" s="744" t="s">
        <v>327</v>
      </c>
      <c r="C16" s="693"/>
      <c r="D16" s="693"/>
      <c r="E16" s="693"/>
      <c r="F16" s="693"/>
      <c r="G16" s="693"/>
      <c r="H16" s="693"/>
      <c r="I16" s="693"/>
      <c r="J16" s="693"/>
      <c r="K16" s="745"/>
      <c r="L16" s="733" t="s">
        <v>1</v>
      </c>
      <c r="M16" s="734"/>
      <c r="N16" s="734"/>
      <c r="O16" s="735"/>
      <c r="P16" s="374"/>
      <c r="Q16" s="375"/>
      <c r="R16" s="375"/>
      <c r="S16" s="171" t="s">
        <v>0</v>
      </c>
      <c r="T16" s="171"/>
      <c r="U16" s="171"/>
      <c r="V16" s="171"/>
      <c r="W16" s="171"/>
      <c r="X16" s="171"/>
      <c r="Y16" s="171"/>
      <c r="Z16" s="171"/>
      <c r="AA16" s="171"/>
      <c r="AB16" s="171"/>
      <c r="AC16" s="171"/>
      <c r="AD16" s="171"/>
      <c r="AE16" s="166"/>
      <c r="AG16" s="179"/>
      <c r="AH16" s="179"/>
      <c r="AI16" s="179"/>
      <c r="AJ16" s="179"/>
      <c r="AK16" s="179"/>
      <c r="AL16" s="179"/>
      <c r="AM16" s="179"/>
      <c r="AN16" s="179"/>
      <c r="AO16" s="179"/>
      <c r="AP16" s="179"/>
      <c r="AQ16" s="179"/>
      <c r="AS16" s="231"/>
      <c r="AT16" s="231"/>
      <c r="AU16" s="231"/>
      <c r="AV16" s="231"/>
      <c r="AW16" s="231"/>
      <c r="AX16" s="231"/>
      <c r="AY16" s="231"/>
      <c r="AZ16" s="231"/>
      <c r="BA16" s="231"/>
      <c r="BB16" s="231"/>
      <c r="BC16" s="231"/>
      <c r="BD16" s="231"/>
      <c r="BE16" s="231"/>
      <c r="BF16" s="225"/>
      <c r="BG16" s="225"/>
      <c r="BH16" s="225"/>
    </row>
    <row r="17" spans="1:98" ht="15" customHeight="1">
      <c r="B17" s="744" t="s">
        <v>89</v>
      </c>
      <c r="C17" s="693"/>
      <c r="D17" s="693"/>
      <c r="E17" s="693"/>
      <c r="F17" s="693"/>
      <c r="G17" s="693"/>
      <c r="H17" s="693"/>
      <c r="I17" s="693"/>
      <c r="J17" s="693"/>
      <c r="K17" s="745"/>
      <c r="L17" s="733" t="s">
        <v>26</v>
      </c>
      <c r="M17" s="734"/>
      <c r="N17" s="734"/>
      <c r="O17" s="735"/>
      <c r="P17" s="746" t="s">
        <v>26</v>
      </c>
      <c r="Q17" s="747"/>
      <c r="R17" s="741">
        <v>1111</v>
      </c>
      <c r="S17" s="742"/>
      <c r="T17" s="742"/>
      <c r="U17" s="742"/>
      <c r="V17" s="742"/>
      <c r="W17" s="742"/>
      <c r="X17" s="742"/>
      <c r="Y17" s="742"/>
      <c r="Z17" s="742"/>
      <c r="AA17" s="262" t="s">
        <v>107</v>
      </c>
      <c r="AB17" s="263"/>
      <c r="AC17" s="171"/>
      <c r="AD17" s="171"/>
      <c r="AE17" s="166"/>
      <c r="AG17" s="179"/>
      <c r="AH17" s="179"/>
      <c r="AI17" s="179"/>
      <c r="AJ17" s="179"/>
      <c r="AK17" s="179"/>
      <c r="AL17" s="179"/>
      <c r="AM17" s="179"/>
      <c r="AN17" s="179"/>
      <c r="AO17" s="179"/>
      <c r="AP17" s="179"/>
      <c r="AQ17" s="179"/>
      <c r="AS17" s="231"/>
      <c r="AT17" s="231"/>
      <c r="AU17" s="231"/>
      <c r="AV17" s="231"/>
      <c r="AW17" s="231"/>
      <c r="AX17" s="231"/>
      <c r="AY17" s="231"/>
      <c r="AZ17" s="231"/>
      <c r="BA17" s="231"/>
      <c r="BB17" s="231"/>
      <c r="BC17" s="231"/>
      <c r="BD17" s="231"/>
      <c r="BE17" s="231"/>
      <c r="BF17" s="225"/>
      <c r="BG17" s="225"/>
      <c r="BH17" s="225"/>
    </row>
    <row r="18" spans="1:98" ht="15" customHeight="1">
      <c r="B18" s="748" t="s">
        <v>110</v>
      </c>
      <c r="C18" s="749"/>
      <c r="D18" s="749"/>
      <c r="E18" s="749"/>
      <c r="F18" s="749"/>
      <c r="G18" s="749"/>
      <c r="H18" s="749"/>
      <c r="I18" s="749"/>
      <c r="J18" s="749"/>
      <c r="K18" s="750"/>
      <c r="L18" s="374" t="s">
        <v>8</v>
      </c>
      <c r="M18" s="375"/>
      <c r="N18" s="375"/>
      <c r="O18" s="375"/>
      <c r="P18" s="375"/>
      <c r="Q18" s="376" t="s">
        <v>31</v>
      </c>
      <c r="R18" s="376"/>
      <c r="S18" s="375"/>
      <c r="T18" s="375"/>
      <c r="U18" s="376" t="s">
        <v>33</v>
      </c>
      <c r="V18" s="376"/>
      <c r="W18" s="375"/>
      <c r="X18" s="375"/>
      <c r="Y18" s="376" t="s">
        <v>21</v>
      </c>
      <c r="Z18" s="376"/>
      <c r="AA18" s="33"/>
      <c r="AB18" s="33"/>
      <c r="AC18" s="33"/>
      <c r="AD18" s="33"/>
      <c r="AE18" s="40"/>
      <c r="AF18" s="42"/>
      <c r="AG18" s="42" t="str">
        <f>L18&amp;IF(O18="","　　　年　　　月　　　日",IF(O18="","　　　",IF(O18&lt;10,"　　","　")&amp;DBCS(O18))&amp;"年"&amp;IF(S18="","　　　",IF(S18&lt;10,"　　","　")&amp;DBCS(S18))&amp;"月"&amp;IF(W18="","　　　",IF(W18&lt;10,"　　","　")&amp;DBCS(W18))&amp;"日")</f>
        <v>平成　　　年　　　月　　　日</v>
      </c>
      <c r="AH18" s="42"/>
      <c r="AI18" s="42"/>
      <c r="AJ18" s="179"/>
      <c r="AK18" s="179"/>
      <c r="AL18" s="179"/>
      <c r="AM18" s="179"/>
      <c r="AN18" s="179"/>
      <c r="AO18" s="179"/>
      <c r="AP18" s="179"/>
      <c r="AQ18" s="179"/>
      <c r="AS18" s="231"/>
      <c r="AT18" s="231"/>
      <c r="AU18" s="231"/>
      <c r="AV18" s="231"/>
      <c r="AW18" s="231"/>
      <c r="AX18" s="231"/>
      <c r="AY18" s="231"/>
      <c r="AZ18" s="231"/>
      <c r="BA18" s="231"/>
      <c r="BB18" s="231"/>
      <c r="BC18" s="231"/>
      <c r="BD18" s="231"/>
      <c r="BE18" s="231"/>
    </row>
    <row r="19" spans="1:98" ht="15" customHeight="1">
      <c r="B19" s="744" t="s">
        <v>328</v>
      </c>
      <c r="C19" s="693"/>
      <c r="D19" s="693"/>
      <c r="E19" s="693"/>
      <c r="F19" s="693"/>
      <c r="G19" s="693"/>
      <c r="H19" s="693"/>
      <c r="I19" s="693"/>
      <c r="J19" s="693"/>
      <c r="K19" s="745"/>
      <c r="L19" s="751"/>
      <c r="M19" s="370"/>
      <c r="N19" s="370"/>
      <c r="O19" s="370"/>
      <c r="P19" s="370"/>
      <c r="Q19" s="370"/>
      <c r="R19" s="370"/>
      <c r="S19" s="370"/>
      <c r="T19" s="370"/>
      <c r="U19" s="370"/>
      <c r="V19" s="370"/>
      <c r="W19" s="370"/>
      <c r="X19" s="370"/>
      <c r="Y19" s="370"/>
      <c r="Z19" s="370"/>
      <c r="AA19" s="370"/>
      <c r="AB19" s="370"/>
      <c r="AC19" s="370"/>
      <c r="AD19" s="370"/>
      <c r="AE19" s="752"/>
      <c r="AG19" s="179"/>
      <c r="AH19" s="179"/>
      <c r="AI19" s="179"/>
      <c r="AJ19" s="179"/>
      <c r="AK19" s="179"/>
      <c r="AL19" s="179"/>
      <c r="AM19" s="179"/>
      <c r="AN19" s="179"/>
      <c r="AO19" s="179"/>
      <c r="AP19" s="179"/>
      <c r="AQ19" s="179"/>
      <c r="AS19" s="231"/>
      <c r="AT19" s="231"/>
      <c r="AU19" s="231"/>
      <c r="AV19" s="231"/>
      <c r="AW19" s="231"/>
      <c r="AX19" s="231"/>
      <c r="AY19" s="231"/>
      <c r="AZ19" s="231"/>
      <c r="BA19" s="231"/>
      <c r="BB19" s="231"/>
      <c r="BC19" s="231"/>
      <c r="BD19" s="231"/>
      <c r="BE19" s="231"/>
    </row>
    <row r="20" spans="1:98" ht="15" hidden="1" customHeight="1">
      <c r="AF20" s="42"/>
      <c r="AG20" s="179"/>
      <c r="AH20" s="42"/>
      <c r="AI20" s="42"/>
      <c r="AJ20" s="42"/>
      <c r="AK20" s="42"/>
      <c r="AL20" s="42"/>
      <c r="AM20" s="42"/>
      <c r="AN20" s="42"/>
      <c r="AO20" s="42"/>
      <c r="AP20" s="42"/>
      <c r="AQ20" s="42"/>
      <c r="AR20" s="42"/>
      <c r="AS20" s="42"/>
      <c r="AT20" s="42"/>
      <c r="AU20" s="42"/>
      <c r="AV20" s="42"/>
      <c r="AW20" s="42"/>
      <c r="AX20" s="179"/>
      <c r="AY20" s="179"/>
      <c r="AZ20" s="179"/>
      <c r="BA20" s="179"/>
      <c r="BB20" s="231"/>
      <c r="BC20" s="231"/>
      <c r="BD20" s="179"/>
      <c r="BE20" s="179"/>
      <c r="BF20" s="180"/>
      <c r="BG20" s="180"/>
      <c r="BH20" s="180"/>
      <c r="BI20" s="154"/>
      <c r="BJ20" s="154"/>
      <c r="BK20" s="154"/>
      <c r="BL20" s="154"/>
    </row>
    <row r="21" spans="1:98" ht="15" hidden="1" customHeight="1">
      <c r="AF21" s="42"/>
      <c r="AG21" s="42"/>
      <c r="AH21" s="42"/>
      <c r="AI21" s="42"/>
      <c r="AJ21" s="42"/>
      <c r="AK21" s="42"/>
      <c r="AL21" s="42"/>
      <c r="AM21" s="42"/>
      <c r="AN21" s="42"/>
      <c r="AO21" s="42"/>
      <c r="AP21" s="42"/>
      <c r="AQ21" s="42"/>
      <c r="AR21" s="42"/>
      <c r="AS21" s="42"/>
      <c r="AT21" s="42"/>
      <c r="AU21" s="42"/>
      <c r="AV21" s="42"/>
      <c r="AW21" s="42"/>
      <c r="AX21" s="179"/>
      <c r="AY21" s="179"/>
      <c r="AZ21" s="179"/>
      <c r="BA21" s="179"/>
      <c r="BB21" s="231"/>
      <c r="BC21" s="231"/>
      <c r="BD21" s="231"/>
      <c r="BE21" s="231"/>
      <c r="BF21" s="225"/>
      <c r="BG21" s="225"/>
      <c r="BH21" s="225"/>
    </row>
    <row r="22" spans="1:98" ht="15" hidden="1" customHeight="1">
      <c r="AF22" s="42"/>
      <c r="AG22" s="42"/>
      <c r="AH22" s="42"/>
      <c r="AI22" s="42"/>
      <c r="AJ22" s="42"/>
      <c r="AK22" s="42"/>
      <c r="AL22" s="42"/>
      <c r="AM22" s="42"/>
      <c r="AN22" s="42"/>
      <c r="AO22" s="42"/>
      <c r="AP22" s="42"/>
      <c r="AQ22" s="42"/>
      <c r="AR22" s="42"/>
      <c r="AS22" s="42"/>
      <c r="AT22" s="42"/>
      <c r="AU22" s="42"/>
      <c r="AV22" s="42"/>
      <c r="AW22" s="42"/>
      <c r="AX22" s="179"/>
      <c r="AY22" s="179"/>
      <c r="AZ22" s="179"/>
      <c r="BA22" s="179"/>
      <c r="BB22" s="231"/>
      <c r="BC22" s="231"/>
      <c r="BD22" s="231"/>
      <c r="BE22" s="231"/>
      <c r="BF22" s="225"/>
      <c r="BG22" s="225"/>
      <c r="BH22" s="225"/>
    </row>
    <row r="23" spans="1:98" ht="15" hidden="1" customHeight="1">
      <c r="AF23" s="18"/>
      <c r="AG23" s="42"/>
      <c r="AH23" s="42"/>
      <c r="AI23" s="42"/>
      <c r="AJ23" s="42"/>
      <c r="AK23" s="42"/>
      <c r="AL23" s="42"/>
      <c r="AM23" s="42"/>
      <c r="AN23" s="42"/>
      <c r="AO23" s="42"/>
      <c r="AP23" s="42"/>
      <c r="AQ23" s="42"/>
      <c r="AR23" s="42"/>
      <c r="AS23" s="42"/>
      <c r="AT23" s="42"/>
      <c r="AU23" s="42"/>
      <c r="AV23" s="42"/>
      <c r="AW23" s="42"/>
      <c r="AX23" s="179"/>
      <c r="AY23" s="179"/>
      <c r="AZ23" s="179"/>
      <c r="BA23" s="179"/>
      <c r="BB23" s="231"/>
      <c r="BC23" s="231"/>
      <c r="BD23" s="231"/>
      <c r="BE23" s="231"/>
      <c r="BF23" s="225"/>
      <c r="BG23" s="225"/>
      <c r="BH23" s="225"/>
    </row>
    <row r="24" spans="1:98" ht="15" hidden="1" customHeight="1">
      <c r="AF24" s="18"/>
      <c r="AG24" s="42"/>
      <c r="AH24" s="42"/>
      <c r="AI24" s="42"/>
      <c r="AJ24" s="42"/>
      <c r="AK24" s="42"/>
      <c r="AL24" s="42"/>
      <c r="AM24" s="42"/>
      <c r="AN24" s="42"/>
      <c r="AO24" s="42"/>
      <c r="AP24" s="42"/>
      <c r="AQ24" s="42"/>
      <c r="AR24" s="42"/>
      <c r="AS24" s="42"/>
      <c r="AT24" s="42"/>
      <c r="AU24" s="42"/>
      <c r="AV24" s="42"/>
      <c r="AW24" s="42"/>
      <c r="AX24" s="179"/>
      <c r="AY24" s="179"/>
      <c r="AZ24" s="179"/>
      <c r="BA24" s="179"/>
      <c r="BB24" s="231"/>
      <c r="BC24" s="231"/>
      <c r="BD24" s="231"/>
      <c r="BE24" s="231"/>
      <c r="BF24" s="225"/>
      <c r="BG24" s="225"/>
      <c r="BH24" s="225"/>
    </row>
    <row r="25" spans="1:98" ht="15" hidden="1" customHeight="1">
      <c r="AF25" s="18"/>
      <c r="AG25" s="42"/>
      <c r="AH25" s="42"/>
      <c r="AI25" s="42"/>
      <c r="AJ25" s="42"/>
      <c r="AK25" s="42"/>
      <c r="AL25" s="42"/>
      <c r="AM25" s="42"/>
      <c r="AN25" s="42"/>
      <c r="AO25" s="42"/>
      <c r="AP25" s="42"/>
      <c r="AQ25" s="42"/>
      <c r="AR25" s="42"/>
      <c r="AS25" s="42"/>
      <c r="AT25" s="42"/>
      <c r="AU25" s="42"/>
      <c r="AV25" s="42"/>
      <c r="AW25" s="42"/>
      <c r="AX25" s="179"/>
      <c r="AY25" s="179"/>
      <c r="AZ25" s="179"/>
      <c r="BA25" s="179"/>
      <c r="BB25" s="231"/>
      <c r="BC25" s="231"/>
      <c r="BD25" s="231"/>
      <c r="BE25" s="231"/>
      <c r="BF25" s="225"/>
      <c r="BG25" s="225"/>
      <c r="BH25" s="225"/>
    </row>
    <row r="26" spans="1:98" ht="15" hidden="1" customHeight="1">
      <c r="AF26" s="18"/>
      <c r="AG26" s="42"/>
      <c r="AH26" s="42"/>
      <c r="AI26" s="42"/>
      <c r="AJ26" s="42"/>
      <c r="AK26" s="42"/>
      <c r="AL26" s="42"/>
      <c r="AM26" s="42"/>
      <c r="AN26" s="42"/>
      <c r="AO26" s="42"/>
      <c r="AP26" s="42"/>
      <c r="AQ26" s="42"/>
      <c r="AR26" s="42"/>
      <c r="AS26" s="42"/>
      <c r="AT26" s="42"/>
      <c r="AU26" s="42"/>
      <c r="AV26" s="42"/>
      <c r="AW26" s="42"/>
      <c r="AX26" s="179"/>
      <c r="AY26" s="179"/>
      <c r="AZ26" s="179"/>
      <c r="BA26" s="179"/>
      <c r="BB26" s="231"/>
      <c r="BC26" s="231"/>
      <c r="BD26" s="231"/>
      <c r="BE26" s="231"/>
      <c r="BF26" s="225"/>
      <c r="BG26" s="225"/>
      <c r="BH26" s="225"/>
    </row>
    <row r="27" spans="1:98" ht="15" hidden="1" customHeight="1">
      <c r="AF27" s="18"/>
      <c r="AG27" s="42"/>
      <c r="AH27" s="42"/>
      <c r="AI27" s="42"/>
      <c r="AJ27" s="42"/>
      <c r="AK27" s="42"/>
      <c r="AL27" s="42"/>
      <c r="AM27" s="42"/>
      <c r="AN27" s="42"/>
      <c r="AO27" s="42"/>
      <c r="AP27" s="42"/>
      <c r="AQ27" s="42"/>
      <c r="AR27" s="42"/>
      <c r="AS27" s="42"/>
      <c r="AT27" s="42"/>
      <c r="AU27" s="42"/>
      <c r="AV27" s="42"/>
      <c r="AW27" s="42"/>
      <c r="AX27" s="179"/>
      <c r="AY27" s="179"/>
      <c r="AZ27" s="179"/>
      <c r="BA27" s="179"/>
      <c r="BB27" s="231"/>
      <c r="BC27" s="231"/>
      <c r="BD27" s="231"/>
      <c r="BE27" s="231"/>
      <c r="BF27" s="225"/>
      <c r="BG27" s="225"/>
      <c r="BH27" s="225"/>
    </row>
    <row r="28" spans="1:98" ht="15" hidden="1" customHeight="1"/>
    <row r="29" spans="1:98" ht="15" hidden="1" customHeight="1"/>
    <row r="30" spans="1:98" s="69" customFormat="1" ht="15" hidden="1" customHeight="1">
      <c r="A30" s="154"/>
      <c r="BM30" s="154"/>
      <c r="BN30" s="154"/>
      <c r="BO30" s="154"/>
      <c r="BP30" s="154"/>
      <c r="BQ30" s="154"/>
      <c r="BR30" s="154"/>
      <c r="BS30" s="154"/>
      <c r="BT30" s="154"/>
      <c r="BU30" s="154"/>
      <c r="BV30" s="154"/>
      <c r="BW30" s="154"/>
      <c r="BX30" s="154"/>
      <c r="BY30" s="154"/>
      <c r="BZ30" s="179"/>
      <c r="CA30" s="179"/>
      <c r="CB30" s="179"/>
      <c r="CC30" s="179"/>
      <c r="CD30" s="179"/>
      <c r="CE30" s="179"/>
      <c r="CF30" s="179"/>
      <c r="CG30" s="154"/>
      <c r="CH30" s="154"/>
      <c r="CI30" s="154"/>
      <c r="CJ30" s="154"/>
      <c r="CK30" s="154"/>
      <c r="CL30" s="154"/>
      <c r="CM30" s="154"/>
      <c r="CN30" s="154"/>
      <c r="CO30" s="154"/>
      <c r="CP30" s="154"/>
      <c r="CQ30" s="154"/>
      <c r="CR30" s="154"/>
      <c r="CS30" s="154"/>
      <c r="CT30" s="154"/>
    </row>
    <row r="31" spans="1:98" s="69" customFormat="1" ht="15" hidden="1" customHeight="1">
      <c r="A31" s="154"/>
      <c r="BM31" s="154"/>
      <c r="BN31" s="154"/>
      <c r="BO31" s="154"/>
      <c r="BP31" s="154"/>
      <c r="BQ31" s="154"/>
      <c r="BR31" s="154"/>
      <c r="BS31" s="154"/>
      <c r="BT31" s="154"/>
      <c r="BU31" s="154"/>
      <c r="BV31" s="154"/>
      <c r="BW31" s="154"/>
      <c r="BX31" s="154"/>
      <c r="BY31" s="154"/>
      <c r="BZ31" s="179"/>
      <c r="CA31" s="179"/>
      <c r="CB31" s="179"/>
      <c r="CC31" s="179"/>
      <c r="CD31" s="179"/>
      <c r="CE31" s="179"/>
      <c r="CF31" s="179"/>
      <c r="CG31" s="154"/>
      <c r="CH31" s="154"/>
      <c r="CI31" s="154"/>
      <c r="CJ31" s="154"/>
      <c r="CK31" s="154"/>
      <c r="CL31" s="154"/>
      <c r="CM31" s="154"/>
      <c r="CN31" s="154"/>
      <c r="CO31" s="154"/>
      <c r="CP31" s="154"/>
      <c r="CQ31" s="154"/>
      <c r="CR31" s="154"/>
      <c r="CS31" s="154"/>
      <c r="CT31" s="154"/>
    </row>
    <row r="32" spans="1:98" s="69" customFormat="1" ht="5.0999999999999996" hidden="1" customHeight="1">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231"/>
      <c r="BM32" s="154"/>
      <c r="BN32" s="154"/>
      <c r="BO32" s="154"/>
      <c r="BP32" s="154"/>
      <c r="BQ32" s="154"/>
      <c r="BR32" s="154"/>
      <c r="BS32" s="154"/>
      <c r="BT32" s="154"/>
      <c r="BU32" s="154"/>
      <c r="BV32" s="154"/>
      <c r="BW32" s="154"/>
      <c r="BX32" s="154"/>
      <c r="BY32" s="154"/>
      <c r="BZ32" s="179"/>
      <c r="CA32" s="179"/>
      <c r="CB32" s="179"/>
      <c r="CC32" s="179"/>
      <c r="CD32" s="179"/>
      <c r="CE32" s="179"/>
      <c r="CF32" s="179"/>
      <c r="CG32" s="154"/>
      <c r="CH32" s="154"/>
      <c r="CI32" s="154"/>
      <c r="CJ32" s="154"/>
      <c r="CK32" s="154"/>
      <c r="CL32" s="154"/>
      <c r="CM32" s="154"/>
      <c r="CN32" s="154"/>
      <c r="CO32" s="154"/>
      <c r="CP32" s="154"/>
      <c r="CQ32" s="154"/>
      <c r="CR32" s="154"/>
      <c r="CS32" s="154"/>
      <c r="CT32" s="154"/>
    </row>
    <row r="33" spans="1:54" s="18" customFormat="1" ht="23.1" customHeight="1">
      <c r="AV33" s="42"/>
      <c r="AW33" s="42"/>
      <c r="AX33" s="42"/>
      <c r="AY33" s="42"/>
      <c r="AZ33" s="42"/>
      <c r="BA33" s="42"/>
      <c r="BB33" s="42"/>
    </row>
    <row r="34" spans="1:54" s="18" customFormat="1" ht="23.1" customHeight="1">
      <c r="AV34" s="42"/>
      <c r="AW34" s="42"/>
      <c r="AX34" s="42"/>
      <c r="AY34" s="42"/>
      <c r="AZ34" s="42"/>
      <c r="BA34" s="42"/>
      <c r="BB34" s="42"/>
    </row>
    <row r="35" spans="1:54" s="18" customFormat="1" ht="23.1" customHeight="1">
      <c r="A35" s="19" t="s">
        <v>163</v>
      </c>
      <c r="AV35" s="42"/>
      <c r="AW35" s="42"/>
      <c r="AX35" s="42"/>
      <c r="AY35" s="42"/>
      <c r="AZ35" s="42"/>
      <c r="BA35" s="42"/>
      <c r="BB35" s="42"/>
    </row>
    <row r="36" spans="1:54" s="18" customFormat="1" ht="15" hidden="1" customHeight="1">
      <c r="A36" s="95"/>
      <c r="AV36" s="42"/>
      <c r="AW36" s="42"/>
      <c r="AX36" s="42"/>
      <c r="AY36" s="42"/>
      <c r="AZ36" s="42"/>
      <c r="BA36" s="42"/>
      <c r="BB36" s="42"/>
    </row>
    <row r="37" spans="1:54" s="18" customFormat="1" ht="23.1" customHeight="1">
      <c r="E37" s="247"/>
      <c r="K37" s="770" t="s">
        <v>330</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V37" s="42"/>
      <c r="AW37" s="42"/>
      <c r="AX37" s="42"/>
      <c r="AY37" s="42"/>
      <c r="AZ37" s="42"/>
      <c r="BA37" s="42"/>
      <c r="BB37" s="42"/>
    </row>
    <row r="38" spans="1:54" s="18" customFormat="1" ht="23.1" customHeight="1">
      <c r="I38" s="29"/>
      <c r="J38" s="29"/>
      <c r="K38" s="770"/>
      <c r="L38" s="770"/>
      <c r="M38" s="770"/>
      <c r="N38" s="770"/>
      <c r="O38" s="770"/>
      <c r="P38" s="770"/>
      <c r="Q38" s="770"/>
      <c r="R38" s="770"/>
      <c r="S38" s="770"/>
      <c r="T38" s="770"/>
      <c r="U38" s="770"/>
      <c r="V38" s="770"/>
      <c r="W38" s="770"/>
      <c r="X38" s="770"/>
      <c r="Y38" s="770"/>
      <c r="Z38" s="770"/>
      <c r="AA38" s="770"/>
      <c r="AB38" s="770"/>
      <c r="AC38" s="770"/>
      <c r="AD38" s="770"/>
      <c r="AE38" s="770"/>
      <c r="AF38" s="770"/>
      <c r="AG38" s="770"/>
      <c r="AH38" s="770"/>
      <c r="AI38" s="29"/>
      <c r="AV38" s="42"/>
      <c r="AW38" s="42"/>
      <c r="AX38" s="42"/>
      <c r="AY38" s="42"/>
      <c r="AZ38" s="42"/>
      <c r="BA38" s="42"/>
      <c r="BB38" s="42"/>
    </row>
    <row r="39" spans="1:54" s="18" customFormat="1" ht="23.1" hidden="1" customHeight="1">
      <c r="AV39" s="42"/>
      <c r="AW39" s="42"/>
      <c r="AX39" s="42"/>
      <c r="AY39" s="42"/>
      <c r="AZ39" s="42"/>
      <c r="BA39" s="42"/>
      <c r="BB39" s="42"/>
    </row>
    <row r="40" spans="1:54" s="18" customFormat="1" ht="15" customHeight="1">
      <c r="B40" s="232" t="s">
        <v>16</v>
      </c>
      <c r="C40" s="239"/>
      <c r="D40" s="245"/>
      <c r="E40" s="23"/>
      <c r="F40" s="23"/>
      <c r="G40" s="23"/>
      <c r="H40" s="23"/>
      <c r="I40" s="23"/>
      <c r="J40" s="33"/>
      <c r="K40" s="33"/>
      <c r="L40" s="33"/>
      <c r="M40" s="33"/>
      <c r="N40" s="376" t="str">
        <f>IF(L2="","",L2)</f>
        <v/>
      </c>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754"/>
      <c r="AV40" s="42"/>
      <c r="AW40" s="42"/>
      <c r="AX40" s="42"/>
      <c r="AY40" s="42"/>
      <c r="AZ40" s="42"/>
      <c r="BA40" s="42"/>
      <c r="BB40" s="42"/>
    </row>
    <row r="41" spans="1:54" s="18" customFormat="1" ht="15" customHeight="1">
      <c r="B41" s="232" t="s">
        <v>181</v>
      </c>
      <c r="C41" s="239"/>
      <c r="D41" s="245"/>
      <c r="E41" s="23"/>
      <c r="F41" s="23"/>
      <c r="G41" s="23"/>
      <c r="H41" s="23"/>
      <c r="I41" s="23"/>
      <c r="J41" s="33"/>
      <c r="K41" s="33"/>
      <c r="L41" s="33"/>
      <c r="M41" s="250"/>
      <c r="N41" s="254" t="str">
        <f>"津山市　"&amp;IF(O3="","　　　　　　　　　　",O3)&amp;"　地内"</f>
        <v>津山市　　　　　　　　　　　　地内</v>
      </c>
      <c r="O41" s="250"/>
      <c r="P41" s="250"/>
      <c r="Q41" s="250"/>
      <c r="R41" s="250"/>
      <c r="S41" s="33"/>
      <c r="T41" s="257"/>
      <c r="U41" s="257"/>
      <c r="V41" s="257"/>
      <c r="W41" s="257"/>
      <c r="X41" s="257"/>
      <c r="Y41" s="257"/>
      <c r="Z41" s="257"/>
      <c r="AA41" s="257"/>
      <c r="AB41" s="257"/>
      <c r="AC41" s="257"/>
      <c r="AD41" s="33"/>
      <c r="AE41" s="250"/>
      <c r="AF41" s="250"/>
      <c r="AG41" s="250"/>
      <c r="AH41" s="250"/>
      <c r="AI41" s="33"/>
      <c r="AJ41" s="33"/>
      <c r="AK41" s="33"/>
      <c r="AL41" s="33"/>
      <c r="AM41" s="33"/>
      <c r="AN41" s="33"/>
      <c r="AO41" s="33"/>
      <c r="AP41" s="33"/>
      <c r="AQ41" s="40"/>
      <c r="AV41" s="42"/>
      <c r="AW41" s="42"/>
      <c r="AX41" s="42"/>
      <c r="AY41" s="42"/>
      <c r="AZ41" s="42"/>
      <c r="BA41" s="42"/>
      <c r="BB41" s="42"/>
    </row>
    <row r="42" spans="1:54" s="18" customFormat="1" ht="15" customHeight="1">
      <c r="B42" s="232" t="s">
        <v>111</v>
      </c>
      <c r="C42" s="240"/>
      <c r="D42" s="245"/>
      <c r="E42" s="23"/>
      <c r="F42" s="23"/>
      <c r="G42" s="23"/>
      <c r="H42" s="23"/>
      <c r="I42" s="23"/>
      <c r="J42" s="33"/>
      <c r="K42" s="33"/>
      <c r="L42" s="250"/>
      <c r="M42" s="250"/>
      <c r="N42" s="254" t="str">
        <f>AG7</f>
        <v>令　和　　　　年　　　　月　　　　日</v>
      </c>
      <c r="O42" s="250"/>
      <c r="P42" s="250"/>
      <c r="Q42" s="33"/>
      <c r="R42" s="33"/>
      <c r="S42" s="257"/>
      <c r="T42" s="257"/>
      <c r="U42" s="257"/>
      <c r="V42" s="257"/>
      <c r="W42" s="257"/>
      <c r="X42" s="257"/>
      <c r="Y42" s="257"/>
      <c r="Z42" s="257"/>
      <c r="AA42" s="257"/>
      <c r="AB42" s="33"/>
      <c r="AC42" s="33"/>
      <c r="AD42" s="250"/>
      <c r="AE42" s="250"/>
      <c r="AF42" s="250"/>
      <c r="AG42" s="33"/>
      <c r="AH42" s="33"/>
      <c r="AI42" s="33"/>
      <c r="AJ42" s="33"/>
      <c r="AK42" s="33"/>
      <c r="AL42" s="33"/>
      <c r="AM42" s="33"/>
      <c r="AN42" s="33"/>
      <c r="AO42" s="33"/>
      <c r="AP42" s="33"/>
      <c r="AQ42" s="40"/>
      <c r="AV42" s="42"/>
      <c r="AW42" s="42"/>
      <c r="AX42" s="42"/>
      <c r="AY42" s="42"/>
      <c r="AZ42" s="42"/>
      <c r="BA42" s="42"/>
      <c r="BB42" s="42"/>
    </row>
    <row r="43" spans="1:54" s="18" customFormat="1" ht="15" customHeight="1">
      <c r="B43" s="233" t="s">
        <v>112</v>
      </c>
      <c r="C43" s="241"/>
      <c r="D43" s="92"/>
      <c r="E43" s="92"/>
      <c r="F43" s="92"/>
      <c r="G43" s="92"/>
      <c r="H43" s="92"/>
      <c r="I43" s="92"/>
      <c r="J43" s="119"/>
      <c r="K43" s="249"/>
      <c r="L43" s="251"/>
      <c r="M43" s="251"/>
      <c r="N43" s="251"/>
      <c r="O43" s="251"/>
      <c r="P43" s="119"/>
      <c r="Q43" s="119"/>
      <c r="R43" s="119"/>
      <c r="S43" s="119"/>
      <c r="T43" s="119"/>
      <c r="U43" s="258"/>
      <c r="V43" s="258"/>
      <c r="W43" s="258"/>
      <c r="X43" s="119"/>
      <c r="Y43" s="119"/>
      <c r="Z43" s="119"/>
      <c r="AA43" s="119"/>
      <c r="AB43" s="119"/>
      <c r="AC43" s="119"/>
      <c r="AD43" s="258"/>
      <c r="AE43" s="258"/>
      <c r="AF43" s="258"/>
      <c r="AG43" s="119"/>
      <c r="AH43" s="119"/>
      <c r="AI43" s="119"/>
      <c r="AJ43" s="119"/>
      <c r="AK43" s="119"/>
      <c r="AL43" s="119"/>
      <c r="AM43" s="119"/>
      <c r="AN43" s="119"/>
      <c r="AO43" s="258"/>
      <c r="AP43" s="258"/>
      <c r="AQ43" s="266"/>
      <c r="AV43" s="42"/>
      <c r="AW43" s="42"/>
      <c r="AX43" s="42"/>
      <c r="AY43" s="42"/>
      <c r="AZ43" s="42"/>
      <c r="BA43" s="42"/>
      <c r="BB43" s="42"/>
    </row>
    <row r="44" spans="1:54" s="18" customFormat="1" ht="15" customHeight="1">
      <c r="B44" s="234"/>
      <c r="E44" s="248" t="s">
        <v>115</v>
      </c>
      <c r="F44" s="501" t="s">
        <v>297</v>
      </c>
      <c r="G44" s="501"/>
      <c r="H44" s="501"/>
      <c r="I44" s="501"/>
      <c r="J44" s="501"/>
      <c r="K44" s="501"/>
      <c r="L44" s="252"/>
      <c r="M44" s="252"/>
      <c r="N44" s="252"/>
      <c r="O44" s="252"/>
      <c r="P44" s="25" t="s">
        <v>116</v>
      </c>
      <c r="Q44" s="133"/>
      <c r="S44" s="133"/>
      <c r="T44" s="133"/>
      <c r="U44" s="133"/>
      <c r="V44" s="387" t="str">
        <f>IF(L4="変更なし","■","□")</f>
        <v>□</v>
      </c>
      <c r="W44" s="387"/>
      <c r="X44" s="25" t="s">
        <v>118</v>
      </c>
      <c r="Y44" s="133"/>
      <c r="Z44" s="133"/>
      <c r="AA44" s="133"/>
      <c r="AB44" s="133"/>
      <c r="AC44" s="133"/>
      <c r="AD44" s="133"/>
      <c r="AE44" s="133"/>
      <c r="AF44" s="133"/>
      <c r="AG44" s="133"/>
      <c r="AH44" s="133"/>
      <c r="AI44" s="133"/>
      <c r="AJ44" s="133"/>
      <c r="AK44" s="133"/>
      <c r="AL44" s="133"/>
      <c r="AM44" s="133"/>
      <c r="AN44" s="133"/>
      <c r="AO44" s="133"/>
      <c r="AP44" s="133"/>
      <c r="AQ44" s="267"/>
      <c r="AV44" s="42"/>
      <c r="AW44" s="42"/>
      <c r="AX44" s="42"/>
      <c r="AY44" s="42"/>
      <c r="AZ44" s="42"/>
      <c r="BA44" s="42"/>
      <c r="BB44" s="42"/>
    </row>
    <row r="45" spans="1:54" s="18" customFormat="1" ht="15" customHeight="1">
      <c r="B45" s="234"/>
      <c r="E45" s="248"/>
      <c r="F45" s="25"/>
      <c r="G45" s="246"/>
      <c r="H45" s="246"/>
      <c r="I45" s="246"/>
      <c r="K45" s="133"/>
      <c r="L45" s="252"/>
      <c r="M45" s="252"/>
      <c r="N45" s="252"/>
      <c r="O45" s="252"/>
      <c r="P45" s="133"/>
      <c r="Q45" s="133"/>
      <c r="S45" s="133"/>
      <c r="T45" s="133"/>
      <c r="U45" s="133"/>
      <c r="V45" s="387" t="str">
        <f>IF(L4="変更あり","■","□")</f>
        <v>□</v>
      </c>
      <c r="W45" s="387"/>
      <c r="X45" s="25" t="s">
        <v>120</v>
      </c>
      <c r="Y45" s="133"/>
      <c r="Z45" s="133"/>
      <c r="AA45" s="133"/>
      <c r="AB45" s="133"/>
      <c r="AC45" s="133"/>
      <c r="AD45" s="133"/>
      <c r="AE45" s="133"/>
      <c r="AF45" s="133"/>
      <c r="AG45" s="133"/>
      <c r="AH45" s="133"/>
      <c r="AI45" s="133"/>
      <c r="AJ45" s="133"/>
      <c r="AK45" s="133"/>
      <c r="AL45" s="133"/>
      <c r="AM45" s="133"/>
      <c r="AN45" s="133"/>
      <c r="AO45" s="133"/>
      <c r="AP45" s="133"/>
      <c r="AQ45" s="267"/>
      <c r="AV45" s="42"/>
      <c r="AW45" s="42"/>
      <c r="AX45" s="42"/>
      <c r="AY45" s="42"/>
      <c r="AZ45" s="42"/>
      <c r="BA45" s="42"/>
      <c r="BB45" s="42"/>
    </row>
    <row r="46" spans="1:54" s="18" customFormat="1" ht="15" customHeight="1">
      <c r="B46" s="234"/>
      <c r="D46" s="246"/>
      <c r="E46" s="248" t="s">
        <v>122</v>
      </c>
      <c r="F46" s="501" t="s">
        <v>282</v>
      </c>
      <c r="G46" s="501"/>
      <c r="H46" s="501"/>
      <c r="I46" s="501"/>
      <c r="J46" s="501"/>
      <c r="K46" s="501"/>
      <c r="L46" s="252"/>
      <c r="M46" s="252"/>
      <c r="N46" s="252"/>
      <c r="O46" s="252"/>
      <c r="P46" s="25" t="s">
        <v>86</v>
      </c>
      <c r="Q46" s="133"/>
      <c r="S46" s="133"/>
      <c r="T46" s="133"/>
      <c r="U46" s="133"/>
      <c r="V46" s="25" t="str">
        <f>AG9</f>
        <v>令　和　　　年　　　月　　　日</v>
      </c>
      <c r="W46" s="133"/>
      <c r="X46" s="133"/>
      <c r="Y46" s="133"/>
      <c r="Z46" s="133"/>
      <c r="AA46" s="133"/>
      <c r="AB46" s="133"/>
      <c r="AC46" s="133"/>
      <c r="AD46" s="133"/>
      <c r="AE46" s="133"/>
      <c r="AF46" s="133"/>
      <c r="AG46" s="133"/>
      <c r="AH46" s="133"/>
      <c r="AI46" s="133"/>
      <c r="AJ46" s="133"/>
      <c r="AK46" s="133"/>
      <c r="AL46" s="133"/>
      <c r="AM46" s="133"/>
      <c r="AN46" s="133"/>
      <c r="AO46" s="133"/>
      <c r="AP46" s="133"/>
      <c r="AQ46" s="267"/>
      <c r="AV46" s="42"/>
      <c r="AW46" s="42"/>
      <c r="AX46" s="42"/>
      <c r="AY46" s="42"/>
      <c r="AZ46" s="42"/>
      <c r="BA46" s="42"/>
      <c r="BB46" s="42"/>
    </row>
    <row r="47" spans="1:54" s="18" customFormat="1" ht="15" customHeight="1">
      <c r="B47" s="234"/>
      <c r="D47" s="246"/>
      <c r="E47" s="248"/>
      <c r="F47" s="246"/>
      <c r="G47" s="246"/>
      <c r="H47" s="246"/>
      <c r="I47" s="246"/>
      <c r="K47" s="133"/>
      <c r="L47" s="252"/>
      <c r="M47" s="252"/>
      <c r="N47" s="252"/>
      <c r="O47" s="252"/>
      <c r="P47" s="25" t="s">
        <v>91</v>
      </c>
      <c r="Q47" s="133"/>
      <c r="S47" s="133"/>
      <c r="T47" s="133"/>
      <c r="U47" s="133"/>
      <c r="V47" s="25" t="str">
        <f>AG10</f>
        <v>令　和　　　年　　　月　　　日</v>
      </c>
      <c r="W47" s="133"/>
      <c r="X47" s="133"/>
      <c r="Y47" s="133"/>
      <c r="Z47" s="133"/>
      <c r="AA47" s="133"/>
      <c r="AB47" s="133"/>
      <c r="AC47" s="133"/>
      <c r="AD47" s="133"/>
      <c r="AE47" s="133"/>
      <c r="AF47" s="133"/>
      <c r="AG47" s="133"/>
      <c r="AH47" s="133"/>
      <c r="AI47" s="133"/>
      <c r="AJ47" s="133"/>
      <c r="AK47" s="133"/>
      <c r="AL47" s="133"/>
      <c r="AM47" s="133"/>
      <c r="AN47" s="133"/>
      <c r="AO47" s="133"/>
      <c r="AP47" s="133"/>
      <c r="AQ47" s="267"/>
      <c r="AV47" s="42"/>
      <c r="AW47" s="42"/>
      <c r="AX47" s="42"/>
      <c r="AY47" s="42"/>
      <c r="AZ47" s="42"/>
      <c r="BA47" s="42"/>
      <c r="BB47" s="42"/>
    </row>
    <row r="48" spans="1:54" s="18" customFormat="1" ht="15" customHeight="1">
      <c r="B48" s="234"/>
      <c r="D48" s="246"/>
      <c r="E48" s="248" t="s">
        <v>123</v>
      </c>
      <c r="F48" s="501" t="s">
        <v>331</v>
      </c>
      <c r="G48" s="501"/>
      <c r="H48" s="501"/>
      <c r="I48" s="501"/>
      <c r="J48" s="501"/>
      <c r="K48" s="501"/>
      <c r="L48" s="252"/>
      <c r="M48" s="252"/>
      <c r="N48" s="252"/>
      <c r="O48" s="252"/>
      <c r="P48" s="755" t="s">
        <v>124</v>
      </c>
      <c r="Q48" s="755"/>
      <c r="R48" s="755" t="s">
        <v>126</v>
      </c>
      <c r="S48" s="755"/>
      <c r="T48" s="133"/>
      <c r="U48" s="133"/>
      <c r="V48" s="756" t="str">
        <f>IF(L5="変更なし","",AG5&amp;AH5&amp;IF(AH5="￥","",IF(AH5="","","，"))&amp;AI5&amp;AJ5&amp;AK5&amp;IF(AK5="￥","",IF(AK5="","","，"))&amp;AL5&amp;AM5&amp;AN5&amp;IF(AN5="￥","",IF(AN5="","","，"))&amp;AO5&amp;AP5&amp;AQ5)</f>
        <v/>
      </c>
      <c r="W48" s="756"/>
      <c r="X48" s="756"/>
      <c r="Y48" s="756"/>
      <c r="Z48" s="756"/>
      <c r="AA48" s="756"/>
      <c r="AB48" s="756"/>
      <c r="AC48" s="756"/>
      <c r="AD48" s="756"/>
      <c r="AE48" s="756"/>
      <c r="AF48" s="756"/>
      <c r="AG48" s="756"/>
      <c r="AH48" s="756"/>
      <c r="AI48" s="756"/>
      <c r="AJ48" s="756"/>
      <c r="AK48" s="756"/>
      <c r="AL48" s="756"/>
      <c r="AM48" s="757" t="s">
        <v>14</v>
      </c>
      <c r="AN48" s="757"/>
      <c r="AO48" s="133"/>
      <c r="AP48" s="133"/>
      <c r="AQ48" s="267"/>
      <c r="AV48" s="42"/>
      <c r="AW48" s="42"/>
      <c r="AX48" s="42"/>
      <c r="AY48" s="42"/>
      <c r="AZ48" s="42"/>
      <c r="BA48" s="42"/>
      <c r="BB48" s="42"/>
    </row>
    <row r="49" spans="2:54" s="18" customFormat="1" ht="15" customHeight="1">
      <c r="B49" s="234"/>
      <c r="D49" s="246"/>
      <c r="E49" s="248"/>
      <c r="F49" s="246"/>
      <c r="G49" s="246"/>
      <c r="H49" s="246"/>
      <c r="I49" s="246"/>
      <c r="K49" s="133"/>
      <c r="L49" s="252"/>
      <c r="M49" s="252"/>
      <c r="N49" s="252"/>
      <c r="O49" s="123" t="s">
        <v>102</v>
      </c>
      <c r="Q49" s="133"/>
      <c r="S49" s="133"/>
      <c r="T49" s="133"/>
      <c r="U49" s="133"/>
      <c r="V49" s="133"/>
      <c r="W49" s="133"/>
      <c r="X49" s="133"/>
      <c r="Y49" s="133"/>
      <c r="AF49" s="774" t="str">
        <f>IF(L5="変更なし","",AT5&amp;AU5&amp;IF(AU5="￥","",IF(AU5="","","，"))&amp;AV5&amp;AW5&amp;AX5&amp;IF(AX5="￥","",IF(AX5="","","，"))&amp;AY5&amp;AZ5&amp;BA5&amp;IF(BA5="￥","",IF(BA5="","","，"))&amp;BB5&amp;BC5&amp;BD5)</f>
        <v/>
      </c>
      <c r="AG49" s="774"/>
      <c r="AH49" s="774"/>
      <c r="AI49" s="774"/>
      <c r="AJ49" s="774"/>
      <c r="AK49" s="774"/>
      <c r="AL49" s="774"/>
      <c r="AM49" s="774"/>
      <c r="AN49" s="774"/>
      <c r="AO49" s="110" t="s">
        <v>98</v>
      </c>
      <c r="AP49" s="133"/>
      <c r="AQ49" s="267"/>
      <c r="AV49" s="42"/>
      <c r="AW49" s="42"/>
      <c r="AX49" s="42"/>
      <c r="AY49" s="42"/>
      <c r="AZ49" s="42"/>
      <c r="BA49" s="42"/>
      <c r="BB49" s="42"/>
    </row>
    <row r="50" spans="2:54" s="18" customFormat="1" ht="15" customHeight="1">
      <c r="B50" s="234"/>
      <c r="D50" s="246"/>
      <c r="E50" s="248" t="s">
        <v>28</v>
      </c>
      <c r="F50" s="501" t="s">
        <v>299</v>
      </c>
      <c r="G50" s="501"/>
      <c r="H50" s="501"/>
      <c r="I50" s="501"/>
      <c r="J50" s="501"/>
      <c r="K50" s="501"/>
      <c r="L50" s="252"/>
      <c r="M50" s="252"/>
      <c r="N50" s="252"/>
      <c r="O50" s="252"/>
      <c r="P50" s="133"/>
      <c r="Q50" s="133"/>
      <c r="S50" s="133"/>
      <c r="T50" s="133"/>
      <c r="U50" s="133"/>
      <c r="V50" s="133"/>
      <c r="W50" s="133"/>
      <c r="X50" s="133"/>
      <c r="Y50" s="133"/>
      <c r="Z50" s="133"/>
      <c r="AA50" s="133"/>
      <c r="AB50" s="133"/>
      <c r="AC50" s="133"/>
      <c r="AD50" s="133"/>
      <c r="AE50" s="133"/>
      <c r="AF50" s="133"/>
      <c r="AG50" s="756" t="str">
        <f>IF(L16="変更なし","",P16)</f>
        <v/>
      </c>
      <c r="AH50" s="756"/>
      <c r="AI50" s="757" t="s">
        <v>0</v>
      </c>
      <c r="AJ50" s="757"/>
      <c r="AK50" s="133"/>
      <c r="AL50" s="133"/>
      <c r="AM50" s="133"/>
      <c r="AN50" s="133"/>
      <c r="AO50" s="133"/>
      <c r="AP50" s="133"/>
      <c r="AQ50" s="267"/>
      <c r="AV50" s="42"/>
      <c r="AW50" s="42"/>
      <c r="AX50" s="42"/>
      <c r="AY50" s="42"/>
      <c r="AZ50" s="42"/>
      <c r="BA50" s="42"/>
      <c r="BB50" s="42"/>
    </row>
    <row r="51" spans="2:54" s="18" customFormat="1" ht="15" customHeight="1">
      <c r="B51" s="235"/>
      <c r="C51" s="242"/>
      <c r="D51" s="101"/>
      <c r="E51" s="248" t="s">
        <v>332</v>
      </c>
      <c r="F51" s="25" t="s">
        <v>128</v>
      </c>
      <c r="G51" s="101"/>
      <c r="H51" s="101"/>
      <c r="I51" s="133"/>
      <c r="J51" s="133"/>
      <c r="O51" s="255"/>
      <c r="P51" s="255"/>
      <c r="Q51" s="255"/>
      <c r="R51" s="775" t="str">
        <f>IF(L17="変更なし","■","□")</f>
        <v>□</v>
      </c>
      <c r="S51" s="775"/>
      <c r="T51" s="256" t="s">
        <v>130</v>
      </c>
      <c r="U51" s="127"/>
      <c r="V51" s="127"/>
      <c r="W51" s="255"/>
      <c r="X51" s="255"/>
      <c r="Y51" s="255"/>
      <c r="Z51" s="255"/>
      <c r="AA51" s="255"/>
      <c r="AB51" s="255"/>
      <c r="AC51" s="255"/>
      <c r="AD51" s="255"/>
      <c r="AE51" s="25"/>
      <c r="AF51" s="25"/>
      <c r="AQ51" s="229"/>
      <c r="AV51" s="42"/>
      <c r="AW51" s="42"/>
      <c r="AX51" s="42"/>
      <c r="AY51" s="42"/>
      <c r="AZ51" s="42"/>
      <c r="BA51" s="42"/>
      <c r="BB51" s="42"/>
    </row>
    <row r="52" spans="2:54" s="18" customFormat="1" ht="15" customHeight="1">
      <c r="B52" s="234"/>
      <c r="G52" s="133"/>
      <c r="H52" s="133"/>
      <c r="I52" s="133"/>
      <c r="J52" s="133"/>
      <c r="R52" s="387" t="str">
        <f>IF(L17="変更あり","■","□")</f>
        <v>□</v>
      </c>
      <c r="S52" s="387"/>
      <c r="T52" s="25" t="s">
        <v>131</v>
      </c>
      <c r="U52" s="110"/>
      <c r="V52" s="110"/>
      <c r="W52" s="259"/>
      <c r="X52" s="260"/>
      <c r="Y52" s="755" t="s">
        <v>124</v>
      </c>
      <c r="Z52" s="755"/>
      <c r="AA52" s="755" t="s">
        <v>126</v>
      </c>
      <c r="AB52" s="755"/>
      <c r="AC52" s="260"/>
      <c r="AD52" s="753" t="str">
        <f>IF(OR(L17="　",L17="変更なし"),"",R17)</f>
        <v/>
      </c>
      <c r="AE52" s="753"/>
      <c r="AF52" s="753"/>
      <c r="AG52" s="753"/>
      <c r="AH52" s="753"/>
      <c r="AI52" s="753"/>
      <c r="AJ52" s="753"/>
      <c r="AK52" s="753"/>
      <c r="AL52" s="753"/>
      <c r="AM52" s="753"/>
      <c r="AN52" s="753"/>
      <c r="AO52" s="37" t="s">
        <v>14</v>
      </c>
      <c r="AQ52" s="229"/>
      <c r="AV52" s="42"/>
      <c r="AW52" s="42"/>
      <c r="AX52" s="42"/>
      <c r="AY52" s="42"/>
      <c r="AZ52" s="42"/>
      <c r="BA52" s="42"/>
      <c r="BB52" s="42"/>
    </row>
    <row r="53" spans="2:54" s="18" customFormat="1" ht="15" customHeight="1">
      <c r="B53" s="234"/>
      <c r="G53" s="133"/>
      <c r="H53" s="133"/>
      <c r="I53" s="133"/>
      <c r="J53" s="133"/>
      <c r="R53" s="252"/>
      <c r="S53" s="252"/>
      <c r="T53" s="25"/>
      <c r="W53" s="259"/>
      <c r="X53" s="260"/>
      <c r="Y53" s="771" t="s">
        <v>110</v>
      </c>
      <c r="Z53" s="771"/>
      <c r="AA53" s="771"/>
      <c r="AB53" s="771"/>
      <c r="AC53" s="260"/>
      <c r="AD53" s="25" t="str">
        <f>AG18</f>
        <v>平成　　　年　　　月　　　日</v>
      </c>
      <c r="AF53" s="110"/>
      <c r="AQ53" s="229"/>
      <c r="AV53" s="42"/>
      <c r="AW53" s="42"/>
      <c r="AX53" s="42"/>
      <c r="AY53" s="42"/>
      <c r="AZ53" s="42"/>
      <c r="BA53" s="42"/>
      <c r="BB53" s="42"/>
    </row>
    <row r="54" spans="2:54" s="18" customFormat="1" ht="15" customHeight="1">
      <c r="B54" s="236"/>
      <c r="C54" s="243"/>
      <c r="D54" s="93"/>
      <c r="E54" s="248" t="s">
        <v>134</v>
      </c>
      <c r="F54" s="508" t="s">
        <v>44</v>
      </c>
      <c r="G54" s="508"/>
      <c r="H54" s="508"/>
      <c r="I54" s="508"/>
      <c r="J54" s="508"/>
      <c r="K54" s="508"/>
      <c r="L54" s="140"/>
      <c r="M54" s="253"/>
      <c r="N54" s="253"/>
      <c r="O54" s="253"/>
      <c r="P54" s="772" t="str">
        <f>IF(L19="","",L19)</f>
        <v/>
      </c>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230"/>
      <c r="AV54" s="42"/>
      <c r="AW54" s="42"/>
      <c r="AX54" s="42"/>
      <c r="AY54" s="42"/>
      <c r="AZ54" s="42"/>
      <c r="BA54" s="42"/>
      <c r="BB54" s="42"/>
    </row>
    <row r="55" spans="2:54" s="18" customFormat="1" ht="15" customHeight="1">
      <c r="B55" s="232" t="s">
        <v>136</v>
      </c>
      <c r="C55" s="239"/>
      <c r="D55" s="23"/>
      <c r="E55" s="23"/>
      <c r="F55" s="23"/>
      <c r="G55" s="23"/>
      <c r="H55" s="23"/>
      <c r="I55" s="33"/>
      <c r="J55" s="33"/>
      <c r="K55" s="33"/>
      <c r="L55" s="34"/>
      <c r="M55" s="33"/>
      <c r="N55" s="33"/>
      <c r="O55" s="33"/>
      <c r="P55" s="33"/>
      <c r="Q55" s="33"/>
      <c r="R55" s="33"/>
      <c r="S55" s="33"/>
      <c r="T55" s="33"/>
      <c r="U55" s="33"/>
      <c r="V55" s="33"/>
      <c r="W55" s="33"/>
      <c r="X55" s="33"/>
      <c r="Y55" s="33"/>
      <c r="Z55" s="33"/>
      <c r="AA55" s="33"/>
      <c r="AB55" s="33"/>
      <c r="AC55" s="264"/>
      <c r="AD55" s="264"/>
      <c r="AE55" s="34"/>
      <c r="AF55" s="33"/>
      <c r="AG55" s="33"/>
      <c r="AH55" s="33"/>
      <c r="AI55" s="33"/>
      <c r="AJ55" s="33"/>
      <c r="AK55" s="33"/>
      <c r="AL55" s="33"/>
      <c r="AM55" s="33"/>
      <c r="AN55" s="33"/>
      <c r="AO55" s="33"/>
      <c r="AP55" s="33"/>
      <c r="AQ55" s="40"/>
      <c r="AV55" s="42"/>
      <c r="AW55" s="42"/>
      <c r="AX55" s="42"/>
      <c r="AY55" s="42"/>
      <c r="AZ55" s="42"/>
      <c r="BA55" s="42"/>
      <c r="BB55" s="42"/>
    </row>
    <row r="56" spans="2:54" s="18" customFormat="1" ht="14.25" customHeight="1">
      <c r="B56" s="237"/>
      <c r="C56" s="244" t="s">
        <v>334</v>
      </c>
      <c r="AQ56" s="229"/>
      <c r="AV56" s="42"/>
      <c r="AW56" s="42"/>
      <c r="AX56" s="42"/>
      <c r="AY56" s="42"/>
      <c r="AZ56" s="42"/>
      <c r="BA56" s="42"/>
      <c r="BB56" s="42"/>
    </row>
    <row r="57" spans="2:54" s="18" customFormat="1" ht="14.25" customHeight="1">
      <c r="B57" s="238"/>
      <c r="C57" s="244" t="s">
        <v>335</v>
      </c>
      <c r="AQ57" s="229"/>
      <c r="AV57" s="42"/>
      <c r="AW57" s="42"/>
      <c r="AX57" s="42"/>
      <c r="AY57" s="42"/>
      <c r="AZ57" s="42"/>
      <c r="BA57" s="42"/>
      <c r="BB57" s="42"/>
    </row>
    <row r="58" spans="2:54" s="18" customFormat="1" ht="5.0999999999999996" customHeight="1">
      <c r="B58" s="112"/>
      <c r="C58" s="115"/>
      <c r="D58" s="115"/>
      <c r="E58" s="115"/>
      <c r="F58" s="115"/>
      <c r="G58" s="115"/>
      <c r="H58" s="115"/>
      <c r="I58" s="115"/>
      <c r="J58" s="115"/>
      <c r="K58" s="115"/>
      <c r="L58" s="115"/>
      <c r="M58" s="115"/>
      <c r="N58" s="115"/>
      <c r="O58" s="115"/>
      <c r="P58" s="115"/>
      <c r="Q58" s="115"/>
      <c r="R58" s="115"/>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42"/>
      <c r="AV58" s="42"/>
      <c r="AW58" s="42"/>
      <c r="AX58" s="42"/>
      <c r="AY58" s="42"/>
      <c r="AZ58" s="42"/>
      <c r="BA58" s="42"/>
      <c r="BB58" s="42"/>
    </row>
    <row r="59" spans="2:54" s="18" customFormat="1" ht="15" customHeight="1">
      <c r="B59" s="113"/>
      <c r="C59" s="110" t="str">
        <f>AG8</f>
        <v>令　和　　　年　　　月　　　日</v>
      </c>
      <c r="D59" s="110"/>
      <c r="E59" s="110"/>
      <c r="F59" s="110"/>
      <c r="G59" s="110"/>
      <c r="H59" s="110"/>
      <c r="I59" s="110"/>
      <c r="J59" s="110"/>
      <c r="K59" s="110"/>
      <c r="L59" s="110"/>
      <c r="M59" s="110"/>
      <c r="N59" s="110"/>
      <c r="O59" s="110"/>
      <c r="P59" s="110"/>
      <c r="Q59" s="110"/>
      <c r="R59" s="110"/>
      <c r="AQ59" s="229"/>
      <c r="AV59" s="42"/>
      <c r="AW59" s="42"/>
      <c r="AX59" s="42"/>
      <c r="AY59" s="42"/>
      <c r="AZ59" s="42"/>
      <c r="BA59" s="42"/>
      <c r="BB59" s="42"/>
    </row>
    <row r="60" spans="2:54" s="18" customFormat="1" ht="24.95" customHeight="1">
      <c r="B60" s="113"/>
      <c r="C60" s="110"/>
      <c r="D60" s="110"/>
      <c r="E60" s="110"/>
      <c r="F60" s="110"/>
      <c r="G60" s="110"/>
      <c r="H60" s="110"/>
      <c r="I60" s="110"/>
      <c r="J60" s="110"/>
      <c r="K60" s="110"/>
      <c r="L60" s="110"/>
      <c r="M60" s="110" t="s">
        <v>42</v>
      </c>
      <c r="N60" s="101"/>
      <c r="O60" s="101"/>
      <c r="P60" s="101"/>
      <c r="Q60" s="101"/>
      <c r="R60" s="101"/>
      <c r="T60" s="110"/>
      <c r="U60" s="110"/>
      <c r="V60" s="110"/>
      <c r="W60" s="503" t="s">
        <v>105</v>
      </c>
      <c r="X60" s="503"/>
      <c r="Y60" s="503"/>
      <c r="Z60" s="503"/>
      <c r="AA60" s="503"/>
      <c r="AB60" s="503"/>
      <c r="AC60" s="503"/>
      <c r="AD60" s="503"/>
      <c r="AE60" s="503"/>
      <c r="AF60" s="503"/>
      <c r="AG60" s="503"/>
      <c r="AH60" s="503"/>
      <c r="AI60" s="503"/>
      <c r="AJ60" s="503"/>
      <c r="AK60" s="503"/>
      <c r="AL60" s="503"/>
      <c r="AM60" s="503"/>
      <c r="AN60" s="503"/>
      <c r="AO60" s="503"/>
      <c r="AP60" s="503"/>
      <c r="AQ60" s="229"/>
      <c r="AV60" s="42"/>
      <c r="AW60" s="42"/>
      <c r="AX60" s="42"/>
      <c r="AY60" s="42"/>
      <c r="AZ60" s="42"/>
      <c r="BA60" s="42"/>
      <c r="BB60" s="42"/>
    </row>
    <row r="61" spans="2:54" s="18" customFormat="1" ht="24.95" customHeight="1">
      <c r="B61" s="113"/>
      <c r="C61" s="110"/>
      <c r="D61" s="110"/>
      <c r="E61" s="110"/>
      <c r="F61" s="110"/>
      <c r="G61" s="110"/>
      <c r="H61" s="110"/>
      <c r="I61" s="110"/>
      <c r="J61" s="110"/>
      <c r="K61" s="110"/>
      <c r="L61" s="110"/>
      <c r="M61" s="110"/>
      <c r="N61" s="110"/>
      <c r="O61" s="110"/>
      <c r="P61" s="110"/>
      <c r="Q61" s="110"/>
      <c r="S61" s="110"/>
      <c r="T61" s="110"/>
      <c r="U61" s="110"/>
      <c r="V61" s="110"/>
      <c r="W61" s="503" t="s">
        <v>38</v>
      </c>
      <c r="X61" s="503"/>
      <c r="Y61" s="503"/>
      <c r="Z61" s="503"/>
      <c r="AA61" s="503"/>
      <c r="AB61" s="503"/>
      <c r="AC61" s="503"/>
      <c r="AD61" s="503"/>
      <c r="AE61" s="503"/>
      <c r="AF61" s="503"/>
      <c r="AG61" s="503"/>
      <c r="AH61" s="503"/>
      <c r="AI61" s="503"/>
      <c r="AJ61" s="503"/>
      <c r="AK61" s="503"/>
      <c r="AL61" s="503"/>
      <c r="AM61" s="503"/>
      <c r="AN61" s="503"/>
      <c r="AO61" s="503"/>
      <c r="AP61" s="503"/>
      <c r="AQ61" s="229"/>
      <c r="AV61" s="42"/>
      <c r="AW61" s="42"/>
      <c r="AX61" s="42"/>
      <c r="AY61" s="42"/>
      <c r="AZ61" s="42"/>
      <c r="BA61" s="42"/>
      <c r="BB61" s="42"/>
    </row>
    <row r="62" spans="2:54" s="18" customFormat="1" ht="24.95" customHeight="1">
      <c r="B62" s="113"/>
      <c r="C62" s="110"/>
      <c r="D62" s="110"/>
      <c r="E62" s="110"/>
      <c r="F62" s="110"/>
      <c r="G62" s="110"/>
      <c r="H62" s="110"/>
      <c r="I62" s="110"/>
      <c r="J62" s="110"/>
      <c r="K62" s="110"/>
      <c r="L62" s="110"/>
      <c r="M62" s="110"/>
      <c r="N62" s="110"/>
      <c r="O62" s="110"/>
      <c r="P62" s="110"/>
      <c r="Q62" s="110"/>
      <c r="S62" s="110"/>
      <c r="T62" s="110"/>
      <c r="U62" s="110"/>
      <c r="V62" s="110"/>
      <c r="W62" s="110" t="s">
        <v>50</v>
      </c>
      <c r="X62" s="110"/>
      <c r="Y62" s="110"/>
      <c r="Z62" s="110"/>
      <c r="AA62" s="110"/>
      <c r="AC62" s="773" t="str">
        <f>目次!D28</f>
        <v>谷口圭三</v>
      </c>
      <c r="AD62" s="773"/>
      <c r="AE62" s="773"/>
      <c r="AF62" s="773"/>
      <c r="AG62" s="773"/>
      <c r="AH62" s="773"/>
      <c r="AI62" s="773"/>
      <c r="AJ62" s="773"/>
      <c r="AK62" s="773"/>
      <c r="AL62" s="110"/>
      <c r="AM62" s="110"/>
      <c r="AN62" s="110"/>
      <c r="AO62" s="110"/>
      <c r="AP62" s="110"/>
      <c r="AQ62" s="229"/>
      <c r="AV62" s="42"/>
      <c r="AW62" s="42"/>
      <c r="AX62" s="42"/>
      <c r="AY62" s="42"/>
      <c r="AZ62" s="42"/>
      <c r="BA62" s="42"/>
      <c r="BB62" s="42"/>
    </row>
    <row r="63" spans="2:54" s="18" customFormat="1" ht="24.95" customHeight="1">
      <c r="B63" s="113"/>
      <c r="C63" s="110"/>
      <c r="D63" s="110"/>
      <c r="E63" s="110"/>
      <c r="F63" s="110"/>
      <c r="G63" s="110"/>
      <c r="H63" s="110"/>
      <c r="I63" s="110"/>
      <c r="J63" s="110"/>
      <c r="K63" s="110"/>
      <c r="L63" s="110"/>
      <c r="M63" s="110" t="s">
        <v>46</v>
      </c>
      <c r="N63" s="110"/>
      <c r="O63" s="110"/>
      <c r="P63" s="110"/>
      <c r="Q63" s="110"/>
      <c r="R63" s="405" t="str">
        <f>IF(L11="","",L11)</f>
        <v/>
      </c>
      <c r="S63" s="405"/>
      <c r="T63" s="405"/>
      <c r="U63" s="405"/>
      <c r="V63" s="405"/>
      <c r="W63" s="405"/>
      <c r="X63" s="405"/>
      <c r="Y63" s="405"/>
      <c r="Z63" s="405"/>
      <c r="AA63" s="405"/>
      <c r="AB63" s="405"/>
      <c r="AC63" s="405"/>
      <c r="AD63" s="405"/>
      <c r="AE63" s="405"/>
      <c r="AF63" s="405"/>
      <c r="AG63" s="405"/>
      <c r="AH63" s="405"/>
      <c r="AI63" s="405"/>
      <c r="AJ63" s="405"/>
      <c r="AK63" s="405"/>
      <c r="AL63" s="405"/>
      <c r="AM63" s="405"/>
      <c r="AN63" s="405"/>
      <c r="AO63" s="405"/>
      <c r="AP63" s="405"/>
      <c r="AQ63" s="108"/>
      <c r="AV63" s="42"/>
      <c r="AW63" s="42"/>
      <c r="AX63" s="42"/>
      <c r="AY63" s="42"/>
      <c r="AZ63" s="42"/>
      <c r="BA63" s="42"/>
      <c r="BB63" s="42"/>
    </row>
    <row r="64" spans="2:54" s="18" customFormat="1" ht="27" customHeight="1">
      <c r="B64" s="113"/>
      <c r="C64" s="110"/>
      <c r="D64" s="110"/>
      <c r="E64" s="110"/>
      <c r="F64" s="110"/>
      <c r="G64" s="110"/>
      <c r="H64" s="110"/>
      <c r="I64" s="110"/>
      <c r="J64" s="110"/>
      <c r="K64" s="110"/>
      <c r="L64" s="110"/>
      <c r="O64" s="110"/>
      <c r="P64" s="110"/>
      <c r="Q64" s="791" t="s">
        <v>294</v>
      </c>
      <c r="R64" s="791"/>
      <c r="S64" s="791"/>
      <c r="T64" s="791"/>
      <c r="U64" s="791"/>
      <c r="V64" s="791"/>
      <c r="W64" s="110" t="s">
        <v>2</v>
      </c>
      <c r="X64" s="110"/>
      <c r="Y64" s="110"/>
      <c r="Z64" s="110"/>
      <c r="AA64" s="553" t="str">
        <f>IF(L12="","",L12)</f>
        <v/>
      </c>
      <c r="AB64" s="553"/>
      <c r="AC64" s="553"/>
      <c r="AD64" s="553"/>
      <c r="AE64" s="553"/>
      <c r="AF64" s="553"/>
      <c r="AG64" s="553"/>
      <c r="AH64" s="553"/>
      <c r="AI64" s="553"/>
      <c r="AJ64" s="553"/>
      <c r="AK64" s="553"/>
      <c r="AL64" s="553"/>
      <c r="AM64" s="553"/>
      <c r="AN64" s="553"/>
      <c r="AO64" s="553"/>
      <c r="AP64" s="553"/>
      <c r="AQ64" s="108"/>
      <c r="AV64" s="42"/>
      <c r="AW64" s="42"/>
      <c r="AX64" s="42"/>
      <c r="AY64" s="42"/>
      <c r="AZ64" s="42"/>
      <c r="BA64" s="42"/>
      <c r="BB64" s="42"/>
    </row>
    <row r="65" spans="2:54" s="18" customFormat="1" ht="27" customHeight="1">
      <c r="B65" s="113"/>
      <c r="C65" s="110"/>
      <c r="D65" s="110"/>
      <c r="E65" s="110"/>
      <c r="F65" s="110"/>
      <c r="G65" s="110"/>
      <c r="H65" s="110"/>
      <c r="I65" s="110"/>
      <c r="J65" s="110"/>
      <c r="K65" s="110"/>
      <c r="L65" s="110"/>
      <c r="M65" s="110"/>
      <c r="N65" s="110"/>
      <c r="O65" s="110"/>
      <c r="P65" s="110"/>
      <c r="Q65" s="110"/>
      <c r="R65" s="110"/>
      <c r="S65" s="110"/>
      <c r="T65" s="110"/>
      <c r="U65" s="110"/>
      <c r="W65" s="101"/>
      <c r="X65" s="110"/>
      <c r="Y65" s="110"/>
      <c r="Z65" s="110"/>
      <c r="AA65" s="553" t="str">
        <f>IF(L13="","",L13)</f>
        <v/>
      </c>
      <c r="AB65" s="553"/>
      <c r="AC65" s="553"/>
      <c r="AD65" s="553"/>
      <c r="AE65" s="553"/>
      <c r="AF65" s="553"/>
      <c r="AG65" s="553"/>
      <c r="AH65" s="553"/>
      <c r="AI65" s="553"/>
      <c r="AJ65" s="553"/>
      <c r="AK65" s="553"/>
      <c r="AL65" s="553"/>
      <c r="AM65" s="553"/>
      <c r="AN65" s="553"/>
      <c r="AO65" s="553"/>
      <c r="AP65" s="553"/>
      <c r="AQ65" s="229"/>
      <c r="AV65" s="42"/>
      <c r="AW65" s="42"/>
      <c r="AX65" s="42"/>
    </row>
    <row r="66" spans="2:54" s="18" customFormat="1" ht="27" customHeight="1">
      <c r="B66" s="113"/>
      <c r="C66" s="110"/>
      <c r="D66" s="110"/>
      <c r="E66" s="110"/>
      <c r="F66" s="110"/>
      <c r="G66" s="110"/>
      <c r="H66" s="110"/>
      <c r="I66" s="110"/>
      <c r="J66" s="110"/>
      <c r="K66" s="110"/>
      <c r="L66" s="110"/>
      <c r="M66" s="110"/>
      <c r="N66" s="110"/>
      <c r="O66" s="101"/>
      <c r="P66" s="101"/>
      <c r="Q66" s="101"/>
      <c r="R66" s="101"/>
      <c r="S66" s="101"/>
      <c r="T66" s="101"/>
      <c r="U66" s="101"/>
      <c r="W66" s="110" t="s">
        <v>55</v>
      </c>
      <c r="X66" s="110"/>
      <c r="Y66" s="110"/>
      <c r="Z66" s="110"/>
      <c r="AA66" s="728" t="str">
        <f>IF(L14="","",L14)</f>
        <v/>
      </c>
      <c r="AB66" s="728"/>
      <c r="AC66" s="728"/>
      <c r="AD66" s="728"/>
      <c r="AE66" s="728"/>
      <c r="AF66" s="125"/>
      <c r="AG66" s="758" t="str">
        <f>IF(L15="","",L15)</f>
        <v/>
      </c>
      <c r="AH66" s="758"/>
      <c r="AI66" s="758"/>
      <c r="AJ66" s="758"/>
      <c r="AK66" s="758"/>
      <c r="AL66" s="758"/>
      <c r="AM66" s="758"/>
      <c r="AN66" s="755" t="s">
        <v>7</v>
      </c>
      <c r="AO66" s="755"/>
      <c r="AP66" s="755"/>
      <c r="AQ66" s="229"/>
      <c r="AV66" s="42"/>
      <c r="AW66" s="42"/>
      <c r="AX66" s="42"/>
    </row>
    <row r="67" spans="2:54" s="18" customFormat="1" ht="27" customHeight="1">
      <c r="B67" s="113"/>
      <c r="C67" s="110"/>
      <c r="D67" s="110"/>
      <c r="E67" s="110"/>
      <c r="F67" s="110"/>
      <c r="G67" s="110"/>
      <c r="H67" s="110"/>
      <c r="I67" s="110"/>
      <c r="J67" s="110"/>
      <c r="K67" s="110"/>
      <c r="L67" s="110"/>
      <c r="M67" s="110"/>
      <c r="N67" s="110"/>
      <c r="O67" s="110"/>
      <c r="P67" s="110"/>
      <c r="Q67" s="791" t="s">
        <v>377</v>
      </c>
      <c r="R67" s="791"/>
      <c r="S67" s="791"/>
      <c r="T67" s="791"/>
      <c r="U67" s="791"/>
      <c r="V67" s="791"/>
      <c r="W67" s="110" t="s">
        <v>2</v>
      </c>
      <c r="X67" s="110"/>
      <c r="Y67" s="110"/>
      <c r="Z67" s="110"/>
      <c r="AA67" s="553" t="str">
        <f>IF(AP12="","",AP12)</f>
        <v/>
      </c>
      <c r="AB67" s="553"/>
      <c r="AC67" s="553"/>
      <c r="AD67" s="553"/>
      <c r="AE67" s="553"/>
      <c r="AF67" s="553"/>
      <c r="AG67" s="553"/>
      <c r="AH67" s="553"/>
      <c r="AI67" s="553"/>
      <c r="AJ67" s="553"/>
      <c r="AK67" s="553"/>
      <c r="AL67" s="553"/>
      <c r="AM67" s="553"/>
      <c r="AN67" s="553"/>
      <c r="AO67" s="553"/>
      <c r="AP67" s="553"/>
      <c r="AQ67" s="268"/>
      <c r="AV67" s="42"/>
      <c r="AW67" s="42"/>
      <c r="AX67" s="42"/>
      <c r="AY67" s="42"/>
      <c r="AZ67" s="42"/>
      <c r="BA67" s="42"/>
      <c r="BB67" s="42"/>
    </row>
    <row r="68" spans="2:54" s="18" customFormat="1" ht="27" customHeight="1">
      <c r="B68" s="113"/>
      <c r="C68" s="110"/>
      <c r="D68" s="110"/>
      <c r="E68" s="110"/>
      <c r="F68" s="110"/>
      <c r="G68" s="110"/>
      <c r="H68" s="110"/>
      <c r="I68" s="110"/>
      <c r="J68" s="110"/>
      <c r="K68" s="110"/>
      <c r="L68" s="110"/>
      <c r="M68" s="110"/>
      <c r="N68" s="110"/>
      <c r="O68" s="110"/>
      <c r="P68" s="110"/>
      <c r="W68" s="101"/>
      <c r="X68" s="110"/>
      <c r="Y68" s="110"/>
      <c r="Z68" s="110"/>
      <c r="AA68" s="553" t="str">
        <f>IF(AP13="","",AP13)</f>
        <v/>
      </c>
      <c r="AB68" s="553"/>
      <c r="AC68" s="553"/>
      <c r="AD68" s="553"/>
      <c r="AE68" s="553"/>
      <c r="AF68" s="553"/>
      <c r="AG68" s="553"/>
      <c r="AH68" s="553"/>
      <c r="AI68" s="553"/>
      <c r="AJ68" s="553"/>
      <c r="AK68" s="553"/>
      <c r="AL68" s="553"/>
      <c r="AM68" s="553"/>
      <c r="AN68" s="553"/>
      <c r="AO68" s="553"/>
      <c r="AP68" s="553"/>
      <c r="AQ68" s="229"/>
      <c r="AV68" s="42"/>
      <c r="AW68" s="42"/>
      <c r="AX68" s="42"/>
      <c r="AY68" s="42"/>
      <c r="AZ68" s="42"/>
      <c r="BA68" s="42"/>
      <c r="BB68" s="42"/>
    </row>
    <row r="69" spans="2:54" s="18" customFormat="1" ht="27" customHeight="1">
      <c r="B69" s="113"/>
      <c r="C69" s="110"/>
      <c r="D69" s="110"/>
      <c r="E69" s="110"/>
      <c r="F69" s="110"/>
      <c r="G69" s="110"/>
      <c r="H69" s="110"/>
      <c r="I69" s="110"/>
      <c r="J69" s="110"/>
      <c r="K69" s="110"/>
      <c r="L69" s="110"/>
      <c r="M69" s="110"/>
      <c r="W69" s="110" t="s">
        <v>55</v>
      </c>
      <c r="X69" s="110"/>
      <c r="Y69" s="110"/>
      <c r="Z69" s="110"/>
      <c r="AA69" s="728" t="str">
        <f>IF(AP14="","",AP14)</f>
        <v/>
      </c>
      <c r="AB69" s="728"/>
      <c r="AC69" s="728"/>
      <c r="AD69" s="728"/>
      <c r="AE69" s="728"/>
      <c r="AF69" s="125"/>
      <c r="AG69" s="758" t="str">
        <f>IF(AP15="","",AP15)</f>
        <v/>
      </c>
      <c r="AH69" s="758"/>
      <c r="AI69" s="758"/>
      <c r="AJ69" s="758"/>
      <c r="AK69" s="758"/>
      <c r="AL69" s="758"/>
      <c r="AM69" s="758"/>
      <c r="AN69" s="755" t="s">
        <v>7</v>
      </c>
      <c r="AO69" s="755"/>
      <c r="AP69" s="755"/>
      <c r="AQ69" s="108"/>
      <c r="AV69" s="42"/>
      <c r="AW69" s="42"/>
      <c r="AX69" s="42"/>
      <c r="AY69" s="42"/>
      <c r="AZ69" s="42"/>
      <c r="BA69" s="42"/>
      <c r="BB69" s="42"/>
    </row>
    <row r="70" spans="2:54" s="18" customFormat="1" ht="27" customHeight="1">
      <c r="B70" s="113"/>
      <c r="C70" s="110"/>
      <c r="D70" s="110"/>
      <c r="E70" s="110"/>
      <c r="F70" s="110"/>
      <c r="G70" s="110"/>
      <c r="H70" s="110"/>
      <c r="I70" s="110"/>
      <c r="J70" s="110"/>
      <c r="K70" s="110"/>
      <c r="L70" s="110"/>
      <c r="M70" s="110"/>
      <c r="N70" s="110"/>
      <c r="Q70" s="791" t="str">
        <f>IF(BJ13="第３構成員","（第３構成員）","")</f>
        <v/>
      </c>
      <c r="R70" s="791"/>
      <c r="S70" s="791"/>
      <c r="T70" s="791"/>
      <c r="U70" s="791"/>
      <c r="V70" s="791"/>
      <c r="W70" s="110" t="str">
        <f>IF(OR(BJ13="-",BJ13=""),"","住　所")</f>
        <v/>
      </c>
      <c r="X70" s="110"/>
      <c r="Y70" s="110"/>
      <c r="Z70" s="110"/>
      <c r="AA70" s="553" t="str">
        <f>IF(OR(BT12="",BJ13="-"),"",BT12)</f>
        <v/>
      </c>
      <c r="AB70" s="553"/>
      <c r="AC70" s="553"/>
      <c r="AD70" s="553"/>
      <c r="AE70" s="553"/>
      <c r="AF70" s="553"/>
      <c r="AG70" s="553"/>
      <c r="AH70" s="553"/>
      <c r="AI70" s="553"/>
      <c r="AJ70" s="553"/>
      <c r="AK70" s="553"/>
      <c r="AL70" s="553"/>
      <c r="AM70" s="553"/>
      <c r="AN70" s="553"/>
      <c r="AO70" s="553"/>
      <c r="AP70" s="553"/>
      <c r="AQ70" s="229"/>
      <c r="AV70" s="42"/>
      <c r="AW70" s="42"/>
      <c r="AX70" s="42"/>
      <c r="AY70" s="42"/>
      <c r="AZ70" s="42"/>
      <c r="BA70" s="42"/>
      <c r="BB70" s="42"/>
    </row>
    <row r="71" spans="2:54" s="18" customFormat="1" ht="27" customHeight="1">
      <c r="B71" s="113"/>
      <c r="C71" s="110"/>
      <c r="D71" s="110"/>
      <c r="E71" s="110"/>
      <c r="F71" s="110"/>
      <c r="G71" s="110"/>
      <c r="H71" s="110"/>
      <c r="I71" s="110"/>
      <c r="J71" s="110"/>
      <c r="K71" s="110"/>
      <c r="L71" s="110"/>
      <c r="M71" s="110"/>
      <c r="N71" s="101"/>
      <c r="W71" s="101"/>
      <c r="X71" s="110"/>
      <c r="Y71" s="110"/>
      <c r="Z71" s="110"/>
      <c r="AA71" s="553" t="str">
        <f>IF(OR(BT13="",BJ13="-"),"",BT13)</f>
        <v/>
      </c>
      <c r="AB71" s="553"/>
      <c r="AC71" s="553"/>
      <c r="AD71" s="553"/>
      <c r="AE71" s="553"/>
      <c r="AF71" s="553"/>
      <c r="AG71" s="553"/>
      <c r="AH71" s="553"/>
      <c r="AI71" s="553"/>
      <c r="AJ71" s="553"/>
      <c r="AK71" s="553"/>
      <c r="AL71" s="553"/>
      <c r="AM71" s="553"/>
      <c r="AN71" s="553"/>
      <c r="AO71" s="553"/>
      <c r="AP71" s="553"/>
      <c r="AQ71" s="229"/>
      <c r="AV71" s="42"/>
      <c r="AW71" s="42"/>
      <c r="AX71" s="42"/>
      <c r="AY71" s="42"/>
      <c r="AZ71" s="42"/>
      <c r="BA71" s="42"/>
      <c r="BB71" s="42"/>
    </row>
    <row r="72" spans="2:54" s="18" customFormat="1" ht="27" customHeight="1">
      <c r="B72" s="113"/>
      <c r="C72" s="110"/>
      <c r="N72" s="110"/>
      <c r="W72" s="110" t="str">
        <f>IF(OR(BJ13="-",BJ13=""),"","氏　名")</f>
        <v/>
      </c>
      <c r="X72" s="110"/>
      <c r="Y72" s="110"/>
      <c r="Z72" s="110"/>
      <c r="AA72" s="728" t="str">
        <f>IF(OR(BT14="",BJ13="-"),"",BT14)</f>
        <v/>
      </c>
      <c r="AB72" s="728"/>
      <c r="AC72" s="728"/>
      <c r="AD72" s="728"/>
      <c r="AE72" s="728"/>
      <c r="AF72" s="125"/>
      <c r="AG72" s="758" t="str">
        <f>IF(OR(BT15="",BJ13="-"),"",BT15)</f>
        <v/>
      </c>
      <c r="AH72" s="758"/>
      <c r="AI72" s="758"/>
      <c r="AJ72" s="758"/>
      <c r="AK72" s="758"/>
      <c r="AL72" s="758"/>
      <c r="AM72" s="758"/>
      <c r="AN72" s="755" t="str">
        <f>IF(OR(BJ13="-",BJ13=""),"","㊞")</f>
        <v/>
      </c>
      <c r="AO72" s="755"/>
      <c r="AP72" s="755"/>
      <c r="AQ72" s="229"/>
      <c r="AV72" s="42"/>
      <c r="AW72" s="42"/>
      <c r="AX72" s="42"/>
      <c r="AY72" s="42"/>
      <c r="AZ72" s="42"/>
      <c r="BA72" s="42"/>
      <c r="BB72" s="42"/>
    </row>
    <row r="73" spans="2:54" s="18" customFormat="1" ht="27" customHeight="1">
      <c r="B73" s="234"/>
      <c r="Q73" s="791" t="str">
        <f>IF(CN13="第４構成員","（第４構成員）","")</f>
        <v/>
      </c>
      <c r="R73" s="791"/>
      <c r="S73" s="791"/>
      <c r="T73" s="791"/>
      <c r="U73" s="791"/>
      <c r="V73" s="791"/>
      <c r="W73" s="110" t="str">
        <f>IF(OR(CN13="-",CN13=""),"","住　所")</f>
        <v/>
      </c>
      <c r="X73" s="110"/>
      <c r="Y73" s="110"/>
      <c r="Z73" s="110"/>
      <c r="AA73" s="553" t="str">
        <f>IF(OR(CX12="",CN13="-"),"",CX12)</f>
        <v/>
      </c>
      <c r="AB73" s="553"/>
      <c r="AC73" s="553"/>
      <c r="AD73" s="553"/>
      <c r="AE73" s="553"/>
      <c r="AF73" s="553"/>
      <c r="AG73" s="553"/>
      <c r="AH73" s="553"/>
      <c r="AI73" s="553"/>
      <c r="AJ73" s="553"/>
      <c r="AK73" s="553"/>
      <c r="AL73" s="553"/>
      <c r="AM73" s="553"/>
      <c r="AN73" s="553"/>
      <c r="AO73" s="553"/>
      <c r="AP73" s="553"/>
      <c r="AQ73" s="219"/>
      <c r="AV73" s="42"/>
      <c r="AW73" s="42"/>
      <c r="AX73" s="42"/>
      <c r="AY73" s="42"/>
      <c r="AZ73" s="42"/>
      <c r="BA73" s="42"/>
      <c r="BB73" s="42"/>
    </row>
    <row r="74" spans="2:54" s="18" customFormat="1" ht="27" customHeight="1">
      <c r="B74" s="234"/>
      <c r="W74" s="101"/>
      <c r="X74" s="110"/>
      <c r="Y74" s="110"/>
      <c r="Z74" s="110"/>
      <c r="AA74" s="553" t="str">
        <f>IF(OR(CX13="",CN13="-"),"",CX13)</f>
        <v/>
      </c>
      <c r="AB74" s="553"/>
      <c r="AC74" s="553"/>
      <c r="AD74" s="553"/>
      <c r="AE74" s="553"/>
      <c r="AF74" s="553"/>
      <c r="AG74" s="553"/>
      <c r="AH74" s="553"/>
      <c r="AI74" s="553"/>
      <c r="AJ74" s="553"/>
      <c r="AK74" s="553"/>
      <c r="AL74" s="553"/>
      <c r="AM74" s="553"/>
      <c r="AN74" s="553"/>
      <c r="AO74" s="553"/>
      <c r="AP74" s="553"/>
      <c r="AQ74" s="219"/>
      <c r="AV74" s="42"/>
      <c r="AW74" s="42"/>
      <c r="AX74" s="42"/>
      <c r="AY74" s="42"/>
      <c r="AZ74" s="42"/>
      <c r="BA74" s="42"/>
      <c r="BB74" s="42"/>
    </row>
    <row r="75" spans="2:54" s="18" customFormat="1" ht="27" customHeight="1">
      <c r="B75" s="234"/>
      <c r="W75" s="110" t="str">
        <f>IF(OR(CN13="-",CN13=""),"","氏　名")</f>
        <v/>
      </c>
      <c r="X75" s="110"/>
      <c r="Y75" s="110"/>
      <c r="Z75" s="110"/>
      <c r="AA75" s="728" t="str">
        <f>IF(OR(CX14="",CN13="-"),"",CX14)</f>
        <v/>
      </c>
      <c r="AB75" s="728"/>
      <c r="AC75" s="728"/>
      <c r="AD75" s="728"/>
      <c r="AE75" s="728"/>
      <c r="AF75" s="125"/>
      <c r="AG75" s="758" t="str">
        <f>IF(OR(CX15="",CN13="-"),"",CX15)</f>
        <v/>
      </c>
      <c r="AH75" s="758"/>
      <c r="AI75" s="758"/>
      <c r="AJ75" s="758"/>
      <c r="AK75" s="758"/>
      <c r="AL75" s="758"/>
      <c r="AM75" s="758"/>
      <c r="AN75" s="755" t="str">
        <f>IF(OR(CN13="-",CN13=""),"","㊞")</f>
        <v/>
      </c>
      <c r="AO75" s="755"/>
      <c r="AP75" s="755"/>
      <c r="AQ75" s="219"/>
      <c r="AV75" s="42"/>
      <c r="AW75" s="42"/>
      <c r="AX75" s="42"/>
      <c r="AY75" s="42"/>
      <c r="AZ75" s="42"/>
      <c r="BA75" s="42"/>
      <c r="BB75" s="42"/>
    </row>
    <row r="76" spans="2:54" s="18" customFormat="1" ht="23.1" customHeight="1">
      <c r="B76" s="228"/>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230"/>
      <c r="AV76" s="42"/>
      <c r="AW76" s="42"/>
      <c r="AX76" s="42"/>
      <c r="AY76" s="42"/>
      <c r="AZ76" s="42"/>
      <c r="BA76" s="42"/>
      <c r="BB76" s="42"/>
    </row>
  </sheetData>
  <sheetProtection password="DE82" sheet="1" objects="1" scenarios="1" formatCells="0" selectLockedCells="1"/>
  <protectedRanges>
    <protectedRange sqref="BJ13" name="範囲1"/>
  </protectedRanges>
  <mergeCells count="173">
    <mergeCell ref="AA75:AE75"/>
    <mergeCell ref="AG75:AM75"/>
    <mergeCell ref="AN75:AP75"/>
    <mergeCell ref="L5:O6"/>
    <mergeCell ref="P5:Q6"/>
    <mergeCell ref="E9:H10"/>
    <mergeCell ref="K37:AH38"/>
    <mergeCell ref="Q70:V70"/>
    <mergeCell ref="AA70:AP70"/>
    <mergeCell ref="AA71:AP71"/>
    <mergeCell ref="AA72:AE72"/>
    <mergeCell ref="AG72:AM72"/>
    <mergeCell ref="AN72:AP72"/>
    <mergeCell ref="Q73:V73"/>
    <mergeCell ref="AA73:AP73"/>
    <mergeCell ref="AA74:AP74"/>
    <mergeCell ref="AA65:AP65"/>
    <mergeCell ref="AA66:AE66"/>
    <mergeCell ref="AG66:AM66"/>
    <mergeCell ref="AN66:AP66"/>
    <mergeCell ref="Q67:V67"/>
    <mergeCell ref="AA67:AP67"/>
    <mergeCell ref="AA68:AP68"/>
    <mergeCell ref="AA69:AE69"/>
    <mergeCell ref="AG69:AM69"/>
    <mergeCell ref="AN69:AP69"/>
    <mergeCell ref="Y53:AB53"/>
    <mergeCell ref="F54:K54"/>
    <mergeCell ref="P54:AP54"/>
    <mergeCell ref="W60:AP60"/>
    <mergeCell ref="W61:AP61"/>
    <mergeCell ref="AC62:AK62"/>
    <mergeCell ref="R63:AP63"/>
    <mergeCell ref="Q64:V64"/>
    <mergeCell ref="AA64:AP64"/>
    <mergeCell ref="AF49:AN49"/>
    <mergeCell ref="F50:K50"/>
    <mergeCell ref="AG50:AH50"/>
    <mergeCell ref="AI50:AJ50"/>
    <mergeCell ref="R51:S51"/>
    <mergeCell ref="R52:S52"/>
    <mergeCell ref="Y52:Z52"/>
    <mergeCell ref="AA52:AB52"/>
    <mergeCell ref="AD52:AN52"/>
    <mergeCell ref="N40:AQ40"/>
    <mergeCell ref="F44:K44"/>
    <mergeCell ref="V44:W44"/>
    <mergeCell ref="V45:W45"/>
    <mergeCell ref="F46:K46"/>
    <mergeCell ref="F48:K48"/>
    <mergeCell ref="P48:Q48"/>
    <mergeCell ref="R48:S48"/>
    <mergeCell ref="V48:AL48"/>
    <mergeCell ref="AM48:AN48"/>
    <mergeCell ref="B18:K18"/>
    <mergeCell ref="L18:N18"/>
    <mergeCell ref="O18:P18"/>
    <mergeCell ref="Q18:R18"/>
    <mergeCell ref="S18:T18"/>
    <mergeCell ref="U18:V18"/>
    <mergeCell ref="W18:X18"/>
    <mergeCell ref="Y18:Z18"/>
    <mergeCell ref="B19:K19"/>
    <mergeCell ref="L19:AE19"/>
    <mergeCell ref="CN15:CQ15"/>
    <mergeCell ref="CR15:CW15"/>
    <mergeCell ref="CX15:DQ15"/>
    <mergeCell ref="B16:K16"/>
    <mergeCell ref="L16:O16"/>
    <mergeCell ref="P16:R16"/>
    <mergeCell ref="B17:K17"/>
    <mergeCell ref="L17:O17"/>
    <mergeCell ref="P17:Q17"/>
    <mergeCell ref="R17:Z17"/>
    <mergeCell ref="B15:E15"/>
    <mergeCell ref="F15:K15"/>
    <mergeCell ref="L15:AE15"/>
    <mergeCell ref="AF15:AI15"/>
    <mergeCell ref="AJ15:AO15"/>
    <mergeCell ref="AP15:BI15"/>
    <mergeCell ref="BJ15:BM15"/>
    <mergeCell ref="BN15:BS15"/>
    <mergeCell ref="BT15:CM15"/>
    <mergeCell ref="CN13:CQ13"/>
    <mergeCell ref="CR13:CW13"/>
    <mergeCell ref="CX13:DQ13"/>
    <mergeCell ref="B14:E14"/>
    <mergeCell ref="F14:K14"/>
    <mergeCell ref="L14:AE14"/>
    <mergeCell ref="AF14:AI14"/>
    <mergeCell ref="AJ14:AO14"/>
    <mergeCell ref="AP14:BI14"/>
    <mergeCell ref="BJ14:BM14"/>
    <mergeCell ref="BN14:BS14"/>
    <mergeCell ref="BT14:CM14"/>
    <mergeCell ref="CN14:CQ14"/>
    <mergeCell ref="CR14:CW14"/>
    <mergeCell ref="CX14:DQ14"/>
    <mergeCell ref="B13:E13"/>
    <mergeCell ref="F13:K13"/>
    <mergeCell ref="L13:AE13"/>
    <mergeCell ref="AF13:AI13"/>
    <mergeCell ref="AJ13:AO13"/>
    <mergeCell ref="AP13:BI13"/>
    <mergeCell ref="BJ13:BM13"/>
    <mergeCell ref="BN13:BS13"/>
    <mergeCell ref="BT13:CM13"/>
    <mergeCell ref="B11:E11"/>
    <mergeCell ref="F11:K11"/>
    <mergeCell ref="L11:AE11"/>
    <mergeCell ref="BJ11:DQ11"/>
    <mergeCell ref="B12:E12"/>
    <mergeCell ref="F12:K12"/>
    <mergeCell ref="L12:AE12"/>
    <mergeCell ref="AF12:AI12"/>
    <mergeCell ref="AJ12:AO12"/>
    <mergeCell ref="AP12:BI12"/>
    <mergeCell ref="BJ12:BM12"/>
    <mergeCell ref="BN12:BS12"/>
    <mergeCell ref="BT12:CM12"/>
    <mergeCell ref="CN12:CQ12"/>
    <mergeCell ref="CR12:CW12"/>
    <mergeCell ref="CX12:DQ12"/>
    <mergeCell ref="B10:D10"/>
    <mergeCell ref="I10:K10"/>
    <mergeCell ref="L10:N10"/>
    <mergeCell ref="O10:P10"/>
    <mergeCell ref="Q10:R10"/>
    <mergeCell ref="S10:T10"/>
    <mergeCell ref="U10:V10"/>
    <mergeCell ref="W10:X10"/>
    <mergeCell ref="Y10:Z10"/>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5:K5"/>
    <mergeCell ref="R5:Z5"/>
    <mergeCell ref="B6:K6"/>
    <mergeCell ref="R6:Z6"/>
    <mergeCell ref="B7:K7"/>
    <mergeCell ref="L7:N7"/>
    <mergeCell ref="O7:P7"/>
    <mergeCell ref="Q7:R7"/>
    <mergeCell ref="S7:T7"/>
    <mergeCell ref="U7:V7"/>
    <mergeCell ref="W7:X7"/>
    <mergeCell ref="Y7:Z7"/>
    <mergeCell ref="B2:K2"/>
    <mergeCell ref="L2:AE2"/>
    <mergeCell ref="B3:K3"/>
    <mergeCell ref="L3:N3"/>
    <mergeCell ref="O3:W3"/>
    <mergeCell ref="X3:AC3"/>
    <mergeCell ref="AG3:AQ3"/>
    <mergeCell ref="AT3:BD3"/>
    <mergeCell ref="B4:K4"/>
    <mergeCell ref="L4:O4"/>
    <mergeCell ref="AG4:AQ4"/>
    <mergeCell ref="AT4:BD4"/>
  </mergeCells>
  <phoneticPr fontId="16"/>
  <conditionalFormatting sqref="Y52:Z52">
    <cfRule type="expression" dxfId="17" priority="4" stopIfTrue="1">
      <formula>$P$17="増額"</formula>
    </cfRule>
  </conditionalFormatting>
  <conditionalFormatting sqref="AA52:AB52">
    <cfRule type="expression" dxfId="16" priority="1">
      <formula>$P$17="減"</formula>
    </cfRule>
    <cfRule type="expression" dxfId="15" priority="5" stopIfTrue="1">
      <formula>$P$17="減額"</formula>
    </cfRule>
  </conditionalFormatting>
  <conditionalFormatting sqref="R48:S48">
    <cfRule type="expression" dxfId="14" priority="6" stopIfTrue="1">
      <formula>AND($P$5="減額",$L$5="変更あり")</formula>
    </cfRule>
  </conditionalFormatting>
  <conditionalFormatting sqref="P5:R5 AA5:AE6 R6 AA17:AB17">
    <cfRule type="expression" dxfId="13" priority="7" stopIfTrue="1">
      <formula>$L$5="変更なし"</formula>
    </cfRule>
  </conditionalFormatting>
  <conditionalFormatting sqref="L9:Z10">
    <cfRule type="expression" dxfId="12" priority="8" stopIfTrue="1">
      <formula>$E$9="変更なし"</formula>
    </cfRule>
  </conditionalFormatting>
  <conditionalFormatting sqref="P17:Z17">
    <cfRule type="expression" dxfId="11" priority="9" stopIfTrue="1">
      <formula>OR($L$17="変更なし",$L$17="　")</formula>
    </cfRule>
  </conditionalFormatting>
  <conditionalFormatting sqref="L18:Z18">
    <cfRule type="expression" dxfId="10" priority="10" stopIfTrue="1">
      <formula>OR($L$17="　",$L$17="変更なし")</formula>
    </cfRule>
  </conditionalFormatting>
  <conditionalFormatting sqref="P16:T16">
    <cfRule type="expression" dxfId="9" priority="11" stopIfTrue="1">
      <formula>$L$16="変更なし"</formula>
    </cfRule>
  </conditionalFormatting>
  <conditionalFormatting sqref="P48:Q48">
    <cfRule type="expression" dxfId="8" priority="15" stopIfTrue="1">
      <formula>AND($P$5="増額",$L$5="変更あり")</formula>
    </cfRule>
  </conditionalFormatting>
  <conditionalFormatting sqref="CX12:DQ15">
    <cfRule type="expression" dxfId="7" priority="3" stopIfTrue="1">
      <formula>$CN$13="第４構成員"</formula>
    </cfRule>
  </conditionalFormatting>
  <conditionalFormatting sqref="BT12:CM15">
    <cfRule type="expression" dxfId="6" priority="2">
      <formula>$BJ$13="第３構成員"</formula>
    </cfRule>
  </conditionalFormatting>
  <dataValidations count="6">
    <dataValidation type="list" showInputMessage="1" showErrorMessage="1" sqref="L17:O17 L4:O4">
      <formula1>"　,変更あり,変更なし"</formula1>
    </dataValidation>
    <dataValidation type="list" showInputMessage="1" showErrorMessage="1" sqref="L5:O5 L16:O16 E9:H10">
      <formula1>"変更あり,変更なし"</formula1>
    </dataValidation>
    <dataValidation type="list" showInputMessage="1" showErrorMessage="1" sqref="P5:Q5">
      <formula1>"増額,減額"</formula1>
    </dataValidation>
    <dataValidation type="list" allowBlank="1" showInputMessage="1" showErrorMessage="1" sqref="CN13:CQ13">
      <formula1>"第４構成員,-"</formula1>
    </dataValidation>
    <dataValidation type="list" allowBlank="1" showInputMessage="1" showErrorMessage="1" sqref="BJ13:BM13">
      <formula1>"第３構成員,-"</formula1>
    </dataValidation>
    <dataValidation type="list" showInputMessage="1" showErrorMessage="1" sqref="P17:Q17">
      <formula1>"　,増額,減額"</formula1>
    </dataValidation>
  </dataValidations>
  <pageMargins left="0.78740157480314965" right="0.39370078740157483" top="0.39370078740157483" bottom="0.39370078740157483"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view="pageBreakPreview" zoomScale="80" zoomScaleSheetLayoutView="80" workbookViewId="0">
      <selection activeCell="B1" sqref="B1"/>
    </sheetView>
  </sheetViews>
  <sheetFormatPr defaultRowHeight="13.5"/>
  <cols>
    <col min="1" max="1" width="105.25" customWidth="1"/>
    <col min="2" max="2" width="2.75" customWidth="1"/>
  </cols>
  <sheetData>
    <row r="1" spans="1:11" ht="21" customHeight="1">
      <c r="A1" s="185">
        <v>20130701</v>
      </c>
    </row>
    <row r="2" spans="1:11" ht="21" customHeight="1"/>
    <row r="3" spans="1:11" ht="21" customHeight="1">
      <c r="A3" s="6" t="s">
        <v>139</v>
      </c>
      <c r="B3" s="1"/>
      <c r="C3" s="1"/>
      <c r="D3" s="1"/>
      <c r="E3" s="1"/>
      <c r="F3" s="1"/>
      <c r="G3" s="1"/>
      <c r="H3" s="1"/>
      <c r="I3" s="1"/>
      <c r="J3" s="1"/>
      <c r="K3" s="1"/>
    </row>
    <row r="4" spans="1:11" ht="21" customHeight="1"/>
    <row r="5" spans="1:11" ht="21" customHeight="1">
      <c r="A5" t="s">
        <v>142</v>
      </c>
    </row>
    <row r="6" spans="1:11" ht="21" customHeight="1">
      <c r="A6" t="s">
        <v>143</v>
      </c>
    </row>
    <row r="7" spans="1:11" ht="21" customHeight="1">
      <c r="A7" t="s">
        <v>65</v>
      </c>
    </row>
    <row r="8" spans="1:11" ht="21" customHeight="1">
      <c r="A8" t="s">
        <v>144</v>
      </c>
    </row>
    <row r="9" spans="1:11" ht="21" customHeight="1">
      <c r="A9" s="269" t="s">
        <v>145</v>
      </c>
    </row>
    <row r="10" spans="1:11" ht="21" customHeight="1">
      <c r="A10" s="269" t="s">
        <v>146</v>
      </c>
    </row>
    <row r="11" spans="1:11" ht="21" customHeight="1">
      <c r="A11" s="269" t="s">
        <v>147</v>
      </c>
    </row>
    <row r="12" spans="1:11" ht="21" customHeight="1">
      <c r="A12" s="270" t="s">
        <v>148</v>
      </c>
    </row>
    <row r="13" spans="1:11" ht="21" customHeight="1">
      <c r="A13" s="271" t="s">
        <v>150</v>
      </c>
    </row>
    <row r="14" spans="1:11" ht="21" customHeight="1">
      <c r="A14" s="271" t="s">
        <v>152</v>
      </c>
    </row>
    <row r="15" spans="1:11" ht="21" customHeight="1">
      <c r="A15" s="270" t="s">
        <v>30</v>
      </c>
    </row>
    <row r="16" spans="1:11" ht="21" customHeight="1">
      <c r="A16" s="271" t="s">
        <v>154</v>
      </c>
    </row>
    <row r="17" spans="1:1" ht="21" customHeight="1">
      <c r="A17" s="330" t="s">
        <v>420</v>
      </c>
    </row>
    <row r="18" spans="1:1" ht="21" customHeight="1">
      <c r="A18" s="330" t="s">
        <v>419</v>
      </c>
    </row>
    <row r="19" spans="1:1" ht="21" customHeight="1">
      <c r="A19" s="270" t="s">
        <v>157</v>
      </c>
    </row>
    <row r="20" spans="1:1" ht="21" customHeight="1">
      <c r="A20" s="271" t="s">
        <v>158</v>
      </c>
    </row>
    <row r="21" spans="1:1" ht="21" customHeight="1">
      <c r="A21" s="271" t="s">
        <v>149</v>
      </c>
    </row>
    <row r="22" spans="1:1" ht="21" customHeight="1">
      <c r="A22" s="269" t="s">
        <v>162</v>
      </c>
    </row>
    <row r="23" spans="1:1" ht="21" customHeight="1">
      <c r="A23" s="270" t="s">
        <v>164</v>
      </c>
    </row>
    <row r="24" spans="1:1" ht="21" customHeight="1">
      <c r="A24" s="269" t="s">
        <v>165</v>
      </c>
    </row>
    <row r="25" spans="1:1" ht="21" customHeight="1">
      <c r="A25" s="270" t="s">
        <v>166</v>
      </c>
    </row>
    <row r="26" spans="1:1" ht="21" customHeight="1">
      <c r="A26" s="270" t="s">
        <v>168</v>
      </c>
    </row>
    <row r="27" spans="1:1" ht="21" customHeight="1">
      <c r="A27" s="270" t="s">
        <v>129</v>
      </c>
    </row>
    <row r="28" spans="1:1" ht="21" customHeight="1">
      <c r="A28" s="269" t="s">
        <v>169</v>
      </c>
    </row>
    <row r="29" spans="1:1" ht="21" customHeight="1">
      <c r="A29" s="270" t="s">
        <v>170</v>
      </c>
    </row>
    <row r="30" spans="1:1" ht="21" customHeight="1">
      <c r="A30" s="269" t="s">
        <v>172</v>
      </c>
    </row>
    <row r="31" spans="1:1" ht="21" customHeight="1">
      <c r="A31" s="270" t="s">
        <v>173</v>
      </c>
    </row>
    <row r="32" spans="1:1" ht="21" customHeight="1">
      <c r="A32" s="270" t="s">
        <v>135</v>
      </c>
    </row>
    <row r="33" spans="1:1" ht="21" customHeight="1">
      <c r="A33" s="269" t="s">
        <v>174</v>
      </c>
    </row>
    <row r="34" spans="1:1" ht="21" customHeight="1">
      <c r="A34" s="185" t="s">
        <v>176</v>
      </c>
    </row>
    <row r="35" spans="1:1" ht="21" customHeight="1">
      <c r="A35" s="185" t="s">
        <v>178</v>
      </c>
    </row>
    <row r="36" spans="1:1" ht="21" customHeight="1">
      <c r="A36" s="269" t="s">
        <v>125</v>
      </c>
    </row>
    <row r="37" spans="1:1" ht="21" customHeight="1">
      <c r="A37" s="269" t="s">
        <v>180</v>
      </c>
    </row>
    <row r="38" spans="1:1" ht="21" customHeight="1">
      <c r="A38" s="269" t="s">
        <v>182</v>
      </c>
    </row>
    <row r="39" spans="1:1" ht="21" customHeight="1">
      <c r="A39" s="269" t="s">
        <v>183</v>
      </c>
    </row>
    <row r="40" spans="1:1" ht="21" customHeight="1">
      <c r="A40" s="270" t="s">
        <v>185</v>
      </c>
    </row>
    <row r="41" spans="1:1" ht="21" customHeight="1">
      <c r="A41" s="269" t="s">
        <v>186</v>
      </c>
    </row>
    <row r="42" spans="1:1" ht="21" customHeight="1">
      <c r="A42" s="270" t="s">
        <v>187</v>
      </c>
    </row>
    <row r="43" spans="1:1" ht="21" customHeight="1">
      <c r="A43" s="270" t="s">
        <v>189</v>
      </c>
    </row>
  </sheetData>
  <phoneticPr fontId="21"/>
  <printOptions horizontalCentered="1"/>
  <pageMargins left="0.51181102362204722" right="0.11811023622047244" top="0.74803149606299213" bottom="0.74803149606299213"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view="pageBreakPreview" zoomScale="80" zoomScaleSheetLayoutView="80" workbookViewId="0">
      <selection activeCell="A34" sqref="A34:B35"/>
    </sheetView>
  </sheetViews>
  <sheetFormatPr defaultRowHeight="13.5"/>
  <cols>
    <col min="1" max="1" width="4.625" customWidth="1"/>
    <col min="2" max="2" width="25.125" customWidth="1"/>
    <col min="3" max="3" width="33.125" customWidth="1"/>
    <col min="4" max="4" width="33.5" customWidth="1"/>
  </cols>
  <sheetData>
    <row r="1" spans="1:4" ht="14.25">
      <c r="A1" s="792" t="s">
        <v>333</v>
      </c>
      <c r="B1" s="792"/>
    </row>
    <row r="2" spans="1:4">
      <c r="A2" s="793" t="s">
        <v>336</v>
      </c>
      <c r="B2" s="545"/>
      <c r="C2" s="545"/>
      <c r="D2" s="545"/>
    </row>
    <row r="3" spans="1:4" ht="38.25" customHeight="1">
      <c r="A3" s="794" t="s">
        <v>337</v>
      </c>
      <c r="B3" s="795"/>
      <c r="C3" s="795"/>
      <c r="D3" s="795"/>
    </row>
    <row r="4" spans="1:4" ht="9.75" customHeight="1">
      <c r="A4" s="273"/>
    </row>
    <row r="5" spans="1:4">
      <c r="A5" s="796" t="s">
        <v>197</v>
      </c>
      <c r="B5" s="545"/>
      <c r="C5" s="545"/>
      <c r="D5" s="545"/>
    </row>
    <row r="6" spans="1:4" ht="9.75" customHeight="1">
      <c r="A6" s="273"/>
    </row>
    <row r="7" spans="1:4">
      <c r="A7" s="797" t="s">
        <v>195</v>
      </c>
      <c r="B7" s="545"/>
      <c r="C7" s="545"/>
      <c r="D7" s="545"/>
    </row>
    <row r="8" spans="1:4" ht="6" customHeight="1">
      <c r="A8" s="797" t="s">
        <v>339</v>
      </c>
      <c r="B8" s="545"/>
      <c r="C8" s="545"/>
      <c r="D8" s="545"/>
    </row>
    <row r="9" spans="1:4" ht="18.95" customHeight="1">
      <c r="A9" s="275" t="s">
        <v>264</v>
      </c>
      <c r="B9" s="278" t="s">
        <v>239</v>
      </c>
      <c r="C9" s="278" t="s">
        <v>340</v>
      </c>
      <c r="D9" s="278" t="s">
        <v>341</v>
      </c>
    </row>
    <row r="10" spans="1:4" ht="18.95" customHeight="1">
      <c r="A10" s="276" t="s">
        <v>15</v>
      </c>
      <c r="B10" s="279" t="s">
        <v>263</v>
      </c>
      <c r="C10" s="279" t="s">
        <v>342</v>
      </c>
      <c r="D10" s="279" t="s">
        <v>79</v>
      </c>
    </row>
    <row r="11" spans="1:4" ht="18.95" customHeight="1">
      <c r="A11" s="276" t="s">
        <v>54</v>
      </c>
      <c r="B11" s="280"/>
      <c r="C11" s="280" t="s">
        <v>343</v>
      </c>
      <c r="D11" s="280" t="s">
        <v>344</v>
      </c>
    </row>
    <row r="12" spans="1:4" ht="18.95" customHeight="1">
      <c r="A12" s="276" t="s">
        <v>345</v>
      </c>
      <c r="B12" s="281"/>
      <c r="C12" s="281"/>
      <c r="D12" s="281" t="s">
        <v>346</v>
      </c>
    </row>
    <row r="13" spans="1:4" ht="18.95" customHeight="1">
      <c r="A13" s="276" t="s">
        <v>77</v>
      </c>
      <c r="B13" s="280" t="s">
        <v>5</v>
      </c>
      <c r="C13" s="280" t="s">
        <v>138</v>
      </c>
      <c r="D13" s="280" t="s">
        <v>79</v>
      </c>
    </row>
    <row r="14" spans="1:4" ht="18.95" customHeight="1">
      <c r="A14" s="276" t="s">
        <v>137</v>
      </c>
      <c r="B14" s="280"/>
      <c r="C14" s="280" t="s">
        <v>343</v>
      </c>
      <c r="D14" s="280" t="s">
        <v>344</v>
      </c>
    </row>
    <row r="15" spans="1:4" ht="18.95" customHeight="1">
      <c r="A15" s="276" t="s">
        <v>191</v>
      </c>
      <c r="B15" s="280"/>
      <c r="C15" s="280"/>
      <c r="D15" s="280" t="s">
        <v>274</v>
      </c>
    </row>
    <row r="16" spans="1:4" ht="18.95" customHeight="1">
      <c r="A16" s="276" t="s">
        <v>133</v>
      </c>
      <c r="B16" s="279" t="s">
        <v>347</v>
      </c>
      <c r="C16" s="279" t="s">
        <v>93</v>
      </c>
      <c r="D16" s="279" t="s">
        <v>79</v>
      </c>
    </row>
    <row r="17" spans="1:4" ht="18.95" customHeight="1">
      <c r="A17" s="276" t="s">
        <v>349</v>
      </c>
      <c r="B17" s="280"/>
      <c r="C17" s="280" t="s">
        <v>343</v>
      </c>
      <c r="D17" s="280" t="s">
        <v>344</v>
      </c>
    </row>
    <row r="18" spans="1:4" ht="18.95" customHeight="1">
      <c r="A18" s="276" t="s">
        <v>350</v>
      </c>
      <c r="B18" s="281"/>
      <c r="C18" s="281"/>
      <c r="D18" s="281"/>
    </row>
    <row r="19" spans="1:4" ht="18.95" customHeight="1">
      <c r="A19" s="276" t="s">
        <v>106</v>
      </c>
      <c r="B19" s="279" t="s">
        <v>10</v>
      </c>
      <c r="C19" s="279" t="s">
        <v>276</v>
      </c>
      <c r="D19" s="279" t="s">
        <v>79</v>
      </c>
    </row>
    <row r="20" spans="1:4" ht="18.95" customHeight="1">
      <c r="A20" s="276" t="s">
        <v>352</v>
      </c>
      <c r="B20" s="280"/>
      <c r="C20" s="280" t="s">
        <v>343</v>
      </c>
      <c r="D20" s="280" t="s">
        <v>344</v>
      </c>
    </row>
    <row r="21" spans="1:4" ht="18.95" customHeight="1">
      <c r="A21" s="276" t="s">
        <v>353</v>
      </c>
      <c r="B21" s="281"/>
      <c r="C21" s="281"/>
      <c r="D21" s="281"/>
    </row>
    <row r="22" spans="1:4" ht="18.95" customHeight="1">
      <c r="A22" s="276" t="s">
        <v>49</v>
      </c>
      <c r="B22" s="280" t="s">
        <v>97</v>
      </c>
      <c r="C22" s="280" t="s">
        <v>354</v>
      </c>
      <c r="D22" s="280" t="s">
        <v>79</v>
      </c>
    </row>
    <row r="23" spans="1:4" ht="18.95" customHeight="1">
      <c r="A23" s="276" t="s">
        <v>179</v>
      </c>
      <c r="B23" s="280"/>
      <c r="C23" s="280" t="s">
        <v>343</v>
      </c>
      <c r="D23" s="280" t="s">
        <v>344</v>
      </c>
    </row>
    <row r="24" spans="1:4" ht="18.95" customHeight="1">
      <c r="A24" s="277"/>
      <c r="B24" s="281"/>
      <c r="C24" s="281"/>
      <c r="D24" s="281"/>
    </row>
    <row r="25" spans="1:4">
      <c r="A25" s="798" t="s">
        <v>141</v>
      </c>
      <c r="B25" s="545"/>
      <c r="C25" s="545"/>
      <c r="D25" s="545"/>
    </row>
    <row r="26" spans="1:4">
      <c r="A26" s="273"/>
    </row>
    <row r="27" spans="1:4">
      <c r="A27" s="799" t="s">
        <v>400</v>
      </c>
      <c r="B27" s="799"/>
      <c r="C27" s="799"/>
      <c r="D27" s="282" t="s">
        <v>401</v>
      </c>
    </row>
    <row r="28" spans="1:4">
      <c r="A28" s="797" t="s">
        <v>356</v>
      </c>
      <c r="B28" s="545"/>
      <c r="C28" s="545"/>
      <c r="D28" s="545"/>
    </row>
    <row r="29" spans="1:4">
      <c r="A29" s="273"/>
    </row>
    <row r="30" spans="1:4">
      <c r="A30" s="797" t="s">
        <v>171</v>
      </c>
      <c r="B30" s="545"/>
      <c r="C30" s="545"/>
      <c r="D30" s="545"/>
    </row>
    <row r="31" spans="1:4" ht="9.1999999999999993" customHeight="1">
      <c r="A31" s="800" t="s">
        <v>259</v>
      </c>
      <c r="B31" s="800"/>
      <c r="C31" s="801" t="s">
        <v>305</v>
      </c>
      <c r="D31" s="801" t="s">
        <v>357</v>
      </c>
    </row>
    <row r="32" spans="1:4" ht="13.5" customHeight="1">
      <c r="A32" s="800"/>
      <c r="B32" s="800"/>
      <c r="C32" s="802"/>
      <c r="D32" s="802"/>
    </row>
    <row r="33" spans="1:4" ht="13.9" customHeight="1">
      <c r="A33" s="800"/>
      <c r="B33" s="800"/>
      <c r="C33" s="803"/>
      <c r="D33" s="803"/>
    </row>
    <row r="34" spans="1:4" ht="20.100000000000001" customHeight="1">
      <c r="A34" s="804"/>
      <c r="B34" s="804"/>
      <c r="C34" s="805"/>
      <c r="D34" s="805"/>
    </row>
    <row r="35" spans="1:4" ht="20.100000000000001" customHeight="1">
      <c r="A35" s="804"/>
      <c r="B35" s="804"/>
      <c r="C35" s="806"/>
      <c r="D35" s="806"/>
    </row>
    <row r="36" spans="1:4" ht="20.100000000000001" customHeight="1">
      <c r="A36" s="804"/>
      <c r="B36" s="804"/>
      <c r="C36" s="805"/>
      <c r="D36" s="805"/>
    </row>
    <row r="37" spans="1:4" ht="20.100000000000001" customHeight="1">
      <c r="A37" s="804"/>
      <c r="B37" s="804"/>
      <c r="C37" s="806"/>
      <c r="D37" s="806"/>
    </row>
    <row r="38" spans="1:4" ht="20.100000000000001" customHeight="1">
      <c r="A38" s="804"/>
      <c r="B38" s="804"/>
      <c r="C38" s="805"/>
      <c r="D38" s="805"/>
    </row>
    <row r="39" spans="1:4" ht="20.100000000000001" customHeight="1">
      <c r="A39" s="804"/>
      <c r="B39" s="804"/>
      <c r="C39" s="806"/>
      <c r="D39" s="806"/>
    </row>
    <row r="40" spans="1:4" ht="20.100000000000001" customHeight="1">
      <c r="A40" s="804"/>
      <c r="B40" s="804"/>
      <c r="C40" s="805"/>
      <c r="D40" s="805"/>
    </row>
    <row r="41" spans="1:4" ht="20.100000000000001" customHeight="1">
      <c r="A41" s="804"/>
      <c r="B41" s="804"/>
      <c r="C41" s="806"/>
      <c r="D41" s="806"/>
    </row>
    <row r="42" spans="1:4" ht="20.100000000000001" customHeight="1">
      <c r="A42" s="804"/>
      <c r="B42" s="804"/>
      <c r="C42" s="805"/>
      <c r="D42" s="805"/>
    </row>
    <row r="43" spans="1:4" ht="20.100000000000001" customHeight="1">
      <c r="A43" s="804"/>
      <c r="B43" s="804"/>
      <c r="C43" s="806"/>
      <c r="D43" s="806"/>
    </row>
    <row r="44" spans="1:4" ht="20.100000000000001" customHeight="1">
      <c r="A44" s="804"/>
      <c r="B44" s="804"/>
      <c r="C44" s="805"/>
      <c r="D44" s="805"/>
    </row>
    <row r="45" spans="1:4" ht="20.100000000000001" customHeight="1">
      <c r="A45" s="804"/>
      <c r="B45" s="804"/>
      <c r="C45" s="806"/>
      <c r="D45" s="806"/>
    </row>
    <row r="46" spans="1:4">
      <c r="A46" s="798" t="s">
        <v>358</v>
      </c>
      <c r="B46" s="545"/>
      <c r="C46" s="545"/>
      <c r="D46" s="545"/>
    </row>
    <row r="47" spans="1:4" ht="24" customHeight="1">
      <c r="A47" s="798" t="s">
        <v>292</v>
      </c>
      <c r="B47" s="545"/>
      <c r="C47" s="545"/>
      <c r="D47" s="545"/>
    </row>
    <row r="48" spans="1:4">
      <c r="A48" s="273"/>
    </row>
    <row r="49" spans="1:4" ht="15" customHeight="1">
      <c r="A49" s="799" t="s">
        <v>397</v>
      </c>
      <c r="B49" s="799"/>
      <c r="C49" s="799"/>
      <c r="D49" s="282" t="s">
        <v>373</v>
      </c>
    </row>
    <row r="50" spans="1:4">
      <c r="A50" s="797" t="s">
        <v>359</v>
      </c>
      <c r="B50" s="545"/>
      <c r="C50" s="545"/>
      <c r="D50" s="545"/>
    </row>
  </sheetData>
  <mergeCells count="35">
    <mergeCell ref="A44:B45"/>
    <mergeCell ref="C44:C45"/>
    <mergeCell ref="D44:D45"/>
    <mergeCell ref="A40:B41"/>
    <mergeCell ref="C40:C41"/>
    <mergeCell ref="D40:D41"/>
    <mergeCell ref="A42:B43"/>
    <mergeCell ref="C42:C43"/>
    <mergeCell ref="D42:D43"/>
    <mergeCell ref="A46:D46"/>
    <mergeCell ref="A47:D47"/>
    <mergeCell ref="A49:C49"/>
    <mergeCell ref="A50:D50"/>
    <mergeCell ref="A31:B33"/>
    <mergeCell ref="C31:C33"/>
    <mergeCell ref="D31:D33"/>
    <mergeCell ref="A34:B35"/>
    <mergeCell ref="C34:C35"/>
    <mergeCell ref="D34:D35"/>
    <mergeCell ref="A36:B37"/>
    <mergeCell ref="C36:C37"/>
    <mergeCell ref="D36:D37"/>
    <mergeCell ref="A38:B39"/>
    <mergeCell ref="C38:C39"/>
    <mergeCell ref="D38:D39"/>
    <mergeCell ref="A8:D8"/>
    <mergeCell ref="A25:D25"/>
    <mergeCell ref="A27:C27"/>
    <mergeCell ref="A28:D28"/>
    <mergeCell ref="A30:D30"/>
    <mergeCell ref="A1:B1"/>
    <mergeCell ref="A2:D2"/>
    <mergeCell ref="A3:D3"/>
    <mergeCell ref="A5:D5"/>
    <mergeCell ref="A7:D7"/>
  </mergeCells>
  <phoneticPr fontId="21"/>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view="pageBreakPreview" zoomScale="80" zoomScaleSheetLayoutView="80" workbookViewId="0">
      <selection activeCell="A33" sqref="A33:B34"/>
    </sheetView>
  </sheetViews>
  <sheetFormatPr defaultRowHeight="14.25"/>
  <cols>
    <col min="1" max="1" width="4.625" style="283" customWidth="1"/>
    <col min="2" max="2" width="33.75" style="283" customWidth="1"/>
    <col min="3" max="3" width="33.375" style="283" customWidth="1"/>
    <col min="4" max="4" width="35" style="283" customWidth="1"/>
    <col min="5" max="5" width="9" style="283" customWidth="1"/>
    <col min="6" max="16384" width="9" style="283"/>
  </cols>
  <sheetData>
    <row r="1" spans="1:4">
      <c r="A1" s="792" t="s">
        <v>214</v>
      </c>
      <c r="B1" s="792"/>
    </row>
    <row r="2" spans="1:4">
      <c r="A2" s="793" t="s">
        <v>336</v>
      </c>
      <c r="B2" s="807"/>
      <c r="C2" s="807"/>
      <c r="D2" s="807"/>
    </row>
    <row r="3" spans="1:4" ht="38.25" customHeight="1">
      <c r="A3" s="794" t="s">
        <v>337</v>
      </c>
      <c r="B3" s="808"/>
      <c r="C3" s="808"/>
      <c r="D3" s="808"/>
    </row>
    <row r="4" spans="1:4" ht="9.75" customHeight="1">
      <c r="A4" s="284"/>
    </row>
    <row r="5" spans="1:4">
      <c r="A5" s="809" t="s">
        <v>360</v>
      </c>
      <c r="B5" s="807"/>
      <c r="C5" s="807"/>
      <c r="D5" s="807"/>
    </row>
    <row r="6" spans="1:4" ht="9.75" customHeight="1">
      <c r="A6" s="284"/>
    </row>
    <row r="7" spans="1:4">
      <c r="A7" s="793" t="s">
        <v>195</v>
      </c>
      <c r="B7" s="807"/>
      <c r="C7" s="807"/>
      <c r="D7" s="807"/>
    </row>
    <row r="8" spans="1:4" ht="6" customHeight="1">
      <c r="A8" s="793" t="s">
        <v>339</v>
      </c>
      <c r="B8" s="807"/>
      <c r="C8" s="807"/>
      <c r="D8" s="807"/>
    </row>
    <row r="9" spans="1:4" ht="20.100000000000001" customHeight="1">
      <c r="A9" s="285" t="s">
        <v>264</v>
      </c>
      <c r="B9" s="288" t="s">
        <v>361</v>
      </c>
      <c r="C9" s="288" t="s">
        <v>340</v>
      </c>
      <c r="D9" s="292" t="s">
        <v>341</v>
      </c>
    </row>
    <row r="10" spans="1:4" ht="20.100000000000001" customHeight="1">
      <c r="A10" s="286" t="s">
        <v>15</v>
      </c>
      <c r="B10" s="289" t="s">
        <v>244</v>
      </c>
      <c r="C10" s="289" t="s">
        <v>19</v>
      </c>
      <c r="D10" s="293" t="s">
        <v>79</v>
      </c>
    </row>
    <row r="11" spans="1:4" ht="20.100000000000001" customHeight="1">
      <c r="A11" s="286" t="s">
        <v>54</v>
      </c>
      <c r="B11" s="290"/>
      <c r="C11" s="290" t="s">
        <v>343</v>
      </c>
      <c r="D11" s="294" t="s">
        <v>344</v>
      </c>
    </row>
    <row r="12" spans="1:4" ht="20.100000000000001" customHeight="1">
      <c r="A12" s="286" t="s">
        <v>345</v>
      </c>
      <c r="B12" s="291" t="s">
        <v>362</v>
      </c>
      <c r="C12" s="291" t="s">
        <v>132</v>
      </c>
      <c r="D12" s="295" t="s">
        <v>79</v>
      </c>
    </row>
    <row r="13" spans="1:4" ht="20.100000000000001" customHeight="1">
      <c r="A13" s="286" t="s">
        <v>77</v>
      </c>
      <c r="B13" s="291"/>
      <c r="C13" s="291" t="s">
        <v>343</v>
      </c>
      <c r="D13" s="295" t="s">
        <v>344</v>
      </c>
    </row>
    <row r="14" spans="1:4" ht="20.100000000000001" customHeight="1">
      <c r="A14" s="286" t="s">
        <v>137</v>
      </c>
      <c r="B14" s="289" t="s">
        <v>355</v>
      </c>
      <c r="C14" s="289" t="s">
        <v>363</v>
      </c>
      <c r="D14" s="293" t="s">
        <v>79</v>
      </c>
    </row>
    <row r="15" spans="1:4" ht="20.100000000000001" customHeight="1">
      <c r="A15" s="286" t="s">
        <v>191</v>
      </c>
      <c r="B15" s="290"/>
      <c r="C15" s="290" t="s">
        <v>343</v>
      </c>
      <c r="D15" s="294" t="s">
        <v>344</v>
      </c>
    </row>
    <row r="16" spans="1:4" ht="20.100000000000001" customHeight="1">
      <c r="A16" s="286" t="s">
        <v>133</v>
      </c>
      <c r="B16" s="291" t="s">
        <v>3</v>
      </c>
      <c r="C16" s="291" t="s">
        <v>364</v>
      </c>
      <c r="D16" s="295" t="s">
        <v>79</v>
      </c>
    </row>
    <row r="17" spans="1:4" ht="20.100000000000001" customHeight="1">
      <c r="A17" s="286" t="s">
        <v>349</v>
      </c>
      <c r="B17" s="291"/>
      <c r="C17" s="291" t="s">
        <v>343</v>
      </c>
      <c r="D17" s="295" t="s">
        <v>344</v>
      </c>
    </row>
    <row r="18" spans="1:4" ht="20.100000000000001" customHeight="1">
      <c r="A18" s="286" t="s">
        <v>350</v>
      </c>
      <c r="B18" s="289" t="s">
        <v>366</v>
      </c>
      <c r="C18" s="289" t="s">
        <v>251</v>
      </c>
      <c r="D18" s="293" t="s">
        <v>79</v>
      </c>
    </row>
    <row r="19" spans="1:4" ht="20.100000000000001" customHeight="1">
      <c r="A19" s="286" t="s">
        <v>106</v>
      </c>
      <c r="B19" s="290"/>
      <c r="C19" s="290" t="s">
        <v>343</v>
      </c>
      <c r="D19" s="294" t="s">
        <v>344</v>
      </c>
    </row>
    <row r="20" spans="1:4" ht="20.100000000000001" customHeight="1">
      <c r="A20" s="286" t="s">
        <v>352</v>
      </c>
      <c r="B20" s="289" t="s">
        <v>367</v>
      </c>
      <c r="C20" s="289" t="s">
        <v>368</v>
      </c>
      <c r="D20" s="293" t="s">
        <v>79</v>
      </c>
    </row>
    <row r="21" spans="1:4" ht="20.100000000000001" customHeight="1">
      <c r="A21" s="286" t="s">
        <v>353</v>
      </c>
      <c r="B21" s="290"/>
      <c r="C21" s="290" t="s">
        <v>343</v>
      </c>
      <c r="D21" s="294" t="s">
        <v>344</v>
      </c>
    </row>
    <row r="22" spans="1:4" ht="20.100000000000001" customHeight="1">
      <c r="A22" s="286" t="s">
        <v>49</v>
      </c>
      <c r="B22" s="814"/>
      <c r="C22" s="814"/>
      <c r="D22" s="816"/>
    </row>
    <row r="23" spans="1:4" ht="20.100000000000001" customHeight="1">
      <c r="A23" s="287" t="s">
        <v>179</v>
      </c>
      <c r="B23" s="815"/>
      <c r="C23" s="815"/>
      <c r="D23" s="817"/>
    </row>
    <row r="24" spans="1:4">
      <c r="A24" s="793" t="s">
        <v>141</v>
      </c>
      <c r="B24" s="807"/>
      <c r="C24" s="807"/>
      <c r="D24" s="807"/>
    </row>
    <row r="25" spans="1:4">
      <c r="A25" s="284"/>
    </row>
    <row r="26" spans="1:4">
      <c r="A26" s="793" t="s">
        <v>369</v>
      </c>
      <c r="B26" s="807"/>
      <c r="C26" s="807"/>
      <c r="D26" s="807"/>
    </row>
    <row r="27" spans="1:4">
      <c r="A27" s="284"/>
    </row>
    <row r="28" spans="1:4">
      <c r="A28" s="793" t="s">
        <v>171</v>
      </c>
      <c r="B28" s="807"/>
      <c r="C28" s="807"/>
      <c r="D28" s="807"/>
    </row>
    <row r="29" spans="1:4" ht="6.75" customHeight="1">
      <c r="A29" s="272"/>
    </row>
    <row r="30" spans="1:4" ht="15" customHeight="1">
      <c r="A30" s="818" t="s">
        <v>259</v>
      </c>
      <c r="B30" s="818"/>
      <c r="C30" s="819" t="s">
        <v>305</v>
      </c>
      <c r="D30" s="819" t="s">
        <v>357</v>
      </c>
    </row>
    <row r="31" spans="1:4" ht="15" customHeight="1">
      <c r="A31" s="818"/>
      <c r="B31" s="818"/>
      <c r="C31" s="814"/>
      <c r="D31" s="814"/>
    </row>
    <row r="32" spans="1:4" ht="15" customHeight="1">
      <c r="A32" s="818"/>
      <c r="B32" s="818"/>
      <c r="C32" s="815"/>
      <c r="D32" s="815"/>
    </row>
    <row r="33" spans="1:4" ht="20.100000000000001" customHeight="1">
      <c r="A33" s="812"/>
      <c r="B33" s="812"/>
      <c r="C33" s="810"/>
      <c r="D33" s="810"/>
    </row>
    <row r="34" spans="1:4" ht="20.100000000000001" customHeight="1">
      <c r="A34" s="812"/>
      <c r="B34" s="812"/>
      <c r="C34" s="811"/>
      <c r="D34" s="811"/>
    </row>
    <row r="35" spans="1:4" ht="20.100000000000001" customHeight="1">
      <c r="A35" s="812"/>
      <c r="B35" s="812"/>
      <c r="C35" s="810"/>
      <c r="D35" s="810"/>
    </row>
    <row r="36" spans="1:4" ht="20.100000000000001" customHeight="1">
      <c r="A36" s="812"/>
      <c r="B36" s="812"/>
      <c r="C36" s="811"/>
      <c r="D36" s="811"/>
    </row>
    <row r="37" spans="1:4" ht="20.100000000000001" customHeight="1">
      <c r="A37" s="812"/>
      <c r="B37" s="812"/>
      <c r="C37" s="810"/>
      <c r="D37" s="810"/>
    </row>
    <row r="38" spans="1:4" ht="20.100000000000001" customHeight="1">
      <c r="A38" s="812"/>
      <c r="B38" s="812"/>
      <c r="C38" s="811"/>
      <c r="D38" s="811"/>
    </row>
    <row r="39" spans="1:4" ht="20.100000000000001" customHeight="1">
      <c r="A39" s="812"/>
      <c r="B39" s="812"/>
      <c r="C39" s="810"/>
      <c r="D39" s="810"/>
    </row>
    <row r="40" spans="1:4" ht="20.100000000000001" customHeight="1">
      <c r="A40" s="812"/>
      <c r="B40" s="812"/>
      <c r="C40" s="811"/>
      <c r="D40" s="811"/>
    </row>
    <row r="41" spans="1:4" ht="20.100000000000001" customHeight="1">
      <c r="A41" s="812"/>
      <c r="B41" s="812"/>
      <c r="C41" s="810"/>
      <c r="D41" s="810"/>
    </row>
    <row r="42" spans="1:4" ht="20.100000000000001" customHeight="1">
      <c r="A42" s="812"/>
      <c r="B42" s="812"/>
      <c r="C42" s="811"/>
      <c r="D42" s="811"/>
    </row>
    <row r="43" spans="1:4" ht="20.100000000000001" customHeight="1">
      <c r="A43" s="812"/>
      <c r="B43" s="812"/>
      <c r="C43" s="810"/>
      <c r="D43" s="810"/>
    </row>
    <row r="44" spans="1:4" ht="20.100000000000001" customHeight="1">
      <c r="A44" s="812"/>
      <c r="B44" s="812"/>
      <c r="C44" s="811"/>
      <c r="D44" s="811"/>
    </row>
    <row r="45" spans="1:4">
      <c r="A45" s="793" t="s">
        <v>358</v>
      </c>
      <c r="B45" s="807"/>
      <c r="C45" s="807"/>
      <c r="D45" s="807"/>
    </row>
    <row r="46" spans="1:4" ht="34.5" customHeight="1">
      <c r="A46" s="793" t="s">
        <v>292</v>
      </c>
      <c r="B46" s="807"/>
      <c r="C46" s="807"/>
      <c r="D46" s="807"/>
    </row>
    <row r="47" spans="1:4" ht="8.25" customHeight="1">
      <c r="A47" s="284"/>
    </row>
    <row r="48" spans="1:4" ht="16.5" customHeight="1">
      <c r="A48" s="813" t="s">
        <v>398</v>
      </c>
      <c r="B48" s="813"/>
      <c r="C48" s="813"/>
      <c r="D48" s="296" t="s">
        <v>399</v>
      </c>
    </row>
    <row r="49" spans="1:4">
      <c r="A49" s="793" t="s">
        <v>359</v>
      </c>
      <c r="B49" s="807"/>
      <c r="C49" s="807"/>
      <c r="D49" s="807"/>
    </row>
  </sheetData>
  <mergeCells count="37">
    <mergeCell ref="A46:D46"/>
    <mergeCell ref="A48:C48"/>
    <mergeCell ref="A49:D49"/>
    <mergeCell ref="B22:B23"/>
    <mergeCell ref="C22:C23"/>
    <mergeCell ref="D22:D23"/>
    <mergeCell ref="A30:B32"/>
    <mergeCell ref="C30:C32"/>
    <mergeCell ref="D30:D32"/>
    <mergeCell ref="A33:B34"/>
    <mergeCell ref="C33:C34"/>
    <mergeCell ref="D33:D34"/>
    <mergeCell ref="A35:B36"/>
    <mergeCell ref="C35:C36"/>
    <mergeCell ref="D35:D36"/>
    <mergeCell ref="A37:B38"/>
    <mergeCell ref="A8:D8"/>
    <mergeCell ref="A24:D24"/>
    <mergeCell ref="A26:D26"/>
    <mergeCell ref="A28:D28"/>
    <mergeCell ref="A45:D45"/>
    <mergeCell ref="C37:C38"/>
    <mergeCell ref="D37:D38"/>
    <mergeCell ref="A39:B40"/>
    <mergeCell ref="C39:C40"/>
    <mergeCell ref="D39:D40"/>
    <mergeCell ref="A41:B42"/>
    <mergeCell ref="C41:C42"/>
    <mergeCell ref="D41:D42"/>
    <mergeCell ref="A43:B44"/>
    <mergeCell ref="C43:C44"/>
    <mergeCell ref="D43:D44"/>
    <mergeCell ref="A1:B1"/>
    <mergeCell ref="A2:D2"/>
    <mergeCell ref="A3:D3"/>
    <mergeCell ref="A5:D5"/>
    <mergeCell ref="A7:D7"/>
  </mergeCells>
  <phoneticPr fontId="21"/>
  <pageMargins left="0.55118110236220474" right="0.55118110236220474" top="0.98425196850393681" bottom="0.98425196850393681" header="0.51181102362204722" footer="0.51181102362204722"/>
  <pageSetup paperSize="9"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view="pageBreakPreview" zoomScale="80" zoomScaleSheetLayoutView="80" workbookViewId="0">
      <selection activeCell="A34" sqref="A34:B35"/>
    </sheetView>
  </sheetViews>
  <sheetFormatPr defaultRowHeight="14.25"/>
  <cols>
    <col min="1" max="1" width="4.625" style="283" customWidth="1"/>
    <col min="2" max="2" width="32.25" style="283" customWidth="1"/>
    <col min="3" max="3" width="35.875" style="283" customWidth="1"/>
    <col min="4" max="4" width="33.5" style="283" customWidth="1"/>
    <col min="5" max="5" width="9" style="283" customWidth="1"/>
    <col min="6" max="16384" width="9" style="283"/>
  </cols>
  <sheetData>
    <row r="1" spans="1:4">
      <c r="A1" s="792" t="s">
        <v>217</v>
      </c>
      <c r="B1" s="792"/>
    </row>
    <row r="2" spans="1:4">
      <c r="A2" s="793" t="s">
        <v>336</v>
      </c>
      <c r="B2" s="807"/>
      <c r="C2" s="807"/>
      <c r="D2" s="807"/>
    </row>
    <row r="3" spans="1:4" ht="38.25" customHeight="1">
      <c r="A3" s="794" t="s">
        <v>153</v>
      </c>
      <c r="B3" s="808"/>
      <c r="C3" s="808"/>
      <c r="D3" s="808"/>
    </row>
    <row r="4" spans="1:4" ht="9.75" customHeight="1">
      <c r="A4" s="284"/>
    </row>
    <row r="5" spans="1:4">
      <c r="A5" s="809" t="s">
        <v>370</v>
      </c>
      <c r="B5" s="807"/>
      <c r="C5" s="807"/>
      <c r="D5" s="807"/>
    </row>
    <row r="6" spans="1:4" ht="9.75" customHeight="1">
      <c r="A6" s="284"/>
    </row>
    <row r="7" spans="1:4">
      <c r="A7" s="793" t="s">
        <v>195</v>
      </c>
      <c r="B7" s="807"/>
      <c r="C7" s="807"/>
      <c r="D7" s="807"/>
    </row>
    <row r="8" spans="1:4" ht="6" customHeight="1">
      <c r="A8" s="793" t="s">
        <v>339</v>
      </c>
      <c r="B8" s="807"/>
      <c r="C8" s="807"/>
      <c r="D8" s="807"/>
    </row>
    <row r="9" spans="1:4" ht="20.100000000000001" customHeight="1">
      <c r="A9" s="285" t="s">
        <v>264</v>
      </c>
      <c r="B9" s="288" t="s">
        <v>361</v>
      </c>
      <c r="C9" s="288" t="s">
        <v>340</v>
      </c>
      <c r="D9" s="292" t="s">
        <v>341</v>
      </c>
    </row>
    <row r="10" spans="1:4" ht="18" customHeight="1">
      <c r="A10" s="286" t="s">
        <v>15</v>
      </c>
      <c r="B10" s="289" t="s">
        <v>371</v>
      </c>
      <c r="C10" s="289" t="s">
        <v>72</v>
      </c>
      <c r="D10" s="293" t="s">
        <v>79</v>
      </c>
    </row>
    <row r="11" spans="1:4" ht="18" customHeight="1">
      <c r="A11" s="286" t="s">
        <v>54</v>
      </c>
      <c r="B11" s="290"/>
      <c r="C11" s="290" t="s">
        <v>343</v>
      </c>
      <c r="D11" s="294" t="s">
        <v>344</v>
      </c>
    </row>
    <row r="12" spans="1:4" ht="18" customHeight="1">
      <c r="A12" s="286" t="s">
        <v>345</v>
      </c>
      <c r="B12" s="291" t="s">
        <v>235</v>
      </c>
      <c r="C12" s="291" t="s">
        <v>372</v>
      </c>
      <c r="D12" s="295" t="s">
        <v>79</v>
      </c>
    </row>
    <row r="13" spans="1:4" ht="18" customHeight="1">
      <c r="A13" s="286" t="s">
        <v>77</v>
      </c>
      <c r="B13" s="291"/>
      <c r="C13" s="291" t="s">
        <v>343</v>
      </c>
      <c r="D13" s="295" t="s">
        <v>344</v>
      </c>
    </row>
    <row r="14" spans="1:4" ht="18" customHeight="1">
      <c r="A14" s="286" t="s">
        <v>137</v>
      </c>
      <c r="B14" s="289" t="s">
        <v>69</v>
      </c>
      <c r="C14" s="289" t="s">
        <v>365</v>
      </c>
      <c r="D14" s="293" t="s">
        <v>79</v>
      </c>
    </row>
    <row r="15" spans="1:4" ht="18" customHeight="1">
      <c r="A15" s="286" t="s">
        <v>191</v>
      </c>
      <c r="B15" s="290"/>
      <c r="C15" s="290" t="s">
        <v>343</v>
      </c>
      <c r="D15" s="294" t="s">
        <v>344</v>
      </c>
    </row>
    <row r="16" spans="1:4" ht="18" customHeight="1">
      <c r="A16" s="286" t="s">
        <v>133</v>
      </c>
      <c r="B16" s="291" t="s">
        <v>323</v>
      </c>
      <c r="C16" s="291" t="s">
        <v>375</v>
      </c>
      <c r="D16" s="295" t="s">
        <v>79</v>
      </c>
    </row>
    <row r="17" spans="1:4" ht="18" customHeight="1">
      <c r="A17" s="286" t="s">
        <v>349</v>
      </c>
      <c r="B17" s="291"/>
      <c r="C17" s="291" t="s">
        <v>343</v>
      </c>
      <c r="D17" s="295" t="s">
        <v>344</v>
      </c>
    </row>
    <row r="18" spans="1:4" ht="18" customHeight="1">
      <c r="A18" s="286" t="s">
        <v>350</v>
      </c>
      <c r="B18" s="289" t="s">
        <v>279</v>
      </c>
      <c r="C18" s="289" t="s">
        <v>376</v>
      </c>
      <c r="D18" s="293" t="s">
        <v>79</v>
      </c>
    </row>
    <row r="19" spans="1:4" ht="18" customHeight="1">
      <c r="A19" s="286" t="s">
        <v>106</v>
      </c>
      <c r="B19" s="290"/>
      <c r="C19" s="290" t="s">
        <v>343</v>
      </c>
      <c r="D19" s="294" t="s">
        <v>344</v>
      </c>
    </row>
    <row r="20" spans="1:4" ht="18" customHeight="1">
      <c r="A20" s="286" t="s">
        <v>352</v>
      </c>
      <c r="B20" s="289" t="s">
        <v>76</v>
      </c>
      <c r="C20" s="289" t="s">
        <v>368</v>
      </c>
      <c r="D20" s="293" t="s">
        <v>79</v>
      </c>
    </row>
    <row r="21" spans="1:4" ht="18" customHeight="1">
      <c r="A21" s="286" t="s">
        <v>353</v>
      </c>
      <c r="B21" s="290" t="s">
        <v>295</v>
      </c>
      <c r="C21" s="290" t="s">
        <v>343</v>
      </c>
      <c r="D21" s="294" t="s">
        <v>344</v>
      </c>
    </row>
    <row r="22" spans="1:4" ht="18" customHeight="1">
      <c r="A22" s="286" t="s">
        <v>49</v>
      </c>
      <c r="B22" s="814"/>
      <c r="C22" s="814"/>
      <c r="D22" s="816"/>
    </row>
    <row r="23" spans="1:4" ht="18" customHeight="1">
      <c r="A23" s="287" t="s">
        <v>179</v>
      </c>
      <c r="B23" s="815"/>
      <c r="C23" s="815"/>
      <c r="D23" s="817"/>
    </row>
    <row r="24" spans="1:4">
      <c r="A24" s="793" t="s">
        <v>141</v>
      </c>
      <c r="B24" s="807"/>
      <c r="C24" s="807"/>
      <c r="D24" s="807"/>
    </row>
    <row r="25" spans="1:4">
      <c r="A25" s="284"/>
    </row>
    <row r="26" spans="1:4">
      <c r="A26" s="813" t="s">
        <v>90</v>
      </c>
      <c r="B26" s="813"/>
      <c r="C26" s="813"/>
      <c r="D26" s="296" t="s">
        <v>291</v>
      </c>
    </row>
    <row r="27" spans="1:4" ht="35.25" customHeight="1">
      <c r="A27" s="284"/>
      <c r="B27" s="820" t="s">
        <v>92</v>
      </c>
      <c r="C27" s="820"/>
      <c r="D27" s="820"/>
    </row>
    <row r="28" spans="1:4" ht="8.25" customHeight="1">
      <c r="A28" s="284"/>
      <c r="B28" s="297"/>
    </row>
    <row r="29" spans="1:4">
      <c r="A29" s="793" t="s">
        <v>171</v>
      </c>
      <c r="B29" s="807"/>
      <c r="C29" s="807"/>
      <c r="D29" s="807"/>
    </row>
    <row r="30" spans="1:4" ht="6.75" customHeight="1">
      <c r="A30" s="272"/>
    </row>
    <row r="31" spans="1:4" ht="15" customHeight="1">
      <c r="A31" s="818" t="s">
        <v>259</v>
      </c>
      <c r="B31" s="818"/>
      <c r="C31" s="819" t="s">
        <v>305</v>
      </c>
      <c r="D31" s="819" t="s">
        <v>357</v>
      </c>
    </row>
    <row r="32" spans="1:4" ht="15" customHeight="1">
      <c r="A32" s="818"/>
      <c r="B32" s="818"/>
      <c r="C32" s="814"/>
      <c r="D32" s="814"/>
    </row>
    <row r="33" spans="1:4" ht="15" customHeight="1">
      <c r="A33" s="818"/>
      <c r="B33" s="818"/>
      <c r="C33" s="815"/>
      <c r="D33" s="815"/>
    </row>
    <row r="34" spans="1:4" ht="20.100000000000001" customHeight="1">
      <c r="A34" s="812"/>
      <c r="B34" s="812"/>
      <c r="C34" s="810"/>
      <c r="D34" s="810"/>
    </row>
    <row r="35" spans="1:4" ht="20.100000000000001" customHeight="1">
      <c r="A35" s="812"/>
      <c r="B35" s="812"/>
      <c r="C35" s="811"/>
      <c r="D35" s="811"/>
    </row>
    <row r="36" spans="1:4" ht="20.100000000000001" customHeight="1">
      <c r="A36" s="812"/>
      <c r="B36" s="812"/>
      <c r="C36" s="810"/>
      <c r="D36" s="810"/>
    </row>
    <row r="37" spans="1:4" ht="20.100000000000001" customHeight="1">
      <c r="A37" s="812"/>
      <c r="B37" s="812"/>
      <c r="C37" s="811"/>
      <c r="D37" s="811"/>
    </row>
    <row r="38" spans="1:4" ht="20.100000000000001" customHeight="1">
      <c r="A38" s="812"/>
      <c r="B38" s="812"/>
      <c r="C38" s="810"/>
      <c r="D38" s="810"/>
    </row>
    <row r="39" spans="1:4" ht="20.100000000000001" customHeight="1">
      <c r="A39" s="812"/>
      <c r="B39" s="812"/>
      <c r="C39" s="811"/>
      <c r="D39" s="811"/>
    </row>
    <row r="40" spans="1:4" ht="20.100000000000001" customHeight="1">
      <c r="A40" s="812"/>
      <c r="B40" s="812"/>
      <c r="C40" s="810"/>
      <c r="D40" s="810"/>
    </row>
    <row r="41" spans="1:4" ht="20.100000000000001" customHeight="1">
      <c r="A41" s="812"/>
      <c r="B41" s="812"/>
      <c r="C41" s="811"/>
      <c r="D41" s="811"/>
    </row>
    <row r="42" spans="1:4" ht="20.100000000000001" customHeight="1">
      <c r="A42" s="812"/>
      <c r="B42" s="812"/>
      <c r="C42" s="810"/>
      <c r="D42" s="810"/>
    </row>
    <row r="43" spans="1:4" ht="20.100000000000001" customHeight="1">
      <c r="A43" s="812"/>
      <c r="B43" s="812"/>
      <c r="C43" s="811"/>
      <c r="D43" s="811"/>
    </row>
    <row r="44" spans="1:4" ht="20.100000000000001" customHeight="1">
      <c r="A44" s="812"/>
      <c r="B44" s="812"/>
      <c r="C44" s="810"/>
      <c r="D44" s="810"/>
    </row>
    <row r="45" spans="1:4" ht="20.100000000000001" customHeight="1">
      <c r="A45" s="812"/>
      <c r="B45" s="812"/>
      <c r="C45" s="811"/>
      <c r="D45" s="811"/>
    </row>
    <row r="46" spans="1:4">
      <c r="A46" s="793" t="s">
        <v>358</v>
      </c>
      <c r="B46" s="807"/>
      <c r="C46" s="807"/>
      <c r="D46" s="807"/>
    </row>
    <row r="47" spans="1:4" ht="34.5" customHeight="1">
      <c r="A47" s="793" t="s">
        <v>292</v>
      </c>
      <c r="B47" s="807"/>
      <c r="C47" s="807"/>
      <c r="D47" s="807"/>
    </row>
    <row r="48" spans="1:4" ht="8.25" customHeight="1">
      <c r="A48" s="284"/>
    </row>
    <row r="49" spans="1:4" ht="24.75" customHeight="1">
      <c r="A49" s="813" t="s">
        <v>397</v>
      </c>
      <c r="B49" s="813"/>
      <c r="C49" s="813"/>
      <c r="D49" s="296" t="s">
        <v>373</v>
      </c>
    </row>
    <row r="50" spans="1:4">
      <c r="A50" s="793" t="s">
        <v>359</v>
      </c>
      <c r="B50" s="807"/>
      <c r="C50" s="807"/>
      <c r="D50" s="807"/>
    </row>
  </sheetData>
  <mergeCells count="38">
    <mergeCell ref="A42:B43"/>
    <mergeCell ref="C42:C43"/>
    <mergeCell ref="D42:D43"/>
    <mergeCell ref="A44:B45"/>
    <mergeCell ref="C44:C45"/>
    <mergeCell ref="D44:D45"/>
    <mergeCell ref="A38:B39"/>
    <mergeCell ref="C38:C39"/>
    <mergeCell ref="D38:D39"/>
    <mergeCell ref="A40:B41"/>
    <mergeCell ref="C40:C41"/>
    <mergeCell ref="D40:D41"/>
    <mergeCell ref="A46:D46"/>
    <mergeCell ref="A47:D47"/>
    <mergeCell ref="A49:C49"/>
    <mergeCell ref="A50:D50"/>
    <mergeCell ref="B22:B23"/>
    <mergeCell ref="C22:C23"/>
    <mergeCell ref="D22:D23"/>
    <mergeCell ref="A31:B33"/>
    <mergeCell ref="C31:C33"/>
    <mergeCell ref="D31:D33"/>
    <mergeCell ref="A34:B35"/>
    <mergeCell ref="C34:C35"/>
    <mergeCell ref="D34:D35"/>
    <mergeCell ref="A36:B37"/>
    <mergeCell ref="C36:C37"/>
    <mergeCell ref="D36:D37"/>
    <mergeCell ref="A8:D8"/>
    <mergeCell ref="A24:D24"/>
    <mergeCell ref="A26:C26"/>
    <mergeCell ref="B27:D27"/>
    <mergeCell ref="A29:D29"/>
    <mergeCell ref="A1:B1"/>
    <mergeCell ref="A2:D2"/>
    <mergeCell ref="A3:D3"/>
    <mergeCell ref="A5:D5"/>
    <mergeCell ref="A7:D7"/>
  </mergeCells>
  <phoneticPr fontId="21"/>
  <pageMargins left="0.55118110236220474" right="0.55118110236220474" top="0.98425196850393681" bottom="0.98425196850393681" header="0.51181102362204722" footer="0.51181102362204722"/>
  <pageSetup paperSize="9" scale="8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6"/>
  <sheetViews>
    <sheetView showGridLines="0" showZeros="0" zoomScale="80" zoomScaleNormal="80" workbookViewId="0">
      <pane ySplit="10" topLeftCell="A11" activePane="bottomLeft" state="frozen"/>
      <selection pane="bottomLeft" activeCell="O41" sqref="O41"/>
    </sheetView>
  </sheetViews>
  <sheetFormatPr defaultColWidth="2.125" defaultRowHeight="21.95" customHeight="1"/>
  <cols>
    <col min="1" max="16384" width="2.125" style="18"/>
  </cols>
  <sheetData>
    <row r="1" spans="2:49" ht="5.0999999999999996" customHeight="1">
      <c r="B1" s="19"/>
      <c r="C1" s="19"/>
      <c r="D1" s="19"/>
      <c r="E1" s="19"/>
      <c r="F1" s="19"/>
      <c r="G1" s="19"/>
      <c r="H1" s="19"/>
    </row>
    <row r="2" spans="2:49" ht="15" customHeight="1">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row>
    <row r="3" spans="2:49" ht="15" customHeight="1">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row>
    <row r="4" spans="2:49" ht="15" customHeight="1">
      <c r="B4" s="363" t="s">
        <v>227</v>
      </c>
      <c r="C4" s="364"/>
      <c r="D4" s="364"/>
      <c r="E4" s="364"/>
      <c r="F4" s="364"/>
      <c r="G4" s="364"/>
      <c r="H4" s="364"/>
      <c r="I4" s="364"/>
      <c r="J4" s="364"/>
      <c r="K4" s="365"/>
      <c r="L4" s="372"/>
      <c r="M4" s="373"/>
      <c r="N4" s="373"/>
      <c r="O4" s="373"/>
      <c r="P4" s="373"/>
      <c r="Q4" s="373"/>
      <c r="R4" s="373"/>
      <c r="S4" s="373"/>
      <c r="T4" s="373"/>
      <c r="U4" s="373"/>
      <c r="V4" s="373"/>
      <c r="W4" s="373"/>
      <c r="X4" s="373"/>
      <c r="Y4" s="373"/>
      <c r="Z4" s="373"/>
      <c r="AA4" s="36" t="s">
        <v>45</v>
      </c>
      <c r="AB4" s="34"/>
      <c r="AC4" s="34"/>
      <c r="AD4" s="34"/>
      <c r="AE4" s="39"/>
    </row>
    <row r="5" spans="2:49" ht="15" customHeight="1">
      <c r="B5" s="363" t="s">
        <v>18</v>
      </c>
      <c r="C5" s="364"/>
      <c r="D5" s="364"/>
      <c r="E5" s="364"/>
      <c r="F5" s="364"/>
      <c r="G5" s="364"/>
      <c r="H5" s="364"/>
      <c r="I5" s="364"/>
      <c r="J5" s="364"/>
      <c r="K5" s="365"/>
      <c r="L5" s="374" t="s">
        <v>418</v>
      </c>
      <c r="M5" s="375"/>
      <c r="N5" s="375"/>
      <c r="O5" s="375"/>
      <c r="P5" s="375"/>
      <c r="Q5" s="376" t="s">
        <v>31</v>
      </c>
      <c r="R5" s="376"/>
      <c r="S5" s="375"/>
      <c r="T5" s="375"/>
      <c r="U5" s="376" t="s">
        <v>33</v>
      </c>
      <c r="V5" s="376"/>
      <c r="W5" s="375"/>
      <c r="X5" s="375"/>
      <c r="Y5" s="376" t="s">
        <v>21</v>
      </c>
      <c r="Z5" s="376"/>
      <c r="AA5" s="33"/>
      <c r="AB5" s="33"/>
      <c r="AC5" s="33"/>
      <c r="AD5" s="33"/>
      <c r="AE5" s="40"/>
      <c r="AG5" s="42" t="str">
        <f>L5&amp;IF(O5="","　　　年　　　　月　　　　日",IF(O5&lt;10,"　　","　")&amp;DBCS(O5)&amp;"年"&amp;IF(S5&lt;10,"　　","　")&amp;DBCS(S5)&amp;"月"&amp;IF(W5&lt;10,"　　","　")&amp;DBCS(W5)&amp;"日")</f>
        <v>令和　　　年　　　　月　　　　日</v>
      </c>
      <c r="AH5" s="42"/>
      <c r="AI5" s="42"/>
      <c r="AJ5" s="42"/>
      <c r="AK5" s="42"/>
      <c r="AL5" s="42"/>
      <c r="AM5" s="42"/>
      <c r="AN5" s="42"/>
      <c r="AO5" s="42"/>
      <c r="AP5" s="42"/>
      <c r="AQ5" s="42"/>
      <c r="AR5" s="42"/>
      <c r="AS5" s="42"/>
      <c r="AT5" s="42"/>
      <c r="AU5" s="42"/>
      <c r="AV5" s="42"/>
      <c r="AW5" s="42"/>
    </row>
    <row r="6" spans="2:49" ht="15" customHeight="1">
      <c r="B6" s="377" t="s">
        <v>46</v>
      </c>
      <c r="C6" s="378"/>
      <c r="D6" s="378"/>
      <c r="E6" s="379"/>
      <c r="F6" s="380" t="s">
        <v>34</v>
      </c>
      <c r="G6" s="381"/>
      <c r="H6" s="381"/>
      <c r="I6" s="381"/>
      <c r="J6" s="381"/>
      <c r="K6" s="382"/>
      <c r="L6" s="383"/>
      <c r="M6" s="384"/>
      <c r="N6" s="384"/>
      <c r="O6" s="384"/>
      <c r="P6" s="384"/>
      <c r="Q6" s="384"/>
      <c r="R6" s="384"/>
      <c r="S6" s="384"/>
      <c r="T6" s="384"/>
      <c r="U6" s="384"/>
      <c r="V6" s="384"/>
      <c r="W6" s="384"/>
      <c r="X6" s="384"/>
      <c r="Y6" s="384"/>
      <c r="Z6" s="384"/>
      <c r="AA6" s="384"/>
      <c r="AB6" s="384"/>
      <c r="AC6" s="384"/>
      <c r="AD6" s="384"/>
      <c r="AE6" s="385"/>
      <c r="AG6" s="42" t="str">
        <f>LEFT(L5,1)&amp;"　"&amp;RIGHT(L5,1)&amp;IF(O5="","　　　　年　　　　　月　　　　　日",IF(O5&lt;10,"　　","　")&amp;DBCS(O5)&amp;"　年"&amp;IF(S5&lt;10,"　　","　")&amp;DBCS(S5)&amp;"　月"&amp;IF(W5&lt;10,"　　","　")&amp;DBCS(W5)&amp;"　日")</f>
        <v>令　和　　　　年　　　　　月　　　　　日</v>
      </c>
      <c r="AH6" s="42"/>
      <c r="AI6" s="42"/>
      <c r="AJ6" s="42"/>
      <c r="AK6" s="42"/>
      <c r="AL6" s="42"/>
      <c r="AM6" s="42"/>
      <c r="AN6" s="42"/>
      <c r="AO6" s="42"/>
      <c r="AP6" s="42"/>
      <c r="AQ6" s="42"/>
      <c r="AR6" s="42"/>
      <c r="AS6" s="42"/>
      <c r="AT6" s="42"/>
      <c r="AU6" s="42"/>
      <c r="AV6" s="42"/>
      <c r="AW6" s="42"/>
    </row>
    <row r="7" spans="2:49" ht="15" customHeight="1">
      <c r="B7" s="386"/>
      <c r="C7" s="387"/>
      <c r="D7" s="387"/>
      <c r="E7" s="388"/>
      <c r="F7" s="389" t="s">
        <v>24</v>
      </c>
      <c r="G7" s="390"/>
      <c r="H7" s="390"/>
      <c r="I7" s="390"/>
      <c r="J7" s="390"/>
      <c r="K7" s="391"/>
      <c r="L7" s="392"/>
      <c r="M7" s="393"/>
      <c r="N7" s="393"/>
      <c r="O7" s="393"/>
      <c r="P7" s="393"/>
      <c r="Q7" s="393"/>
      <c r="R7" s="393"/>
      <c r="S7" s="393"/>
      <c r="T7" s="393"/>
      <c r="U7" s="393"/>
      <c r="V7" s="393"/>
      <c r="W7" s="393"/>
      <c r="X7" s="393"/>
      <c r="Y7" s="393"/>
      <c r="Z7" s="393"/>
      <c r="AA7" s="393"/>
      <c r="AB7" s="393"/>
      <c r="AC7" s="393"/>
      <c r="AD7" s="393"/>
      <c r="AE7" s="394"/>
    </row>
    <row r="8" spans="2:49" ht="15" customHeight="1">
      <c r="B8" s="386"/>
      <c r="C8" s="387"/>
      <c r="D8" s="387"/>
      <c r="E8" s="388"/>
      <c r="F8" s="389" t="s">
        <v>25</v>
      </c>
      <c r="G8" s="390"/>
      <c r="H8" s="390"/>
      <c r="I8" s="390"/>
      <c r="J8" s="390"/>
      <c r="K8" s="391"/>
      <c r="L8" s="392"/>
      <c r="M8" s="393"/>
      <c r="N8" s="393"/>
      <c r="O8" s="393"/>
      <c r="P8" s="393"/>
      <c r="Q8" s="393"/>
      <c r="R8" s="393"/>
      <c r="S8" s="393"/>
      <c r="T8" s="393"/>
      <c r="U8" s="393"/>
      <c r="V8" s="393"/>
      <c r="W8" s="393"/>
      <c r="X8" s="393"/>
      <c r="Y8" s="393"/>
      <c r="Z8" s="393"/>
      <c r="AA8" s="393"/>
      <c r="AB8" s="393"/>
      <c r="AC8" s="393"/>
      <c r="AD8" s="393"/>
      <c r="AE8" s="394"/>
    </row>
    <row r="9" spans="2:49" ht="15" customHeight="1">
      <c r="B9" s="395"/>
      <c r="C9" s="396"/>
      <c r="D9" s="396"/>
      <c r="E9" s="397"/>
      <c r="F9" s="398" t="s">
        <v>35</v>
      </c>
      <c r="G9" s="399"/>
      <c r="H9" s="399"/>
      <c r="I9" s="399"/>
      <c r="J9" s="399"/>
      <c r="K9" s="400"/>
      <c r="L9" s="401"/>
      <c r="M9" s="402"/>
      <c r="N9" s="402"/>
      <c r="O9" s="402"/>
      <c r="P9" s="402"/>
      <c r="Q9" s="402"/>
      <c r="R9" s="402"/>
      <c r="S9" s="402"/>
      <c r="T9" s="402"/>
      <c r="U9" s="402"/>
      <c r="V9" s="402"/>
      <c r="W9" s="402"/>
      <c r="X9" s="402"/>
      <c r="Y9" s="402"/>
      <c r="Z9" s="402"/>
      <c r="AA9" s="402"/>
      <c r="AB9" s="402"/>
      <c r="AC9" s="402"/>
      <c r="AD9" s="402"/>
      <c r="AE9" s="403"/>
    </row>
    <row r="10" spans="2:49" ht="5.0999999999999996" customHeight="1"/>
    <row r="14" spans="2:49" ht="21.95" customHeight="1">
      <c r="B14" s="18" t="s">
        <v>48</v>
      </c>
    </row>
    <row r="17" spans="3:41" ht="21.95" customHeight="1">
      <c r="I17" s="404" t="s">
        <v>202</v>
      </c>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row>
    <row r="19" spans="3:41" ht="21.95" customHeight="1">
      <c r="AN19" s="32"/>
      <c r="AO19" s="43" t="str">
        <f>AG5</f>
        <v>令和　　　年　　　　月　　　　日</v>
      </c>
    </row>
    <row r="22" spans="3:41" ht="21.95" customHeight="1">
      <c r="C22" s="405" t="s">
        <v>209</v>
      </c>
      <c r="D22" s="405"/>
      <c r="E22" s="405"/>
      <c r="F22" s="405"/>
      <c r="G22" s="405"/>
      <c r="H22" s="405"/>
      <c r="I22" s="405"/>
      <c r="J22" s="405"/>
      <c r="K22" s="405"/>
      <c r="L22" s="405"/>
      <c r="M22" s="405"/>
      <c r="N22" s="405"/>
      <c r="P22" s="19"/>
    </row>
    <row r="25" spans="3:41" ht="21.95" customHeight="1">
      <c r="R25" s="18" t="s">
        <v>46</v>
      </c>
      <c r="V25" s="18" t="s">
        <v>2</v>
      </c>
      <c r="Z25" s="406">
        <f>L6</f>
        <v>0</v>
      </c>
      <c r="AA25" s="406"/>
      <c r="AB25" s="406"/>
      <c r="AC25" s="406"/>
      <c r="AD25" s="406"/>
      <c r="AE25" s="406"/>
      <c r="AF25" s="406"/>
      <c r="AG25" s="406"/>
      <c r="AH25" s="406"/>
      <c r="AI25" s="406"/>
      <c r="AJ25" s="406"/>
      <c r="AK25" s="406"/>
      <c r="AL25" s="406"/>
      <c r="AM25" s="406"/>
      <c r="AN25" s="406"/>
      <c r="AO25" s="31"/>
    </row>
    <row r="26" spans="3:41" ht="21.95" customHeight="1">
      <c r="Z26" s="407"/>
      <c r="AA26" s="407"/>
      <c r="AB26" s="407"/>
      <c r="AC26" s="407"/>
      <c r="AD26" s="407"/>
      <c r="AE26" s="407"/>
      <c r="AF26" s="407"/>
      <c r="AG26" s="407"/>
      <c r="AH26" s="407"/>
      <c r="AI26" s="407"/>
      <c r="AJ26" s="407"/>
      <c r="AK26" s="407"/>
      <c r="AL26" s="407"/>
      <c r="AM26" s="407"/>
      <c r="AN26" s="407"/>
      <c r="AO26" s="407"/>
    </row>
    <row r="27" spans="3:41" ht="21.95" customHeight="1">
      <c r="X27" s="35"/>
      <c r="Z27" s="408">
        <f>L7</f>
        <v>0</v>
      </c>
      <c r="AA27" s="408"/>
      <c r="AB27" s="408"/>
      <c r="AC27" s="408"/>
      <c r="AD27" s="408"/>
      <c r="AE27" s="408"/>
      <c r="AF27" s="408"/>
      <c r="AG27" s="408"/>
      <c r="AH27" s="408"/>
      <c r="AI27" s="408"/>
      <c r="AJ27" s="408"/>
      <c r="AK27" s="408"/>
      <c r="AL27" s="408"/>
      <c r="AM27" s="408"/>
      <c r="AN27" s="408"/>
      <c r="AO27" s="408"/>
    </row>
    <row r="28" spans="3:41" ht="21.95" customHeight="1">
      <c r="V28" s="18" t="s">
        <v>55</v>
      </c>
      <c r="Z28" s="409">
        <f>L8</f>
        <v>0</v>
      </c>
      <c r="AA28" s="409"/>
      <c r="AB28" s="409"/>
      <c r="AC28" s="409"/>
      <c r="AD28" s="409"/>
      <c r="AE28" s="41"/>
      <c r="AF28" s="410">
        <f>L9</f>
        <v>0</v>
      </c>
      <c r="AG28" s="410"/>
      <c r="AH28" s="410"/>
      <c r="AI28" s="410"/>
      <c r="AJ28" s="410"/>
      <c r="AK28" s="410"/>
      <c r="AL28" s="410"/>
      <c r="AM28" s="410"/>
      <c r="AN28" s="411" t="s">
        <v>7</v>
      </c>
      <c r="AO28" s="411"/>
    </row>
    <row r="31" spans="3:41" ht="21.95" customHeight="1">
      <c r="AA31" s="28"/>
      <c r="AB31" s="28"/>
      <c r="AC31" s="28"/>
      <c r="AD31" s="28"/>
      <c r="AE31" s="28"/>
      <c r="AF31" s="28"/>
    </row>
    <row r="32" spans="3:41" ht="21.95" customHeight="1">
      <c r="C32" s="18" t="s">
        <v>57</v>
      </c>
    </row>
    <row r="35" spans="3:38" ht="21.95" customHeight="1">
      <c r="C35" s="27" t="s">
        <v>47</v>
      </c>
      <c r="E35" s="412" t="s">
        <v>224</v>
      </c>
      <c r="F35" s="412"/>
      <c r="G35" s="412"/>
      <c r="H35" s="412"/>
      <c r="I35" s="412"/>
      <c r="J35" s="412"/>
      <c r="M35" s="406">
        <f>L2</f>
        <v>0</v>
      </c>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row>
    <row r="36" spans="3:38" ht="21.95" customHeight="1">
      <c r="C36" s="27"/>
    </row>
    <row r="37" spans="3:38" ht="21.95" customHeight="1">
      <c r="C37" s="27" t="s">
        <v>61</v>
      </c>
      <c r="E37" s="412" t="s">
        <v>228</v>
      </c>
      <c r="F37" s="412"/>
      <c r="G37" s="412"/>
      <c r="H37" s="412"/>
      <c r="I37" s="412"/>
      <c r="J37" s="412"/>
      <c r="M37" s="413" t="str">
        <f>L3&amp;"　"&amp;IF(O3="","　　　　　   　　　",O3)&amp;"　"&amp;X3</f>
        <v>津山市　　　　　　   　　　　地内</v>
      </c>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row>
    <row r="38" spans="3:38" ht="21.95" customHeight="1">
      <c r="C38" s="27"/>
    </row>
    <row r="39" spans="3:38" ht="21.95" customHeight="1">
      <c r="C39" s="27" t="s">
        <v>66</v>
      </c>
      <c r="E39" s="412" t="s">
        <v>70</v>
      </c>
      <c r="F39" s="412"/>
      <c r="G39" s="412"/>
      <c r="H39" s="412"/>
      <c r="I39" s="412"/>
      <c r="J39" s="412"/>
      <c r="M39" s="414">
        <f>L4</f>
        <v>0</v>
      </c>
      <c r="N39" s="414"/>
      <c r="O39" s="414"/>
      <c r="P39" s="414"/>
      <c r="Q39" s="414"/>
      <c r="R39" s="414"/>
      <c r="S39" s="414"/>
      <c r="T39" s="414"/>
      <c r="U39" s="414"/>
      <c r="V39" s="414"/>
      <c r="W39" s="414"/>
      <c r="X39" s="414"/>
      <c r="Y39" s="414"/>
      <c r="Z39" s="414"/>
      <c r="AA39" s="414"/>
      <c r="AB39" s="414"/>
      <c r="AC39" s="414"/>
      <c r="AD39" s="37" t="s">
        <v>14</v>
      </c>
      <c r="AF39" s="37"/>
      <c r="AG39" s="37"/>
      <c r="AH39" s="37"/>
      <c r="AI39" s="37"/>
      <c r="AJ39" s="37"/>
      <c r="AK39" s="37"/>
      <c r="AL39" s="37"/>
    </row>
    <row r="40" spans="3:38" ht="21.95" customHeight="1">
      <c r="C40" s="27"/>
    </row>
    <row r="41" spans="3:38" ht="21.95" customHeight="1">
      <c r="C41" s="27" t="s">
        <v>20</v>
      </c>
      <c r="E41" s="412" t="s">
        <v>53</v>
      </c>
      <c r="F41" s="412"/>
      <c r="G41" s="412"/>
      <c r="H41" s="412"/>
      <c r="I41" s="412"/>
      <c r="J41" s="412"/>
      <c r="M41" s="18" t="str">
        <f>AG6</f>
        <v>令　和　　　　年　　　　　月　　　　　日</v>
      </c>
      <c r="P41" s="32"/>
      <c r="Q41" s="32"/>
      <c r="R41" s="32"/>
    </row>
    <row r="42" spans="3:38" ht="21.95" customHeight="1">
      <c r="C42" s="27"/>
    </row>
    <row r="43" spans="3:38" ht="21.95" customHeight="1">
      <c r="C43" s="27" t="s">
        <v>71</v>
      </c>
      <c r="E43" s="412" t="s">
        <v>73</v>
      </c>
      <c r="F43" s="412"/>
      <c r="G43" s="412"/>
      <c r="H43" s="412"/>
      <c r="I43" s="412"/>
      <c r="J43" s="412"/>
      <c r="M43" s="18" t="str">
        <f>M41</f>
        <v>令　和　　　　年　　　　　月　　　　　日</v>
      </c>
    </row>
    <row r="44" spans="3:38" ht="21.95" customHeight="1">
      <c r="C44" s="27"/>
    </row>
    <row r="45" spans="3:38" ht="21.95" customHeight="1">
      <c r="C45" s="27"/>
    </row>
    <row r="46" spans="3:38" ht="21.95" customHeight="1">
      <c r="C46" s="27"/>
    </row>
  </sheetData>
  <sheetProtection password="DE82" sheet="1" objects="1" scenarios="1"/>
  <mergeCells count="44">
    <mergeCell ref="E43:J43"/>
    <mergeCell ref="E37:J37"/>
    <mergeCell ref="M37:AL37"/>
    <mergeCell ref="E39:J39"/>
    <mergeCell ref="M39:AC39"/>
    <mergeCell ref="E41:J41"/>
    <mergeCell ref="Z28:AD28"/>
    <mergeCell ref="AF28:AM28"/>
    <mergeCell ref="AN28:AO28"/>
    <mergeCell ref="E35:J35"/>
    <mergeCell ref="M35:AL35"/>
    <mergeCell ref="I17:AH17"/>
    <mergeCell ref="C22:N22"/>
    <mergeCell ref="Z25:AN25"/>
    <mergeCell ref="Z26:AO26"/>
    <mergeCell ref="Z27:AO27"/>
    <mergeCell ref="B8:E8"/>
    <mergeCell ref="F8:K8"/>
    <mergeCell ref="L8:AE8"/>
    <mergeCell ref="B9:E9"/>
    <mergeCell ref="F9:K9"/>
    <mergeCell ref="L9:AE9"/>
    <mergeCell ref="B6:E6"/>
    <mergeCell ref="F6:K6"/>
    <mergeCell ref="L6:AE6"/>
    <mergeCell ref="B7:E7"/>
    <mergeCell ref="F7:K7"/>
    <mergeCell ref="L7:AE7"/>
    <mergeCell ref="B4:K4"/>
    <mergeCell ref="L4:Z4"/>
    <mergeCell ref="B5:K5"/>
    <mergeCell ref="L5:N5"/>
    <mergeCell ref="O5:P5"/>
    <mergeCell ref="Q5:R5"/>
    <mergeCell ref="S5:T5"/>
    <mergeCell ref="U5:V5"/>
    <mergeCell ref="W5:X5"/>
    <mergeCell ref="Y5:Z5"/>
    <mergeCell ref="B2:K2"/>
    <mergeCell ref="L2:AE2"/>
    <mergeCell ref="B3:K3"/>
    <mergeCell ref="L3:N3"/>
    <mergeCell ref="O3:W3"/>
    <mergeCell ref="X3:AC3"/>
  </mergeCells>
  <phoneticPr fontId="21"/>
  <pageMargins left="0.78740157480314965" right="0.78740157480314965" top="0.98425196850393681" bottom="0.19685039370078741"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view="pageBreakPreview" zoomScale="80" zoomScaleSheetLayoutView="80" workbookViewId="0">
      <selection activeCell="A10" sqref="A10:B11"/>
    </sheetView>
  </sheetViews>
  <sheetFormatPr defaultRowHeight="14.25"/>
  <cols>
    <col min="1" max="1" width="4.625" style="283" customWidth="1"/>
    <col min="2" max="2" width="25.125" style="283" customWidth="1"/>
    <col min="3" max="3" width="33.125" style="283" customWidth="1"/>
    <col min="4" max="4" width="33.5" style="283" customWidth="1"/>
    <col min="5" max="5" width="9" style="283" customWidth="1"/>
    <col min="6" max="16384" width="9" style="283"/>
  </cols>
  <sheetData>
    <row r="1" spans="1:4">
      <c r="A1" s="792" t="s">
        <v>348</v>
      </c>
      <c r="B1" s="792"/>
    </row>
    <row r="2" spans="1:4">
      <c r="A2" s="793" t="s">
        <v>336</v>
      </c>
      <c r="B2" s="807"/>
      <c r="C2" s="807"/>
      <c r="D2" s="807"/>
    </row>
    <row r="3" spans="1:4" ht="15.75" customHeight="1">
      <c r="A3" s="821" t="s">
        <v>378</v>
      </c>
      <c r="B3" s="822"/>
      <c r="C3" s="822"/>
      <c r="D3" s="822"/>
    </row>
    <row r="4" spans="1:4" ht="15.75" customHeight="1">
      <c r="A4" s="298"/>
      <c r="B4" s="300"/>
      <c r="C4" s="300"/>
      <c r="D4" s="300"/>
    </row>
    <row r="5" spans="1:4">
      <c r="A5" s="793" t="s">
        <v>326</v>
      </c>
      <c r="B5" s="807"/>
      <c r="C5" s="807"/>
      <c r="D5" s="807"/>
    </row>
    <row r="6" spans="1:4" ht="6" customHeight="1">
      <c r="A6" s="793" t="s">
        <v>339</v>
      </c>
      <c r="B6" s="807"/>
      <c r="C6" s="807"/>
      <c r="D6" s="807"/>
    </row>
    <row r="7" spans="1:4" ht="15" customHeight="1">
      <c r="A7" s="818" t="s">
        <v>259</v>
      </c>
      <c r="B7" s="818"/>
      <c r="C7" s="819" t="s">
        <v>305</v>
      </c>
      <c r="D7" s="819" t="s">
        <v>357</v>
      </c>
    </row>
    <row r="8" spans="1:4" ht="15" customHeight="1">
      <c r="A8" s="818"/>
      <c r="B8" s="818"/>
      <c r="C8" s="814"/>
      <c r="D8" s="814"/>
    </row>
    <row r="9" spans="1:4" ht="15" customHeight="1">
      <c r="A9" s="818"/>
      <c r="B9" s="818"/>
      <c r="C9" s="815"/>
      <c r="D9" s="815"/>
    </row>
    <row r="10" spans="1:4" ht="15" customHeight="1">
      <c r="A10" s="812"/>
      <c r="B10" s="812"/>
      <c r="C10" s="810"/>
      <c r="D10" s="810"/>
    </row>
    <row r="11" spans="1:4" ht="15" customHeight="1">
      <c r="A11" s="812"/>
      <c r="B11" s="812"/>
      <c r="C11" s="811"/>
      <c r="D11" s="811"/>
    </row>
    <row r="12" spans="1:4" ht="15" customHeight="1">
      <c r="A12" s="812"/>
      <c r="B12" s="812"/>
      <c r="C12" s="810"/>
      <c r="D12" s="810"/>
    </row>
    <row r="13" spans="1:4" ht="15" customHeight="1">
      <c r="A13" s="812"/>
      <c r="B13" s="812"/>
      <c r="C13" s="811"/>
      <c r="D13" s="811"/>
    </row>
    <row r="14" spans="1:4" ht="15" customHeight="1">
      <c r="A14" s="812"/>
      <c r="B14" s="812"/>
      <c r="C14" s="810"/>
      <c r="D14" s="810"/>
    </row>
    <row r="15" spans="1:4" ht="15" customHeight="1">
      <c r="A15" s="812"/>
      <c r="B15" s="812"/>
      <c r="C15" s="811"/>
      <c r="D15" s="811"/>
    </row>
    <row r="16" spans="1:4" ht="15" customHeight="1">
      <c r="A16" s="812"/>
      <c r="B16" s="812"/>
      <c r="C16" s="810"/>
      <c r="D16" s="810"/>
    </row>
    <row r="17" spans="1:4" ht="15" customHeight="1">
      <c r="A17" s="812"/>
      <c r="B17" s="812"/>
      <c r="C17" s="811"/>
      <c r="D17" s="811"/>
    </row>
    <row r="18" spans="1:4" ht="15" customHeight="1">
      <c r="A18" s="812"/>
      <c r="B18" s="812"/>
      <c r="C18" s="810"/>
      <c r="D18" s="810"/>
    </row>
    <row r="19" spans="1:4" ht="15" customHeight="1">
      <c r="A19" s="812"/>
      <c r="B19" s="812"/>
      <c r="C19" s="811"/>
      <c r="D19" s="811"/>
    </row>
    <row r="20" spans="1:4" ht="15" customHeight="1">
      <c r="A20" s="812"/>
      <c r="B20" s="812"/>
      <c r="C20" s="810"/>
      <c r="D20" s="810"/>
    </row>
    <row r="21" spans="1:4" ht="15" customHeight="1">
      <c r="A21" s="812"/>
      <c r="B21" s="812"/>
      <c r="C21" s="811"/>
      <c r="D21" s="811"/>
    </row>
    <row r="22" spans="1:4" ht="15" customHeight="1">
      <c r="A22" s="812"/>
      <c r="B22" s="812"/>
      <c r="C22" s="810"/>
      <c r="D22" s="810"/>
    </row>
    <row r="23" spans="1:4" ht="15" customHeight="1">
      <c r="A23" s="812"/>
      <c r="B23" s="812"/>
      <c r="C23" s="811"/>
      <c r="D23" s="811"/>
    </row>
    <row r="24" spans="1:4" ht="15" customHeight="1">
      <c r="A24" s="812"/>
      <c r="B24" s="812"/>
      <c r="C24" s="810"/>
      <c r="D24" s="810"/>
    </row>
    <row r="25" spans="1:4" ht="15" customHeight="1">
      <c r="A25" s="812"/>
      <c r="B25" s="812"/>
      <c r="C25" s="811"/>
      <c r="D25" s="811"/>
    </row>
    <row r="26" spans="1:4" ht="15" customHeight="1">
      <c r="A26" s="812"/>
      <c r="B26" s="812"/>
      <c r="C26" s="810"/>
      <c r="D26" s="810"/>
    </row>
    <row r="27" spans="1:4" ht="15" customHeight="1">
      <c r="A27" s="812"/>
      <c r="B27" s="812"/>
      <c r="C27" s="811"/>
      <c r="D27" s="811"/>
    </row>
    <row r="28" spans="1:4" ht="15" customHeight="1">
      <c r="A28" s="812"/>
      <c r="B28" s="812"/>
      <c r="C28" s="810"/>
      <c r="D28" s="810"/>
    </row>
    <row r="29" spans="1:4" ht="15" customHeight="1">
      <c r="A29" s="812"/>
      <c r="B29" s="812"/>
      <c r="C29" s="811"/>
      <c r="D29" s="811"/>
    </row>
    <row r="30" spans="1:4" ht="15" customHeight="1">
      <c r="A30" s="812"/>
      <c r="B30" s="812"/>
      <c r="C30" s="810"/>
      <c r="D30" s="810"/>
    </row>
    <row r="31" spans="1:4" ht="15" customHeight="1">
      <c r="A31" s="812"/>
      <c r="B31" s="812"/>
      <c r="C31" s="811"/>
      <c r="D31" s="811"/>
    </row>
    <row r="32" spans="1:4" ht="15" customHeight="1">
      <c r="A32" s="812"/>
      <c r="B32" s="812"/>
      <c r="C32" s="810"/>
      <c r="D32" s="810"/>
    </row>
    <row r="33" spans="1:4" ht="15" customHeight="1">
      <c r="A33" s="812"/>
      <c r="B33" s="812"/>
      <c r="C33" s="811"/>
      <c r="D33" s="811"/>
    </row>
    <row r="34" spans="1:4" ht="15" customHeight="1">
      <c r="A34" s="812"/>
      <c r="B34" s="812"/>
      <c r="C34" s="810"/>
      <c r="D34" s="810"/>
    </row>
    <row r="35" spans="1:4" ht="15" customHeight="1">
      <c r="A35" s="812"/>
      <c r="B35" s="812"/>
      <c r="C35" s="811"/>
      <c r="D35" s="811"/>
    </row>
    <row r="36" spans="1:4" ht="15" customHeight="1">
      <c r="A36" s="812"/>
      <c r="B36" s="812"/>
      <c r="C36" s="810"/>
      <c r="D36" s="810"/>
    </row>
    <row r="37" spans="1:4" ht="15" customHeight="1">
      <c r="A37" s="812"/>
      <c r="B37" s="812"/>
      <c r="C37" s="811"/>
      <c r="D37" s="811"/>
    </row>
    <row r="38" spans="1:4" ht="15" customHeight="1">
      <c r="A38" s="812"/>
      <c r="B38" s="812"/>
      <c r="C38" s="810"/>
      <c r="D38" s="810"/>
    </row>
    <row r="39" spans="1:4" ht="15" customHeight="1">
      <c r="A39" s="812"/>
      <c r="B39" s="812"/>
      <c r="C39" s="811"/>
      <c r="D39" s="811"/>
    </row>
    <row r="40" spans="1:4" ht="15" customHeight="1">
      <c r="A40" s="812"/>
      <c r="B40" s="812"/>
      <c r="C40" s="810"/>
      <c r="D40" s="810"/>
    </row>
    <row r="41" spans="1:4" ht="15" customHeight="1">
      <c r="A41" s="812"/>
      <c r="B41" s="812"/>
      <c r="C41" s="811"/>
      <c r="D41" s="811"/>
    </row>
    <row r="42" spans="1:4" ht="15" customHeight="1">
      <c r="A42" s="812"/>
      <c r="B42" s="812"/>
      <c r="C42" s="810"/>
      <c r="D42" s="810"/>
    </row>
    <row r="43" spans="1:4" ht="15" customHeight="1">
      <c r="A43" s="812"/>
      <c r="B43" s="812"/>
      <c r="C43" s="811"/>
      <c r="D43" s="811"/>
    </row>
    <row r="44" spans="1:4" ht="15" customHeight="1">
      <c r="A44" s="812"/>
      <c r="B44" s="812"/>
      <c r="C44" s="810"/>
      <c r="D44" s="810"/>
    </row>
    <row r="45" spans="1:4" ht="15" customHeight="1">
      <c r="A45" s="812"/>
      <c r="B45" s="812"/>
      <c r="C45" s="811"/>
      <c r="D45" s="811"/>
    </row>
    <row r="46" spans="1:4" ht="15" customHeight="1">
      <c r="A46" s="812"/>
      <c r="B46" s="812"/>
      <c r="C46" s="810"/>
      <c r="D46" s="810"/>
    </row>
    <row r="47" spans="1:4" ht="15" customHeight="1">
      <c r="A47" s="812"/>
      <c r="B47" s="812"/>
      <c r="C47" s="811"/>
      <c r="D47" s="811"/>
    </row>
    <row r="48" spans="1:4" ht="15" customHeight="1">
      <c r="A48" s="812"/>
      <c r="B48" s="812"/>
      <c r="C48" s="810"/>
      <c r="D48" s="810"/>
    </row>
    <row r="49" spans="1:4" ht="15" customHeight="1">
      <c r="A49" s="812"/>
      <c r="B49" s="812"/>
      <c r="C49" s="811"/>
      <c r="D49" s="811"/>
    </row>
    <row r="50" spans="1:4" ht="15" customHeight="1">
      <c r="A50" s="812"/>
      <c r="B50" s="812"/>
      <c r="C50" s="810"/>
      <c r="D50" s="810"/>
    </row>
    <row r="51" spans="1:4" ht="15" customHeight="1">
      <c r="A51" s="812"/>
      <c r="B51" s="812"/>
      <c r="C51" s="811"/>
      <c r="D51" s="811"/>
    </row>
    <row r="52" spans="1:4" ht="15" customHeight="1">
      <c r="A52" s="812"/>
      <c r="B52" s="812"/>
      <c r="C52" s="810"/>
      <c r="D52" s="810"/>
    </row>
    <row r="53" spans="1:4" ht="15" customHeight="1">
      <c r="A53" s="812"/>
      <c r="B53" s="812"/>
      <c r="C53" s="811"/>
      <c r="D53" s="811"/>
    </row>
    <row r="54" spans="1:4" ht="15" customHeight="1">
      <c r="A54" s="299"/>
      <c r="B54" s="299"/>
      <c r="C54" s="299"/>
      <c r="D54" s="299"/>
    </row>
    <row r="55" spans="1:4">
      <c r="A55" s="793" t="s">
        <v>358</v>
      </c>
      <c r="B55" s="807"/>
      <c r="C55" s="807"/>
      <c r="D55" s="807"/>
    </row>
    <row r="56" spans="1:4" ht="34.5" customHeight="1">
      <c r="A56" s="793"/>
      <c r="B56" s="807"/>
      <c r="C56" s="807"/>
      <c r="D56" s="807"/>
    </row>
    <row r="57" spans="1:4" ht="8.25" customHeight="1">
      <c r="A57" s="284"/>
    </row>
    <row r="58" spans="1:4">
      <c r="A58" s="793"/>
      <c r="B58" s="807"/>
      <c r="C58" s="807"/>
      <c r="D58" s="807"/>
    </row>
    <row r="59" spans="1:4">
      <c r="A59" s="793"/>
      <c r="B59" s="807"/>
      <c r="C59" s="807"/>
      <c r="D59" s="807"/>
    </row>
  </sheetData>
  <mergeCells count="78">
    <mergeCell ref="A52:B53"/>
    <mergeCell ref="C52:C53"/>
    <mergeCell ref="D52:D53"/>
    <mergeCell ref="A48:B49"/>
    <mergeCell ref="C48:C49"/>
    <mergeCell ref="D48:D49"/>
    <mergeCell ref="A50:B51"/>
    <mergeCell ref="C50:C51"/>
    <mergeCell ref="D50:D51"/>
    <mergeCell ref="A44:B45"/>
    <mergeCell ref="C44:C45"/>
    <mergeCell ref="D44:D45"/>
    <mergeCell ref="A46:B47"/>
    <mergeCell ref="C46:C47"/>
    <mergeCell ref="D46:D47"/>
    <mergeCell ref="A40:B41"/>
    <mergeCell ref="C40:C41"/>
    <mergeCell ref="D40:D41"/>
    <mergeCell ref="A42:B43"/>
    <mergeCell ref="C42:C43"/>
    <mergeCell ref="D42:D43"/>
    <mergeCell ref="A36:B37"/>
    <mergeCell ref="C36:C37"/>
    <mergeCell ref="D36:D37"/>
    <mergeCell ref="A38:B39"/>
    <mergeCell ref="C38:C39"/>
    <mergeCell ref="D38:D39"/>
    <mergeCell ref="A32:B33"/>
    <mergeCell ref="C32:C33"/>
    <mergeCell ref="D32:D33"/>
    <mergeCell ref="A34:B35"/>
    <mergeCell ref="C34:C35"/>
    <mergeCell ref="D34:D35"/>
    <mergeCell ref="A28:B29"/>
    <mergeCell ref="C28:C29"/>
    <mergeCell ref="D28:D29"/>
    <mergeCell ref="A30:B31"/>
    <mergeCell ref="C30:C31"/>
    <mergeCell ref="D30:D31"/>
    <mergeCell ref="A24:B25"/>
    <mergeCell ref="C24:C25"/>
    <mergeCell ref="D24:D25"/>
    <mergeCell ref="A26:B27"/>
    <mergeCell ref="C26:C27"/>
    <mergeCell ref="D26:D27"/>
    <mergeCell ref="A20:B21"/>
    <mergeCell ref="C20:C21"/>
    <mergeCell ref="D20:D21"/>
    <mergeCell ref="A22:B23"/>
    <mergeCell ref="C22:C23"/>
    <mergeCell ref="D22:D23"/>
    <mergeCell ref="A16:B17"/>
    <mergeCell ref="C16:C17"/>
    <mergeCell ref="D16:D17"/>
    <mergeCell ref="A18:B19"/>
    <mergeCell ref="C18:C19"/>
    <mergeCell ref="D18:D19"/>
    <mergeCell ref="A55:D55"/>
    <mergeCell ref="A56:D56"/>
    <mergeCell ref="A58:D58"/>
    <mergeCell ref="A59:D59"/>
    <mergeCell ref="A7:B9"/>
    <mergeCell ref="C7:C9"/>
    <mergeCell ref="D7:D9"/>
    <mergeCell ref="A10:B11"/>
    <mergeCell ref="C10:C11"/>
    <mergeCell ref="D10:D11"/>
    <mergeCell ref="A12:B13"/>
    <mergeCell ref="C12:C13"/>
    <mergeCell ref="D12:D13"/>
    <mergeCell ref="A14:B15"/>
    <mergeCell ref="C14:C15"/>
    <mergeCell ref="D14:D15"/>
    <mergeCell ref="A1:B1"/>
    <mergeCell ref="A2:D2"/>
    <mergeCell ref="A3:D3"/>
    <mergeCell ref="A5:D5"/>
    <mergeCell ref="A6:D6"/>
  </mergeCells>
  <phoneticPr fontId="21"/>
  <printOptions horizontalCentered="1"/>
  <pageMargins left="0.55118110236220474" right="0.55118110236220474" top="0.98425196850393681" bottom="0.98425196850393681" header="0.51181102362204722" footer="0.51181102362204722"/>
  <pageSetup paperSize="9" scale="8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6"/>
  <sheetViews>
    <sheetView showGridLines="0" zoomScaleNormal="100" workbookViewId="0">
      <pane ySplit="10" topLeftCell="A29" activePane="bottomLeft" state="frozen"/>
      <selection pane="bottomLeft" activeCell="Q4" sqref="Q4:R4"/>
    </sheetView>
  </sheetViews>
  <sheetFormatPr defaultColWidth="2.125" defaultRowHeight="15" customHeight="1"/>
  <sheetData>
    <row r="1" spans="2:48" ht="5.0999999999999996" customHeight="1"/>
    <row r="2" spans="2:48" ht="15" customHeight="1">
      <c r="B2" s="363" t="s">
        <v>18</v>
      </c>
      <c r="C2" s="364"/>
      <c r="D2" s="364"/>
      <c r="E2" s="364"/>
      <c r="F2" s="364"/>
      <c r="G2" s="364"/>
      <c r="H2" s="364"/>
      <c r="I2" s="364"/>
      <c r="J2" s="364"/>
      <c r="K2" s="364"/>
      <c r="L2" s="364"/>
      <c r="M2" s="365"/>
      <c r="N2" s="450" t="s">
        <v>418</v>
      </c>
      <c r="O2" s="367"/>
      <c r="P2" s="367"/>
      <c r="Q2" s="367"/>
      <c r="R2" s="367"/>
      <c r="S2" s="371" t="s">
        <v>31</v>
      </c>
      <c r="T2" s="371"/>
      <c r="U2" s="367"/>
      <c r="V2" s="367"/>
      <c r="W2" s="371" t="s">
        <v>33</v>
      </c>
      <c r="X2" s="371"/>
      <c r="Y2" s="367"/>
      <c r="Z2" s="367"/>
      <c r="AA2" s="371" t="s">
        <v>21</v>
      </c>
      <c r="AB2" s="371"/>
      <c r="AC2" s="33"/>
      <c r="AD2" s="33"/>
      <c r="AE2" s="33"/>
      <c r="AF2" s="33"/>
      <c r="AG2" s="40"/>
      <c r="AH2" s="19"/>
      <c r="AI2" s="42" t="str">
        <f>N2&amp;IF(Q2="","　　　年　　　月　　　日",IF(Q2&lt;10,"　　","　")&amp;DBCS(Q2)&amp;"年"&amp;IF(U2&lt;10,"　　","　")&amp;DBCS(U2)&amp;"月"&amp;IF(Y2&lt;10,"　　","　")&amp;DBCS(Y2)&amp;"日")</f>
        <v>令和　　　年　　　月　　　日</v>
      </c>
      <c r="AJ2" s="87"/>
      <c r="AK2" s="87"/>
      <c r="AL2" s="87"/>
      <c r="AM2" s="87"/>
      <c r="AN2" s="87"/>
      <c r="AO2" s="87"/>
      <c r="AP2" s="87"/>
      <c r="AQ2" s="87"/>
      <c r="AR2" s="87"/>
      <c r="AS2" s="87"/>
      <c r="AT2" s="87"/>
      <c r="AU2" s="87"/>
      <c r="AV2" s="87"/>
    </row>
    <row r="3" spans="2:48" ht="24.95" customHeight="1">
      <c r="B3" s="20" t="s">
        <v>190</v>
      </c>
      <c r="C3" s="92"/>
      <c r="D3" s="92"/>
      <c r="E3" s="92"/>
      <c r="F3" s="92"/>
      <c r="G3" s="92"/>
      <c r="H3" s="92"/>
      <c r="I3" s="92"/>
      <c r="J3" s="92"/>
      <c r="K3" s="92"/>
      <c r="L3" s="92"/>
      <c r="M3" s="104"/>
      <c r="N3" s="823" t="s">
        <v>408</v>
      </c>
      <c r="O3" s="824"/>
      <c r="P3" s="824"/>
      <c r="Q3" s="824"/>
      <c r="R3" s="824"/>
      <c r="S3" s="825" t="s">
        <v>192</v>
      </c>
      <c r="T3" s="825"/>
      <c r="U3" s="825"/>
      <c r="V3" s="825"/>
      <c r="W3" s="825"/>
      <c r="X3" s="825"/>
      <c r="Y3" s="825"/>
      <c r="Z3" s="825"/>
      <c r="AA3" s="825"/>
      <c r="AB3" s="825"/>
      <c r="AC3" s="825"/>
      <c r="AD3" s="825"/>
      <c r="AE3" s="825"/>
      <c r="AF3" s="825"/>
      <c r="AG3" s="826"/>
      <c r="AH3" s="19"/>
      <c r="AI3" s="42"/>
      <c r="AJ3" s="87"/>
      <c r="AK3" s="87"/>
      <c r="AL3" s="87"/>
      <c r="AM3" s="87"/>
      <c r="AN3" s="87"/>
      <c r="AO3" s="87"/>
      <c r="AP3" s="87"/>
      <c r="AQ3" s="87"/>
      <c r="AR3" s="87"/>
      <c r="AS3" s="87"/>
      <c r="AT3" s="87"/>
      <c r="AU3" s="87"/>
      <c r="AV3" s="87"/>
    </row>
    <row r="4" spans="2:48" ht="15" customHeight="1">
      <c r="B4" s="20" t="s">
        <v>194</v>
      </c>
      <c r="C4" s="92"/>
      <c r="D4" s="92"/>
      <c r="E4" s="92"/>
      <c r="F4" s="92"/>
      <c r="G4" s="92"/>
      <c r="H4" s="92"/>
      <c r="I4" s="92"/>
      <c r="J4" s="92"/>
      <c r="K4" s="92"/>
      <c r="L4" s="380" t="s">
        <v>196</v>
      </c>
      <c r="M4" s="382"/>
      <c r="N4" s="450" t="s">
        <v>8</v>
      </c>
      <c r="O4" s="367"/>
      <c r="P4" s="367"/>
      <c r="Q4" s="367"/>
      <c r="R4" s="367"/>
      <c r="S4" s="371" t="s">
        <v>31</v>
      </c>
      <c r="T4" s="371"/>
      <c r="U4" s="367"/>
      <c r="V4" s="367"/>
      <c r="W4" s="371" t="s">
        <v>33</v>
      </c>
      <c r="X4" s="371"/>
      <c r="Y4" s="367"/>
      <c r="Z4" s="367"/>
      <c r="AA4" s="371" t="s">
        <v>21</v>
      </c>
      <c r="AB4" s="371"/>
      <c r="AC4" s="33"/>
      <c r="AD4" s="33"/>
      <c r="AE4" s="33"/>
      <c r="AF4" s="33"/>
      <c r="AG4" s="40"/>
      <c r="AH4" s="19"/>
      <c r="AI4" s="42" t="str">
        <f>N4&amp;IF(Q4="","　　　年　　　月　　　日",IF(Q4&lt;10,"　　","　")&amp;DBCS(Q4)&amp;"年"&amp;IF(U4&lt;10,"　　","　")&amp;DBCS(U4)&amp;"月"&amp;IF(Y4&lt;10,"　　","　")&amp;DBCS(Y4)&amp;"日")</f>
        <v>平成　　　年　　　月　　　日</v>
      </c>
      <c r="AJ4" s="87"/>
      <c r="AK4" s="87"/>
      <c r="AL4" s="87"/>
      <c r="AM4" s="87"/>
      <c r="AN4" s="87"/>
      <c r="AO4" s="87"/>
      <c r="AP4" s="87"/>
      <c r="AQ4" s="87"/>
      <c r="AR4" s="87"/>
      <c r="AS4" s="87"/>
      <c r="AT4" s="87"/>
      <c r="AU4" s="87"/>
      <c r="AV4" s="87"/>
    </row>
    <row r="5" spans="2:48" ht="15" customHeight="1">
      <c r="B5" s="91"/>
      <c r="C5" s="93"/>
      <c r="D5" s="93"/>
      <c r="E5" s="93"/>
      <c r="F5" s="93"/>
      <c r="G5" s="93"/>
      <c r="H5" s="93"/>
      <c r="I5" s="93"/>
      <c r="J5" s="93"/>
      <c r="K5" s="105"/>
      <c r="L5" s="398" t="s">
        <v>198</v>
      </c>
      <c r="M5" s="400"/>
      <c r="N5" s="450" t="s">
        <v>418</v>
      </c>
      <c r="O5" s="367"/>
      <c r="P5" s="367"/>
      <c r="Q5" s="367"/>
      <c r="R5" s="367"/>
      <c r="S5" s="371" t="s">
        <v>31</v>
      </c>
      <c r="T5" s="371"/>
      <c r="U5" s="367"/>
      <c r="V5" s="367"/>
      <c r="W5" s="371" t="s">
        <v>33</v>
      </c>
      <c r="X5" s="371"/>
      <c r="Y5" s="367"/>
      <c r="Z5" s="367"/>
      <c r="AA5" s="371" t="s">
        <v>21</v>
      </c>
      <c r="AB5" s="371"/>
      <c r="AC5" s="33"/>
      <c r="AD5" s="33"/>
      <c r="AE5" s="33"/>
      <c r="AF5" s="33"/>
      <c r="AG5" s="40"/>
      <c r="AH5" s="19"/>
      <c r="AI5" s="42" t="str">
        <f>N5&amp;IF(Q5="","　　　年　　　月　　　日",IF(Q5&lt;10,"　　","　")&amp;DBCS(Q5)&amp;"年"&amp;IF(U5&lt;10,"　　","　")&amp;DBCS(U5)&amp;"月"&amp;IF(Y5&lt;10,"　　","　")&amp;DBCS(Y5)&amp;"日")</f>
        <v>令和　　　年　　　月　　　日</v>
      </c>
      <c r="AJ5" s="87"/>
      <c r="AK5" s="87"/>
      <c r="AL5" s="87"/>
      <c r="AM5" s="87"/>
      <c r="AN5" s="87"/>
      <c r="AO5" s="87"/>
      <c r="AP5" s="87"/>
      <c r="AQ5" s="87"/>
      <c r="AR5" s="87"/>
      <c r="AS5" s="87"/>
      <c r="AT5" s="87"/>
      <c r="AU5" s="87"/>
      <c r="AV5" s="87"/>
    </row>
    <row r="6" spans="2:48" ht="15" customHeight="1">
      <c r="B6" s="20" t="s">
        <v>46</v>
      </c>
      <c r="C6" s="24"/>
      <c r="D6" s="24"/>
      <c r="E6" s="24"/>
      <c r="F6" s="107"/>
      <c r="G6" s="380" t="s">
        <v>34</v>
      </c>
      <c r="H6" s="381"/>
      <c r="I6" s="381"/>
      <c r="J6" s="381"/>
      <c r="K6" s="381"/>
      <c r="L6" s="381"/>
      <c r="M6" s="382"/>
      <c r="N6" s="827"/>
      <c r="O6" s="828"/>
      <c r="P6" s="828"/>
      <c r="Q6" s="828"/>
      <c r="R6" s="828"/>
      <c r="S6" s="828"/>
      <c r="T6" s="828"/>
      <c r="U6" s="828"/>
      <c r="V6" s="828"/>
      <c r="W6" s="828"/>
      <c r="X6" s="828"/>
      <c r="Y6" s="828"/>
      <c r="Z6" s="828"/>
      <c r="AA6" s="828"/>
      <c r="AB6" s="828"/>
      <c r="AC6" s="828"/>
      <c r="AD6" s="828"/>
      <c r="AE6" s="828"/>
      <c r="AF6" s="828"/>
      <c r="AG6" s="829"/>
      <c r="AH6" s="19"/>
      <c r="AI6" s="87"/>
      <c r="AJ6" s="87"/>
      <c r="AK6" s="87"/>
      <c r="AL6" s="87"/>
      <c r="AM6" s="87"/>
      <c r="AN6" s="87"/>
      <c r="AO6" s="87"/>
      <c r="AP6" s="87"/>
      <c r="AQ6" s="87"/>
      <c r="AR6" s="87"/>
      <c r="AS6" s="87"/>
      <c r="AT6" s="87"/>
      <c r="AU6" s="87"/>
      <c r="AV6" s="87"/>
    </row>
    <row r="7" spans="2:48" ht="15" customHeight="1">
      <c r="B7" s="21"/>
      <c r="C7" s="25"/>
      <c r="D7" s="25"/>
      <c r="E7" s="25"/>
      <c r="F7" s="108"/>
      <c r="G7" s="389" t="s">
        <v>24</v>
      </c>
      <c r="H7" s="390"/>
      <c r="I7" s="390"/>
      <c r="J7" s="390"/>
      <c r="K7" s="390"/>
      <c r="L7" s="390"/>
      <c r="M7" s="391"/>
      <c r="N7" s="830"/>
      <c r="O7" s="831"/>
      <c r="P7" s="831"/>
      <c r="Q7" s="831"/>
      <c r="R7" s="831"/>
      <c r="S7" s="831"/>
      <c r="T7" s="831"/>
      <c r="U7" s="831"/>
      <c r="V7" s="831"/>
      <c r="W7" s="831"/>
      <c r="X7" s="831"/>
      <c r="Y7" s="831"/>
      <c r="Z7" s="831"/>
      <c r="AA7" s="831"/>
      <c r="AB7" s="831"/>
      <c r="AC7" s="831"/>
      <c r="AD7" s="831"/>
      <c r="AE7" s="831"/>
      <c r="AF7" s="831"/>
      <c r="AG7" s="832"/>
      <c r="AH7" s="19"/>
      <c r="AI7" s="87"/>
      <c r="AJ7" s="87"/>
      <c r="AK7" s="87"/>
      <c r="AL7" s="87"/>
      <c r="AM7" s="87"/>
      <c r="AN7" s="87"/>
      <c r="AO7" s="87"/>
      <c r="AP7" s="87"/>
      <c r="AQ7" s="87"/>
      <c r="AR7" s="87"/>
      <c r="AS7" s="87"/>
      <c r="AT7" s="87"/>
      <c r="AU7" s="87"/>
      <c r="AV7" s="87"/>
    </row>
    <row r="8" spans="2:48" ht="15" customHeight="1">
      <c r="B8" s="21"/>
      <c r="C8" s="25"/>
      <c r="D8" s="25"/>
      <c r="E8" s="25"/>
      <c r="F8" s="108"/>
      <c r="G8" s="389" t="s">
        <v>25</v>
      </c>
      <c r="H8" s="390"/>
      <c r="I8" s="390"/>
      <c r="J8" s="390"/>
      <c r="K8" s="390"/>
      <c r="L8" s="390"/>
      <c r="M8" s="391"/>
      <c r="N8" s="830"/>
      <c r="O8" s="831"/>
      <c r="P8" s="831"/>
      <c r="Q8" s="831"/>
      <c r="R8" s="831"/>
      <c r="S8" s="831"/>
      <c r="T8" s="831"/>
      <c r="U8" s="831"/>
      <c r="V8" s="831"/>
      <c r="W8" s="831"/>
      <c r="X8" s="831"/>
      <c r="Y8" s="831"/>
      <c r="Z8" s="831"/>
      <c r="AA8" s="831"/>
      <c r="AB8" s="831"/>
      <c r="AC8" s="831"/>
      <c r="AD8" s="831"/>
      <c r="AE8" s="831"/>
      <c r="AF8" s="831"/>
      <c r="AG8" s="832"/>
      <c r="AI8" s="231"/>
      <c r="AJ8" s="231"/>
      <c r="AK8" s="231"/>
      <c r="AL8" s="231"/>
      <c r="AM8" s="231"/>
      <c r="AN8" s="231"/>
      <c r="AO8" s="231"/>
      <c r="AP8" s="231"/>
      <c r="AQ8" s="231"/>
      <c r="AR8" s="231"/>
      <c r="AS8" s="231"/>
      <c r="AT8" s="231"/>
      <c r="AU8" s="231"/>
      <c r="AV8" s="231"/>
    </row>
    <row r="9" spans="2:48" ht="15" customHeight="1">
      <c r="B9" s="22"/>
      <c r="C9" s="26"/>
      <c r="D9" s="26"/>
      <c r="E9" s="26"/>
      <c r="F9" s="109"/>
      <c r="G9" s="398" t="s">
        <v>35</v>
      </c>
      <c r="H9" s="399"/>
      <c r="I9" s="399"/>
      <c r="J9" s="399"/>
      <c r="K9" s="399"/>
      <c r="L9" s="399"/>
      <c r="M9" s="400"/>
      <c r="N9" s="833"/>
      <c r="O9" s="834"/>
      <c r="P9" s="834"/>
      <c r="Q9" s="834"/>
      <c r="R9" s="834"/>
      <c r="S9" s="834"/>
      <c r="T9" s="834"/>
      <c r="U9" s="834"/>
      <c r="V9" s="834"/>
      <c r="W9" s="834"/>
      <c r="X9" s="834"/>
      <c r="Y9" s="834"/>
      <c r="Z9" s="834"/>
      <c r="AA9" s="834"/>
      <c r="AB9" s="834"/>
      <c r="AC9" s="834"/>
      <c r="AD9" s="834"/>
      <c r="AE9" s="834"/>
      <c r="AF9" s="834"/>
      <c r="AG9" s="835"/>
      <c r="AI9" s="231"/>
      <c r="AJ9" s="231"/>
      <c r="AK9" s="231"/>
      <c r="AL9" s="231"/>
      <c r="AM9" s="231"/>
      <c r="AN9" s="231"/>
      <c r="AO9" s="231"/>
      <c r="AP9" s="231"/>
      <c r="AQ9" s="231"/>
      <c r="AR9" s="231"/>
      <c r="AS9" s="231"/>
      <c r="AT9" s="231"/>
      <c r="AU9" s="231"/>
      <c r="AV9" s="231"/>
    </row>
    <row r="10" spans="2:48" ht="5.0999999999999996" customHeight="1"/>
    <row r="11" spans="2:48" ht="15" customHeight="1">
      <c r="AP11" s="231"/>
    </row>
    <row r="12" spans="2:48" ht="15" customHeight="1">
      <c r="AP12" s="231"/>
    </row>
    <row r="13" spans="2:48" ht="15" customHeight="1">
      <c r="AP13" s="231"/>
    </row>
    <row r="14" spans="2:48" ht="15" customHeight="1">
      <c r="AP14" s="231"/>
    </row>
    <row r="15" spans="2:48" ht="15" customHeight="1">
      <c r="AP15" s="231"/>
    </row>
    <row r="16" spans="2:48" ht="15" customHeight="1">
      <c r="AP16" s="231"/>
    </row>
    <row r="17" spans="2:39" ht="15" customHeight="1">
      <c r="M17" s="841" t="s">
        <v>29</v>
      </c>
      <c r="N17" s="841"/>
      <c r="O17" s="841"/>
      <c r="P17" s="841"/>
      <c r="Q17" s="841"/>
    </row>
    <row r="18" spans="2:39" ht="15" customHeight="1">
      <c r="M18" s="841"/>
      <c r="N18" s="841"/>
      <c r="O18" s="841"/>
      <c r="P18" s="841"/>
      <c r="Q18" s="841"/>
      <c r="R18" s="841" t="s">
        <v>203</v>
      </c>
      <c r="S18" s="841"/>
      <c r="T18" s="841"/>
      <c r="U18" s="841"/>
      <c r="V18" s="841"/>
      <c r="W18" s="841"/>
      <c r="X18" s="841"/>
      <c r="Y18" s="841"/>
      <c r="Z18" s="841"/>
      <c r="AA18" s="841"/>
      <c r="AB18" s="841"/>
    </row>
    <row r="19" spans="2:39" ht="15" customHeight="1">
      <c r="M19" s="841" t="s">
        <v>204</v>
      </c>
      <c r="N19" s="841"/>
      <c r="O19" s="841"/>
      <c r="P19" s="841"/>
      <c r="Q19" s="841"/>
      <c r="R19" s="841"/>
      <c r="S19" s="841"/>
      <c r="T19" s="841"/>
      <c r="U19" s="841"/>
      <c r="V19" s="841"/>
      <c r="W19" s="841"/>
      <c r="X19" s="841"/>
      <c r="Y19" s="841"/>
      <c r="Z19" s="841"/>
      <c r="AA19" s="841"/>
      <c r="AB19" s="841"/>
    </row>
    <row r="20" spans="2:39" ht="15" customHeight="1">
      <c r="M20" s="841"/>
      <c r="N20" s="841"/>
      <c r="O20" s="841"/>
      <c r="P20" s="841"/>
      <c r="Q20" s="841"/>
    </row>
    <row r="23" spans="2:39" ht="15" customHeight="1">
      <c r="AM23" s="85" t="str">
        <f>AI2</f>
        <v>令和　　　年　　　月　　　日</v>
      </c>
    </row>
    <row r="25" spans="2:39" ht="15" customHeight="1">
      <c r="B25" s="301" t="s">
        <v>209</v>
      </c>
      <c r="C25" s="301"/>
      <c r="D25" s="301"/>
      <c r="E25" s="301"/>
      <c r="F25" s="301"/>
      <c r="H25" s="302"/>
      <c r="I25" s="302"/>
      <c r="J25" s="302"/>
      <c r="K25" s="302"/>
      <c r="L25" s="302"/>
      <c r="M25" s="302"/>
      <c r="N25" s="302"/>
      <c r="O25" s="302"/>
      <c r="P25" s="302"/>
      <c r="R25" s="842"/>
      <c r="S25" s="842"/>
    </row>
    <row r="26" spans="2:39" ht="15" customHeight="1">
      <c r="B26" s="301"/>
      <c r="C26" s="301"/>
      <c r="D26" s="301"/>
      <c r="E26" s="301"/>
      <c r="F26" s="301"/>
      <c r="H26" s="302"/>
      <c r="I26" s="302"/>
      <c r="J26" s="302"/>
      <c r="K26" s="302"/>
      <c r="L26" s="302"/>
      <c r="M26" s="302"/>
      <c r="N26" s="302"/>
      <c r="O26" s="302"/>
      <c r="P26" s="302"/>
      <c r="R26" s="842"/>
      <c r="S26" s="842"/>
    </row>
    <row r="29" spans="2:39" ht="20.100000000000001" customHeight="1">
      <c r="T29" s="178" t="s">
        <v>2</v>
      </c>
      <c r="U29" s="303"/>
      <c r="V29" s="303"/>
      <c r="W29" s="303"/>
      <c r="X29" s="836" t="str">
        <f>IF(N6="","",N6)</f>
        <v/>
      </c>
      <c r="Y29" s="836"/>
      <c r="Z29" s="836"/>
      <c r="AA29" s="836"/>
      <c r="AB29" s="836"/>
      <c r="AC29" s="836"/>
      <c r="AD29" s="836"/>
      <c r="AE29" s="836"/>
      <c r="AF29" s="836"/>
      <c r="AG29" s="836"/>
      <c r="AH29" s="836"/>
      <c r="AI29" s="836"/>
      <c r="AJ29" s="836"/>
      <c r="AK29" s="836"/>
      <c r="AL29" s="836"/>
      <c r="AM29" s="836"/>
    </row>
    <row r="30" spans="2:39" ht="20.100000000000001" customHeight="1">
      <c r="T30" s="154"/>
      <c r="X30" s="408"/>
      <c r="Y30" s="408"/>
      <c r="Z30" s="408"/>
      <c r="AA30" s="408"/>
      <c r="AB30" s="408"/>
      <c r="AC30" s="408"/>
      <c r="AD30" s="408"/>
      <c r="AE30" s="408"/>
      <c r="AF30" s="408"/>
      <c r="AG30" s="408"/>
      <c r="AH30" s="408"/>
      <c r="AI30" s="408"/>
      <c r="AJ30" s="408"/>
      <c r="AK30" s="408"/>
      <c r="AL30" s="408"/>
      <c r="AM30" s="408"/>
    </row>
    <row r="31" spans="2:39" ht="20.100000000000001" customHeight="1">
      <c r="T31" s="154"/>
      <c r="U31" s="192" t="str">
        <f>IF(AP11="JV","代表","")</f>
        <v/>
      </c>
      <c r="X31" s="837" t="str">
        <f>IF(N7="","",N7)</f>
        <v/>
      </c>
      <c r="Y31" s="837"/>
      <c r="Z31" s="837"/>
      <c r="AA31" s="837"/>
      <c r="AB31" s="837"/>
      <c r="AC31" s="837"/>
      <c r="AD31" s="837"/>
      <c r="AE31" s="837"/>
      <c r="AF31" s="837"/>
      <c r="AG31" s="837"/>
      <c r="AH31" s="837"/>
      <c r="AI31" s="837"/>
      <c r="AJ31" s="837"/>
      <c r="AK31" s="837"/>
      <c r="AL31" s="837"/>
      <c r="AM31" s="837"/>
    </row>
    <row r="32" spans="2:39" ht="20.100000000000001" customHeight="1">
      <c r="T32" s="178" t="s">
        <v>55</v>
      </c>
      <c r="U32" s="303"/>
      <c r="V32" s="303"/>
      <c r="W32" s="303"/>
      <c r="X32" s="838" t="str">
        <f>IF(N8="","",N8)</f>
        <v/>
      </c>
      <c r="Y32" s="838"/>
      <c r="Z32" s="838"/>
      <c r="AA32" s="838"/>
      <c r="AB32" s="838"/>
      <c r="AC32" s="303"/>
      <c r="AD32" s="839" t="str">
        <f>IF(N9="","",N9)</f>
        <v/>
      </c>
      <c r="AE32" s="839"/>
      <c r="AF32" s="839"/>
      <c r="AG32" s="839"/>
      <c r="AH32" s="839"/>
      <c r="AI32" s="839"/>
      <c r="AJ32" s="839"/>
      <c r="AK32" s="839"/>
      <c r="AL32" s="303"/>
      <c r="AM32" s="303" t="s">
        <v>7</v>
      </c>
    </row>
    <row r="35" spans="1:39" ht="15" customHeight="1">
      <c r="B35" s="842" t="s">
        <v>206</v>
      </c>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row>
    <row r="36" spans="1:39" ht="15" customHeight="1">
      <c r="B36" s="842"/>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2"/>
      <c r="AK36" s="842"/>
      <c r="AL36" s="842"/>
    </row>
    <row r="37" spans="1:39" ht="6.95" customHeight="1"/>
    <row r="38" spans="1:39" ht="20.100000000000001" customHeight="1">
      <c r="E38" s="840" t="s">
        <v>67</v>
      </c>
      <c r="F38" s="840"/>
      <c r="G38" s="840"/>
      <c r="H38" s="840"/>
      <c r="I38" s="840"/>
      <c r="J38" s="840"/>
      <c r="K38" s="840"/>
    </row>
    <row r="39" spans="1:39" ht="6.95" customHeight="1"/>
    <row r="40" spans="1:39" ht="6.95" customHeight="1"/>
    <row r="41" spans="1:39" ht="20.100000000000001" customHeight="1">
      <c r="E41" s="840" t="s">
        <v>74</v>
      </c>
      <c r="F41" s="840"/>
      <c r="G41" s="840"/>
      <c r="H41" s="840"/>
      <c r="I41" s="840"/>
      <c r="J41" s="840"/>
      <c r="K41" s="840"/>
    </row>
    <row r="42" spans="1:39" ht="6.95" customHeight="1"/>
    <row r="43" spans="1:39" ht="15" customHeight="1">
      <c r="A43" s="842" t="s">
        <v>207</v>
      </c>
      <c r="B43" s="842"/>
      <c r="C43" s="842"/>
      <c r="D43" s="842"/>
      <c r="E43" s="842"/>
      <c r="F43" s="842"/>
      <c r="G43" s="842"/>
      <c r="H43" s="842"/>
      <c r="I43" s="842"/>
      <c r="J43" s="842"/>
      <c r="K43" s="842"/>
      <c r="L43" s="842"/>
      <c r="M43" s="842"/>
      <c r="N43" s="842"/>
      <c r="O43" s="842"/>
      <c r="P43" s="842"/>
      <c r="Q43" s="842"/>
      <c r="R43" s="842"/>
      <c r="S43" s="842"/>
      <c r="T43" s="842"/>
      <c r="U43" s="842"/>
      <c r="V43" s="842"/>
      <c r="W43" s="842"/>
      <c r="X43" s="842"/>
      <c r="Y43" s="842"/>
      <c r="Z43" s="842"/>
    </row>
    <row r="44" spans="1:39" ht="15" customHeight="1">
      <c r="A44" s="842"/>
      <c r="B44" s="842"/>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row>
    <row r="47" spans="1:39" ht="15" customHeight="1">
      <c r="B47" s="840" t="s">
        <v>13</v>
      </c>
      <c r="C47" s="840"/>
      <c r="D47" s="840"/>
      <c r="E47" s="840"/>
      <c r="F47" s="840"/>
      <c r="G47" s="840"/>
      <c r="H47" s="840"/>
      <c r="I47" s="840"/>
      <c r="J47" s="840"/>
      <c r="K47" s="840"/>
      <c r="L47" s="840"/>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row>
    <row r="48" spans="1:39" ht="15" customHeight="1">
      <c r="B48" s="840"/>
      <c r="C48" s="840"/>
      <c r="D48" s="840"/>
      <c r="E48" s="840"/>
      <c r="F48" s="840"/>
      <c r="G48" s="840"/>
      <c r="H48" s="840"/>
      <c r="I48" s="840"/>
      <c r="J48" s="840"/>
      <c r="K48" s="840"/>
      <c r="L48" s="840"/>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row>
    <row r="51" spans="1:39" ht="15" customHeight="1">
      <c r="A51" s="842" t="s">
        <v>194</v>
      </c>
      <c r="B51" s="842"/>
      <c r="C51" s="842"/>
      <c r="D51" s="842"/>
      <c r="E51" s="842"/>
      <c r="F51" s="842"/>
      <c r="G51" s="842"/>
      <c r="H51" s="842"/>
      <c r="I51" s="842"/>
      <c r="J51" s="842"/>
      <c r="K51" s="842"/>
      <c r="L51" s="842"/>
      <c r="O51" s="840" t="s">
        <v>196</v>
      </c>
      <c r="P51" s="840"/>
      <c r="S51" s="842" t="str">
        <f>AI4</f>
        <v>平成　　　年　　　月　　　日</v>
      </c>
      <c r="T51" s="842"/>
      <c r="U51" s="842"/>
      <c r="V51" s="842"/>
      <c r="W51" s="842"/>
      <c r="X51" s="842"/>
      <c r="Y51" s="842"/>
      <c r="Z51" s="842"/>
      <c r="AA51" s="842"/>
      <c r="AB51" s="842"/>
      <c r="AC51" s="842"/>
      <c r="AD51" s="842"/>
      <c r="AE51" s="842"/>
      <c r="AF51" s="842"/>
      <c r="AG51" s="842"/>
      <c r="AH51" s="842"/>
      <c r="AI51" s="842"/>
      <c r="AJ51" s="842"/>
      <c r="AK51" s="842"/>
      <c r="AL51" s="842"/>
      <c r="AM51" s="842"/>
    </row>
    <row r="52" spans="1:39" ht="15" customHeight="1">
      <c r="A52" s="842"/>
      <c r="B52" s="842"/>
      <c r="C52" s="842"/>
      <c r="D52" s="842"/>
      <c r="E52" s="842"/>
      <c r="F52" s="842"/>
      <c r="G52" s="842"/>
      <c r="H52" s="842"/>
      <c r="I52" s="842"/>
      <c r="J52" s="842"/>
      <c r="K52" s="842"/>
      <c r="L52" s="842"/>
      <c r="O52" s="840"/>
      <c r="P52" s="840"/>
      <c r="S52" s="842"/>
      <c r="T52" s="842"/>
      <c r="U52" s="842"/>
      <c r="V52" s="842"/>
      <c r="W52" s="842"/>
      <c r="X52" s="842"/>
      <c r="Y52" s="842"/>
      <c r="Z52" s="842"/>
      <c r="AA52" s="842"/>
      <c r="AB52" s="842"/>
      <c r="AC52" s="842"/>
      <c r="AD52" s="842"/>
      <c r="AE52" s="842"/>
      <c r="AF52" s="842"/>
      <c r="AG52" s="842"/>
      <c r="AH52" s="842"/>
      <c r="AI52" s="842"/>
      <c r="AJ52" s="842"/>
      <c r="AK52" s="842"/>
      <c r="AL52" s="842"/>
      <c r="AM52" s="842"/>
    </row>
    <row r="55" spans="1:39" ht="15" customHeight="1">
      <c r="O55" s="840" t="s">
        <v>208</v>
      </c>
      <c r="P55" s="840"/>
      <c r="S55" s="842" t="str">
        <f>AI5</f>
        <v>令和　　　年　　　月　　　日</v>
      </c>
      <c r="T55" s="842"/>
      <c r="U55" s="842"/>
      <c r="V55" s="842"/>
      <c r="W55" s="842"/>
      <c r="X55" s="842"/>
      <c r="Y55" s="842"/>
      <c r="Z55" s="842"/>
      <c r="AA55" s="842"/>
      <c r="AB55" s="842"/>
      <c r="AC55" s="842"/>
      <c r="AD55" s="842"/>
      <c r="AE55" s="842"/>
      <c r="AF55" s="842"/>
      <c r="AG55" s="842"/>
      <c r="AH55" s="842"/>
      <c r="AI55" s="842"/>
      <c r="AJ55" s="842"/>
      <c r="AK55" s="842"/>
      <c r="AL55" s="842"/>
      <c r="AM55" s="842"/>
    </row>
    <row r="56" spans="1:39" ht="15" customHeight="1">
      <c r="O56" s="840"/>
      <c r="P56" s="840"/>
      <c r="S56" s="842"/>
      <c r="T56" s="842"/>
      <c r="U56" s="842"/>
      <c r="V56" s="842"/>
      <c r="W56" s="842"/>
      <c r="X56" s="842"/>
      <c r="Y56" s="842"/>
      <c r="Z56" s="842"/>
      <c r="AA56" s="842"/>
      <c r="AB56" s="842"/>
      <c r="AC56" s="842"/>
      <c r="AD56" s="842"/>
      <c r="AE56" s="842"/>
      <c r="AF56" s="842"/>
      <c r="AG56" s="842"/>
      <c r="AH56" s="842"/>
      <c r="AI56" s="842"/>
      <c r="AJ56" s="842"/>
      <c r="AK56" s="842"/>
      <c r="AL56" s="842"/>
      <c r="AM56" s="842"/>
    </row>
  </sheetData>
  <sheetProtection password="DE82" sheet="1" objects="1" scenarios="1" formatCells="0" selectLockedCells="1"/>
  <mergeCells count="53">
    <mergeCell ref="O55:P56"/>
    <mergeCell ref="S55:AM56"/>
    <mergeCell ref="A43:Z44"/>
    <mergeCell ref="B47:AM48"/>
    <mergeCell ref="A51:L52"/>
    <mergeCell ref="O51:P52"/>
    <mergeCell ref="S51:AM52"/>
    <mergeCell ref="X32:AB32"/>
    <mergeCell ref="AD32:AK32"/>
    <mergeCell ref="E38:K38"/>
    <mergeCell ref="E41:K41"/>
    <mergeCell ref="M17:Q18"/>
    <mergeCell ref="R18:AB19"/>
    <mergeCell ref="M19:Q20"/>
    <mergeCell ref="R25:S26"/>
    <mergeCell ref="B35:AL36"/>
    <mergeCell ref="G9:M9"/>
    <mergeCell ref="N9:AG9"/>
    <mergeCell ref="X29:AM29"/>
    <mergeCell ref="X30:AM30"/>
    <mergeCell ref="X31:AM31"/>
    <mergeCell ref="G6:M6"/>
    <mergeCell ref="N6:AG6"/>
    <mergeCell ref="G7:M7"/>
    <mergeCell ref="N7:AG7"/>
    <mergeCell ref="G8:M8"/>
    <mergeCell ref="N8:AG8"/>
    <mergeCell ref="W4:X4"/>
    <mergeCell ref="Y4:Z4"/>
    <mergeCell ref="AA4:AB4"/>
    <mergeCell ref="L5:M5"/>
    <mergeCell ref="N5:P5"/>
    <mergeCell ref="Q5:R5"/>
    <mergeCell ref="S5:T5"/>
    <mergeCell ref="U5:V5"/>
    <mergeCell ref="W5:X5"/>
    <mergeCell ref="Y5:Z5"/>
    <mergeCell ref="AA5:AB5"/>
    <mergeCell ref="L4:M4"/>
    <mergeCell ref="N4:P4"/>
    <mergeCell ref="Q4:R4"/>
    <mergeCell ref="S4:T4"/>
    <mergeCell ref="U4:V4"/>
    <mergeCell ref="W2:X2"/>
    <mergeCell ref="Y2:Z2"/>
    <mergeCell ref="AA2:AB2"/>
    <mergeCell ref="N3:R3"/>
    <mergeCell ref="S3:AG3"/>
    <mergeCell ref="B2:M2"/>
    <mergeCell ref="N2:P2"/>
    <mergeCell ref="Q2:R2"/>
    <mergeCell ref="S2:T2"/>
    <mergeCell ref="U2:V2"/>
  </mergeCells>
  <phoneticPr fontId="21"/>
  <conditionalFormatting sqref="E38:K38">
    <cfRule type="expression" dxfId="5" priority="1" stopIfTrue="1">
      <formula>$N3="課税事業者"</formula>
    </cfRule>
  </conditionalFormatting>
  <conditionalFormatting sqref="E41:K41">
    <cfRule type="expression" dxfId="4" priority="2" stopIfTrue="1">
      <formula>$N3="免税事業者"</formula>
    </cfRule>
  </conditionalFormatting>
  <dataValidations count="1">
    <dataValidation type="list" showInputMessage="1" showErrorMessage="1" sqref="N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formula1>"課税事業者,免税事業者,空欄"</formula1>
    </dataValidation>
  </dataValidations>
  <pageMargins left="0.75" right="0.75" top="1" bottom="1" header="0.51200000000000001" footer="0.5120000000000000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3"/>
  <sheetViews>
    <sheetView showGridLines="0" topLeftCell="A4" zoomScaleSheetLayoutView="100" workbookViewId="0">
      <selection activeCell="F5" sqref="F5"/>
    </sheetView>
  </sheetViews>
  <sheetFormatPr defaultRowHeight="18.75"/>
  <cols>
    <col min="1" max="1" width="2.25" style="304" customWidth="1"/>
    <col min="2" max="2" width="5.25" style="304" customWidth="1"/>
    <col min="3" max="3" width="3.625" style="304" customWidth="1"/>
    <col min="4" max="4" width="9.75" style="304" customWidth="1"/>
    <col min="5" max="5" width="5.875" style="304" customWidth="1"/>
    <col min="6" max="6" width="6.25" style="304" customWidth="1"/>
    <col min="7" max="8" width="2" style="304" customWidth="1"/>
    <col min="9" max="10" width="3.125" style="304" customWidth="1"/>
    <col min="11" max="12" width="3.5" style="304" customWidth="1"/>
    <col min="13" max="13" width="3.375" style="304" customWidth="1"/>
    <col min="14" max="15" width="3.25" style="304" customWidth="1"/>
    <col min="16" max="16" width="3.75" style="304" customWidth="1"/>
    <col min="17" max="17" width="3.875" style="304" customWidth="1"/>
    <col min="18" max="18" width="5.875" style="304" customWidth="1"/>
    <col min="19" max="22" width="2.125" style="304" customWidth="1"/>
    <col min="23" max="23" width="9" style="304" customWidth="1"/>
    <col min="24" max="16384" width="9" style="304"/>
  </cols>
  <sheetData>
    <row r="1" spans="1:56" s="53" customFormat="1" ht="3" customHeight="1"/>
    <row r="2" spans="1:56" s="53" customFormat="1" ht="15" customHeight="1">
      <c r="B2" s="443" t="s">
        <v>224</v>
      </c>
      <c r="C2" s="444"/>
      <c r="D2" s="444"/>
      <c r="E2" s="444"/>
      <c r="F2" s="445"/>
      <c r="G2" s="446"/>
      <c r="H2" s="446"/>
      <c r="I2" s="446"/>
      <c r="J2" s="446"/>
      <c r="K2" s="446"/>
      <c r="L2" s="446"/>
      <c r="M2" s="446"/>
      <c r="N2" s="446"/>
      <c r="O2" s="446"/>
      <c r="P2" s="446"/>
      <c r="Q2" s="446"/>
      <c r="R2" s="446"/>
      <c r="S2" s="446"/>
      <c r="T2" s="446"/>
      <c r="U2" s="446"/>
      <c r="V2" s="447"/>
      <c r="W2" s="84"/>
      <c r="X2" s="448">
        <f>F4</f>
        <v>0</v>
      </c>
      <c r="Y2" s="448"/>
      <c r="Z2" s="448"/>
      <c r="AA2" s="448"/>
      <c r="AB2" s="448"/>
      <c r="AC2" s="448"/>
      <c r="AD2" s="448"/>
      <c r="AE2" s="448"/>
      <c r="AF2" s="448"/>
      <c r="AG2" s="448"/>
      <c r="AH2" s="448"/>
      <c r="AI2" s="19"/>
      <c r="AJ2" s="19"/>
      <c r="AK2" s="19"/>
      <c r="AL2" s="19"/>
      <c r="AM2" s="19"/>
      <c r="AN2" s="19"/>
      <c r="AO2" s="19"/>
      <c r="AP2" s="19"/>
      <c r="AQ2" s="19"/>
      <c r="AR2" s="19"/>
      <c r="AS2" s="19"/>
      <c r="AT2" s="89"/>
      <c r="AU2" s="89"/>
      <c r="AV2" s="89"/>
      <c r="AW2" s="89"/>
      <c r="AX2" s="89"/>
      <c r="AY2" s="89"/>
      <c r="AZ2" s="89"/>
      <c r="BA2" s="89"/>
    </row>
    <row r="3" spans="1:56" s="53" customFormat="1" ht="15" customHeight="1">
      <c r="B3" s="443" t="s">
        <v>225</v>
      </c>
      <c r="C3" s="444"/>
      <c r="D3" s="444"/>
      <c r="E3" s="444"/>
      <c r="F3" s="67" t="s">
        <v>38</v>
      </c>
      <c r="G3" s="843"/>
      <c r="H3" s="843"/>
      <c r="I3" s="843"/>
      <c r="J3" s="843"/>
      <c r="K3" s="843"/>
      <c r="L3" s="843"/>
      <c r="M3" s="843"/>
      <c r="N3" s="843"/>
      <c r="O3" s="843"/>
      <c r="P3" s="843"/>
      <c r="Q3" s="843"/>
      <c r="R3" s="74" t="s">
        <v>41</v>
      </c>
      <c r="S3" s="74"/>
      <c r="U3" s="74"/>
      <c r="V3" s="38"/>
      <c r="W3" s="84"/>
      <c r="X3" s="448">
        <f>IF(F4="",0,LEN(X2))</f>
        <v>0</v>
      </c>
      <c r="Y3" s="448"/>
      <c r="Z3" s="448"/>
      <c r="AA3" s="448"/>
      <c r="AB3" s="448"/>
      <c r="AC3" s="448"/>
      <c r="AD3" s="448"/>
      <c r="AE3" s="448"/>
      <c r="AF3" s="448"/>
      <c r="AG3" s="448"/>
      <c r="AH3" s="448"/>
      <c r="AI3" s="19"/>
      <c r="AJ3" s="19"/>
      <c r="AK3" s="19"/>
      <c r="AL3" s="19"/>
      <c r="AM3" s="19"/>
      <c r="AN3" s="19"/>
      <c r="AO3" s="19"/>
      <c r="AP3" s="19"/>
      <c r="AQ3" s="19"/>
      <c r="AR3" s="19"/>
      <c r="AS3" s="19"/>
      <c r="AT3" s="89"/>
      <c r="AU3" s="89"/>
      <c r="AV3" s="89"/>
      <c r="AW3" s="89"/>
      <c r="AX3" s="89"/>
      <c r="AY3" s="89"/>
      <c r="AZ3" s="89"/>
      <c r="BA3" s="89"/>
    </row>
    <row r="4" spans="1:56" s="53" customFormat="1" ht="15" customHeight="1">
      <c r="B4" s="443" t="s">
        <v>227</v>
      </c>
      <c r="C4" s="444"/>
      <c r="D4" s="444"/>
      <c r="E4" s="444"/>
      <c r="F4" s="372"/>
      <c r="G4" s="373"/>
      <c r="H4" s="373"/>
      <c r="I4" s="373"/>
      <c r="J4" s="373"/>
      <c r="K4" s="373"/>
      <c r="L4" s="373"/>
      <c r="M4" s="373"/>
      <c r="N4" s="373"/>
      <c r="O4" s="373"/>
      <c r="P4" s="36" t="s">
        <v>45</v>
      </c>
      <c r="Q4" s="36"/>
      <c r="R4" s="36"/>
      <c r="S4" s="74"/>
      <c r="T4" s="74"/>
      <c r="U4" s="74"/>
      <c r="V4" s="83"/>
      <c r="W4" s="316"/>
      <c r="X4" s="317" t="str">
        <f>IF(X3=10,"￥","")</f>
        <v/>
      </c>
      <c r="Y4" s="317" t="str">
        <f>IF(X3=9,"￥",IF(X3&gt;=10,DBCS(MID(X2,X3-9,1)),""))</f>
        <v/>
      </c>
      <c r="Z4" s="317" t="str">
        <f>IF(X3=8,"￥",IF(X3&gt;=9,DBCS(MID(X2,X3-8,1)),""))</f>
        <v/>
      </c>
      <c r="AA4" s="31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1:56" s="53" customFormat="1" ht="15" customHeight="1">
      <c r="B5" s="443" t="s">
        <v>18</v>
      </c>
      <c r="C5" s="444"/>
      <c r="D5" s="444"/>
      <c r="E5" s="444"/>
      <c r="F5" s="329" t="s">
        <v>418</v>
      </c>
      <c r="G5" s="844"/>
      <c r="H5" s="844"/>
      <c r="I5" s="844"/>
      <c r="J5" s="34" t="s">
        <v>31</v>
      </c>
      <c r="K5" s="367"/>
      <c r="L5" s="367"/>
      <c r="M5" s="34" t="s">
        <v>33</v>
      </c>
      <c r="N5" s="367"/>
      <c r="O5" s="367"/>
      <c r="P5" s="371" t="s">
        <v>21</v>
      </c>
      <c r="Q5" s="371"/>
      <c r="R5" s="33"/>
      <c r="S5" s="33"/>
      <c r="T5" s="33"/>
      <c r="U5" s="33"/>
      <c r="V5" s="40"/>
      <c r="W5" s="316"/>
      <c r="X5" s="318" t="str">
        <f>F5&amp;IF(G5="","　　年　　月　　日",IF(G5&lt;10,"　","")&amp;DBCS(G5)&amp;"年"&amp;IF(K5&lt;10,"　","")&amp;DBCS(K5)&amp;"月"&amp;IF(N5&lt;10,"　","")&amp;DBCS(N5)&amp;"日")</f>
        <v>令和　　年　　月　　日</v>
      </c>
      <c r="Y5" s="317"/>
      <c r="Z5" s="317"/>
      <c r="AA5" s="31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1:56" s="53" customFormat="1" ht="15" customHeight="1">
      <c r="B6" s="443" t="s">
        <v>236</v>
      </c>
      <c r="C6" s="444"/>
      <c r="D6" s="444"/>
      <c r="E6" s="444"/>
      <c r="F6" s="309" t="str">
        <f>F5</f>
        <v>令和</v>
      </c>
      <c r="G6" s="845" t="str">
        <f>IF(G5="","",G5)</f>
        <v/>
      </c>
      <c r="H6" s="845"/>
      <c r="I6" s="845"/>
      <c r="J6" s="34" t="s">
        <v>31</v>
      </c>
      <c r="K6" s="371" t="str">
        <f>IF(K5="","",K5)</f>
        <v/>
      </c>
      <c r="L6" s="371"/>
      <c r="M6" s="34" t="s">
        <v>33</v>
      </c>
      <c r="N6" s="371" t="str">
        <f>IF(N5="","",N5)</f>
        <v/>
      </c>
      <c r="O6" s="371"/>
      <c r="P6" s="371" t="s">
        <v>21</v>
      </c>
      <c r="Q6" s="371"/>
      <c r="R6" s="33"/>
      <c r="S6" s="33"/>
      <c r="T6" s="33"/>
      <c r="U6" s="33"/>
      <c r="V6" s="40"/>
      <c r="W6" s="316"/>
      <c r="X6" s="318" t="str">
        <f>F6&amp;IF(G6="","　　年　　月　　日",IF(G6&lt;10,"　","")&amp;DBCS(G6)&amp;"年"&amp;IF(K6&lt;10,"　","")&amp;DBCS(K6)&amp;"月"&amp;IF(N6&lt;10,"　","")&amp;DBCS(N6)&amp;"日")</f>
        <v>令和　　年　　月　　日</v>
      </c>
      <c r="Y6" s="317"/>
      <c r="Z6" s="317"/>
      <c r="AA6" s="31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1:56" s="53" customFormat="1" ht="15" customHeight="1">
      <c r="B7" s="443" t="s">
        <v>75</v>
      </c>
      <c r="C7" s="444"/>
      <c r="D7" s="444"/>
      <c r="E7" s="444"/>
      <c r="F7" s="329" t="s">
        <v>418</v>
      </c>
      <c r="G7" s="844"/>
      <c r="H7" s="844"/>
      <c r="I7" s="844"/>
      <c r="J7" s="34" t="s">
        <v>31</v>
      </c>
      <c r="K7" s="367"/>
      <c r="L7" s="367"/>
      <c r="M7" s="34" t="s">
        <v>33</v>
      </c>
      <c r="N7" s="367"/>
      <c r="O7" s="367"/>
      <c r="P7" s="371" t="s">
        <v>21</v>
      </c>
      <c r="Q7" s="371"/>
      <c r="R7" s="33"/>
      <c r="S7" s="33"/>
      <c r="T7" s="33"/>
      <c r="U7" s="33"/>
      <c r="V7" s="40"/>
      <c r="W7" s="316"/>
      <c r="X7" s="318" t="str">
        <f>F7&amp;IF(G7="","　　年　　月　　日",IF(G7&lt;10,"　","")&amp;DBCS(G7)&amp;"年"&amp;IF(K7&lt;10,"　","")&amp;DBCS(K7)&amp;"月"&amp;IF(N7&lt;10,"　","")&amp;DBCS(N7)&amp;"日")</f>
        <v>令和　　年　　月　　日</v>
      </c>
      <c r="Y7" s="317"/>
      <c r="Z7" s="317"/>
      <c r="AA7" s="31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1:56" s="53" customFormat="1" ht="15" customHeight="1">
      <c r="B8" s="443" t="s">
        <v>410</v>
      </c>
      <c r="C8" s="444"/>
      <c r="D8" s="444"/>
      <c r="E8" s="452"/>
      <c r="F8" s="846"/>
      <c r="G8" s="844"/>
      <c r="H8" s="844"/>
      <c r="I8" s="844"/>
      <c r="J8" s="844"/>
      <c r="K8" s="844"/>
      <c r="L8" s="844"/>
      <c r="M8" s="844"/>
      <c r="N8" s="844"/>
      <c r="O8" s="844"/>
      <c r="P8" s="844"/>
      <c r="Q8" s="844"/>
      <c r="R8" s="844"/>
      <c r="S8" s="844"/>
      <c r="T8" s="844"/>
      <c r="U8" s="844"/>
      <c r="V8" s="847"/>
      <c r="W8" s="316"/>
      <c r="X8" s="318"/>
      <c r="Y8" s="317"/>
      <c r="Z8" s="317"/>
      <c r="AA8" s="317"/>
      <c r="AB8" s="87"/>
      <c r="AC8" s="87"/>
      <c r="AD8" s="87"/>
      <c r="AE8" s="87"/>
      <c r="AF8" s="87"/>
      <c r="AG8" s="87"/>
      <c r="AH8" s="87"/>
      <c r="AI8" s="87"/>
      <c r="AJ8" s="87"/>
      <c r="AK8" s="87"/>
      <c r="AL8" s="87"/>
      <c r="AM8" s="87"/>
      <c r="AN8" s="87"/>
      <c r="AO8" s="89"/>
      <c r="AP8" s="89"/>
      <c r="AQ8" s="89"/>
      <c r="AR8" s="89"/>
      <c r="AS8" s="89"/>
      <c r="AT8" s="89"/>
      <c r="AU8" s="89"/>
      <c r="AV8" s="89"/>
      <c r="AW8" s="89"/>
      <c r="AX8" s="89"/>
      <c r="AY8" s="89"/>
      <c r="AZ8" s="89"/>
      <c r="BA8" s="89"/>
    </row>
    <row r="9" spans="1:56" s="53" customFormat="1" ht="15" customHeight="1">
      <c r="B9" s="55" t="s">
        <v>46</v>
      </c>
      <c r="C9" s="59"/>
      <c r="D9" s="443" t="s">
        <v>34</v>
      </c>
      <c r="E9" s="452"/>
      <c r="F9" s="453"/>
      <c r="G9" s="454"/>
      <c r="H9" s="454"/>
      <c r="I9" s="454"/>
      <c r="J9" s="454"/>
      <c r="K9" s="454"/>
      <c r="L9" s="454"/>
      <c r="M9" s="454"/>
      <c r="N9" s="454"/>
      <c r="O9" s="454"/>
      <c r="P9" s="454"/>
      <c r="Q9" s="454"/>
      <c r="R9" s="454"/>
      <c r="S9" s="454"/>
      <c r="T9" s="454"/>
      <c r="U9" s="454"/>
      <c r="V9" s="455"/>
      <c r="W9" s="316"/>
      <c r="X9" s="317"/>
      <c r="Y9" s="317"/>
      <c r="Z9" s="317"/>
      <c r="AA9" s="317"/>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1:56" s="53" customFormat="1" ht="15" customHeight="1">
      <c r="B10" s="56"/>
      <c r="C10" s="60"/>
      <c r="D10" s="443" t="s">
        <v>24</v>
      </c>
      <c r="E10" s="452"/>
      <c r="F10" s="453"/>
      <c r="G10" s="454"/>
      <c r="H10" s="454"/>
      <c r="I10" s="454"/>
      <c r="J10" s="454"/>
      <c r="K10" s="454"/>
      <c r="L10" s="454"/>
      <c r="M10" s="454"/>
      <c r="N10" s="454"/>
      <c r="O10" s="454"/>
      <c r="P10" s="454"/>
      <c r="Q10" s="454"/>
      <c r="R10" s="454"/>
      <c r="S10" s="454"/>
      <c r="T10" s="454"/>
      <c r="U10" s="454"/>
      <c r="V10" s="455"/>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1:56" s="53" customFormat="1" ht="15" customHeight="1">
      <c r="B11" s="56"/>
      <c r="C11" s="60"/>
      <c r="D11" s="443" t="s">
        <v>25</v>
      </c>
      <c r="E11" s="452"/>
      <c r="F11" s="453"/>
      <c r="G11" s="454"/>
      <c r="H11" s="454"/>
      <c r="I11" s="454"/>
      <c r="J11" s="454"/>
      <c r="K11" s="454"/>
      <c r="L11" s="454"/>
      <c r="M11" s="454"/>
      <c r="N11" s="454"/>
      <c r="O11" s="454"/>
      <c r="P11" s="454"/>
      <c r="Q11" s="454"/>
      <c r="R11" s="454"/>
      <c r="S11" s="454"/>
      <c r="T11" s="454"/>
      <c r="U11" s="454"/>
      <c r="V11" s="455"/>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1:56" s="53" customFormat="1" ht="15" customHeight="1">
      <c r="B12" s="57"/>
      <c r="C12" s="61"/>
      <c r="D12" s="443" t="s">
        <v>35</v>
      </c>
      <c r="E12" s="452"/>
      <c r="F12" s="453"/>
      <c r="G12" s="454"/>
      <c r="H12" s="454"/>
      <c r="I12" s="454"/>
      <c r="J12" s="454"/>
      <c r="K12" s="454"/>
      <c r="L12" s="454"/>
      <c r="M12" s="454"/>
      <c r="N12" s="454"/>
      <c r="O12" s="454"/>
      <c r="P12" s="454"/>
      <c r="Q12" s="454"/>
      <c r="R12" s="454"/>
      <c r="S12" s="454"/>
      <c r="T12" s="454"/>
      <c r="U12" s="454"/>
      <c r="V12" s="455"/>
      <c r="W12" s="84"/>
      <c r="X12" s="88"/>
      <c r="Y12" s="88"/>
      <c r="Z12" s="88"/>
      <c r="AA12" s="88"/>
      <c r="AB12" s="88"/>
      <c r="AC12" s="88"/>
      <c r="AD12" s="88"/>
      <c r="AE12" s="88"/>
      <c r="AF12" s="88"/>
      <c r="AG12" s="88"/>
      <c r="AH12" s="88"/>
      <c r="AI12" s="87"/>
      <c r="AJ12" s="87"/>
      <c r="AK12" s="87"/>
      <c r="AL12" s="87"/>
      <c r="AM12" s="87"/>
      <c r="AN12" s="87"/>
      <c r="AO12" s="89"/>
      <c r="AP12" s="89"/>
      <c r="AQ12" s="89"/>
      <c r="AR12" s="89"/>
      <c r="AS12" s="89"/>
      <c r="AT12" s="89"/>
      <c r="AU12" s="89"/>
      <c r="AV12" s="89"/>
      <c r="AW12" s="89"/>
      <c r="AX12" s="89"/>
      <c r="AY12" s="89"/>
      <c r="AZ12" s="89"/>
      <c r="BA12" s="89"/>
    </row>
    <row r="13" spans="1:56" s="53" customFormat="1" ht="3" customHeight="1">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1:56" ht="18.75" customHeight="1">
      <c r="A14" s="848" t="s">
        <v>379</v>
      </c>
      <c r="B14" s="848"/>
      <c r="C14" s="848"/>
      <c r="D14" s="848"/>
      <c r="E14" s="848"/>
      <c r="F14" s="848"/>
      <c r="G14" s="848"/>
      <c r="H14" s="848"/>
      <c r="I14" s="848"/>
      <c r="J14" s="848"/>
      <c r="K14" s="848"/>
      <c r="L14" s="848"/>
      <c r="M14" s="848"/>
      <c r="N14" s="848"/>
      <c r="O14" s="848"/>
    </row>
    <row r="15" spans="1:56">
      <c r="A15" s="305"/>
    </row>
    <row r="16" spans="1:56" ht="18.75" customHeight="1">
      <c r="B16" s="307"/>
      <c r="C16" s="307"/>
      <c r="N16" s="796" t="str">
        <f>X6</f>
        <v>令和　　年　　月　　日</v>
      </c>
      <c r="O16" s="796"/>
      <c r="P16" s="796"/>
      <c r="Q16" s="796"/>
      <c r="R16" s="796"/>
      <c r="S16" s="796"/>
      <c r="T16" s="796"/>
      <c r="U16" s="796"/>
      <c r="V16" s="796"/>
    </row>
    <row r="17" spans="1:22">
      <c r="A17" s="306"/>
    </row>
    <row r="18" spans="1:22">
      <c r="A18" s="306"/>
    </row>
    <row r="19" spans="1:22" ht="18.75" customHeight="1">
      <c r="A19" s="849" t="s">
        <v>396</v>
      </c>
      <c r="B19" s="849"/>
      <c r="C19" s="849"/>
      <c r="D19" s="849"/>
      <c r="E19" s="849"/>
      <c r="F19" s="849"/>
    </row>
    <row r="20" spans="1:22">
      <c r="A20" s="306"/>
    </row>
    <row r="21" spans="1:22">
      <c r="A21" s="306"/>
      <c r="K21" s="311"/>
      <c r="L21" s="311"/>
      <c r="M21" s="311"/>
      <c r="N21" s="311"/>
      <c r="O21" s="311"/>
      <c r="P21" s="311"/>
      <c r="Q21" s="311"/>
      <c r="R21" s="311"/>
      <c r="S21" s="311"/>
      <c r="T21" s="311"/>
      <c r="U21" s="311"/>
      <c r="V21" s="311"/>
    </row>
    <row r="22" spans="1:22" ht="18.75" customHeight="1">
      <c r="E22" s="796" t="s">
        <v>380</v>
      </c>
      <c r="F22" s="796"/>
      <c r="G22" s="796"/>
      <c r="H22" s="796"/>
      <c r="I22" s="796"/>
      <c r="J22" s="796"/>
      <c r="K22" s="850" t="str">
        <f>IF(F9="","",F9)</f>
        <v/>
      </c>
      <c r="L22" s="850"/>
      <c r="M22" s="850"/>
      <c r="N22" s="850"/>
      <c r="O22" s="850"/>
      <c r="P22" s="850"/>
      <c r="Q22" s="850"/>
      <c r="R22" s="850"/>
      <c r="S22" s="850"/>
      <c r="T22" s="850"/>
      <c r="U22" s="850"/>
      <c r="V22" s="850"/>
    </row>
    <row r="23" spans="1:22">
      <c r="A23" s="273"/>
      <c r="B23" s="308"/>
      <c r="H23" s="308"/>
      <c r="I23" s="308"/>
      <c r="J23" s="308"/>
      <c r="K23" s="851" t="str">
        <f>IF(F10="","",F10)</f>
        <v/>
      </c>
      <c r="L23" s="851"/>
      <c r="M23" s="851"/>
      <c r="N23" s="851"/>
      <c r="O23" s="851"/>
      <c r="P23" s="851"/>
      <c r="Q23" s="851"/>
      <c r="R23" s="851"/>
      <c r="S23" s="851"/>
      <c r="T23" s="851"/>
      <c r="U23" s="851"/>
      <c r="V23" s="851"/>
    </row>
    <row r="24" spans="1:22" ht="27" customHeight="1">
      <c r="F24" s="855" t="s">
        <v>381</v>
      </c>
      <c r="G24" s="855"/>
      <c r="H24" s="855"/>
      <c r="I24" s="855"/>
      <c r="J24" s="855"/>
      <c r="K24" s="856" t="str">
        <f>IF(F11="","",F11)</f>
        <v/>
      </c>
      <c r="L24" s="856"/>
      <c r="M24" s="856"/>
      <c r="N24" s="856"/>
      <c r="O24" s="856"/>
      <c r="P24" s="856" t="str">
        <f>IF(F12="","",F12)</f>
        <v/>
      </c>
      <c r="Q24" s="856"/>
      <c r="R24" s="856"/>
      <c r="S24" s="856"/>
      <c r="T24" s="856"/>
      <c r="U24" s="314"/>
      <c r="V24" s="314" t="s">
        <v>7</v>
      </c>
    </row>
    <row r="25" spans="1:22">
      <c r="A25" s="306"/>
    </row>
    <row r="26" spans="1:22">
      <c r="A26" s="306"/>
    </row>
    <row r="27" spans="1:22">
      <c r="A27" s="306"/>
    </row>
    <row r="28" spans="1:22" ht="18.75" customHeight="1">
      <c r="A28" s="857" t="s">
        <v>159</v>
      </c>
      <c r="B28" s="857"/>
      <c r="C28" s="857"/>
      <c r="D28" s="857"/>
      <c r="E28" s="857"/>
      <c r="F28" s="857"/>
      <c r="G28" s="857"/>
      <c r="H28" s="857"/>
      <c r="I28" s="857"/>
      <c r="J28" s="857"/>
      <c r="K28" s="857"/>
      <c r="L28" s="857"/>
      <c r="M28" s="857"/>
      <c r="N28" s="857"/>
      <c r="O28" s="857"/>
      <c r="P28" s="857"/>
      <c r="Q28" s="857"/>
      <c r="R28" s="857"/>
      <c r="S28" s="857"/>
      <c r="T28" s="857"/>
      <c r="U28" s="857"/>
      <c r="V28" s="857"/>
    </row>
    <row r="29" spans="1:22" ht="53.25" customHeight="1">
      <c r="A29" s="306"/>
    </row>
    <row r="30" spans="1:22" ht="5.25" customHeight="1">
      <c r="B30" s="849" t="s">
        <v>413</v>
      </c>
      <c r="C30" s="849"/>
      <c r="D30" s="849"/>
      <c r="E30" s="849"/>
      <c r="F30" s="796"/>
      <c r="G30" s="796"/>
      <c r="H30" s="796"/>
      <c r="I30" s="796"/>
      <c r="J30" s="796"/>
      <c r="K30" s="307"/>
      <c r="L30" s="849" t="s">
        <v>140</v>
      </c>
      <c r="M30" s="849"/>
      <c r="N30" s="849"/>
      <c r="O30" s="849"/>
      <c r="P30" s="849"/>
      <c r="Q30" s="849"/>
      <c r="R30" s="849"/>
      <c r="S30" s="849"/>
      <c r="T30" s="849"/>
    </row>
    <row r="31" spans="1:22" ht="5.25" customHeight="1">
      <c r="B31" s="849"/>
      <c r="C31" s="849"/>
      <c r="D31" s="849"/>
      <c r="E31" s="849"/>
      <c r="F31" s="274"/>
      <c r="G31" s="274"/>
      <c r="H31" s="274"/>
      <c r="I31" s="274"/>
      <c r="J31" s="274"/>
      <c r="K31" s="307"/>
      <c r="L31" s="849"/>
      <c r="M31" s="849"/>
      <c r="N31" s="849"/>
      <c r="O31" s="849"/>
      <c r="P31" s="849"/>
      <c r="Q31" s="849"/>
      <c r="R31" s="849"/>
      <c r="S31" s="849"/>
      <c r="T31" s="849"/>
    </row>
    <row r="32" spans="1:22" ht="8.25" customHeight="1">
      <c r="A32" s="307" t="s">
        <v>412</v>
      </c>
      <c r="B32" s="849"/>
      <c r="C32" s="849"/>
      <c r="D32" s="849"/>
      <c r="E32" s="849"/>
      <c r="F32" s="307"/>
      <c r="G32" s="307"/>
      <c r="H32" s="307"/>
      <c r="I32" s="307"/>
      <c r="J32" s="307"/>
      <c r="K32" s="307"/>
      <c r="L32" s="849"/>
      <c r="M32" s="849"/>
      <c r="N32" s="849"/>
      <c r="O32" s="849"/>
      <c r="P32" s="849"/>
      <c r="Q32" s="849"/>
      <c r="R32" s="849"/>
      <c r="S32" s="849"/>
      <c r="T32" s="849"/>
      <c r="U32" s="307"/>
      <c r="V32" s="307"/>
    </row>
    <row r="33" spans="1:22" ht="6" customHeight="1">
      <c r="A33" s="307"/>
      <c r="B33" s="849"/>
      <c r="C33" s="849"/>
      <c r="D33" s="849"/>
      <c r="E33" s="849"/>
      <c r="F33" s="796"/>
      <c r="G33" s="796"/>
      <c r="H33" s="796"/>
      <c r="I33" s="796"/>
      <c r="J33" s="796"/>
      <c r="K33" s="307"/>
      <c r="L33" s="849"/>
      <c r="M33" s="849"/>
      <c r="N33" s="849"/>
      <c r="O33" s="849"/>
      <c r="P33" s="849"/>
      <c r="Q33" s="849"/>
      <c r="R33" s="849"/>
      <c r="S33" s="849"/>
      <c r="T33" s="849"/>
    </row>
    <row r="34" spans="1:22" ht="28.5" customHeight="1">
      <c r="A34" s="306"/>
    </row>
    <row r="35" spans="1:22" ht="33.75" customHeight="1">
      <c r="A35" s="796" t="s">
        <v>210</v>
      </c>
      <c r="B35" s="796"/>
      <c r="C35" s="796"/>
      <c r="D35" s="796"/>
      <c r="E35" s="796"/>
      <c r="F35" s="796"/>
      <c r="G35" s="796"/>
      <c r="H35" s="796"/>
      <c r="I35" s="796"/>
      <c r="J35" s="796"/>
      <c r="K35" s="796"/>
      <c r="L35" s="796"/>
      <c r="M35" s="796"/>
      <c r="N35" s="796"/>
      <c r="O35" s="796"/>
      <c r="P35" s="796"/>
      <c r="Q35" s="796"/>
      <c r="R35" s="796"/>
      <c r="S35" s="796"/>
      <c r="T35" s="796"/>
      <c r="U35" s="796"/>
      <c r="V35" s="796"/>
    </row>
    <row r="36" spans="1:22">
      <c r="A36" s="306"/>
    </row>
    <row r="37" spans="1:22" ht="37.5" customHeight="1">
      <c r="A37" s="860" t="s">
        <v>351</v>
      </c>
      <c r="B37" s="860"/>
      <c r="C37" s="860"/>
      <c r="D37" s="852" t="str">
        <f>IF(F2="","",F2)</f>
        <v/>
      </c>
      <c r="E37" s="853"/>
      <c r="F37" s="853"/>
      <c r="G37" s="853"/>
      <c r="H37" s="853"/>
      <c r="I37" s="853"/>
      <c r="J37" s="853"/>
      <c r="K37" s="853"/>
      <c r="L37" s="853"/>
      <c r="M37" s="853"/>
      <c r="N37" s="853"/>
      <c r="O37" s="853"/>
      <c r="P37" s="853"/>
      <c r="Q37" s="853"/>
      <c r="R37" s="853"/>
      <c r="S37" s="853"/>
      <c r="T37" s="853"/>
      <c r="U37" s="853"/>
      <c r="V37" s="854"/>
    </row>
    <row r="38" spans="1:22" ht="36.75" customHeight="1">
      <c r="A38" s="860" t="s">
        <v>382</v>
      </c>
      <c r="B38" s="860"/>
      <c r="C38" s="860"/>
      <c r="D38" s="852" t="str">
        <f>"津山市　"&amp;IF(G3="","　　　　　　　　　　",G3)&amp;"　地内"</f>
        <v>津山市　　　　　　　　　　　　地内</v>
      </c>
      <c r="E38" s="853"/>
      <c r="F38" s="853"/>
      <c r="G38" s="853"/>
      <c r="H38" s="853"/>
      <c r="I38" s="853"/>
      <c r="J38" s="853"/>
      <c r="K38" s="853"/>
      <c r="L38" s="853"/>
      <c r="M38" s="853"/>
      <c r="N38" s="853"/>
      <c r="O38" s="853"/>
      <c r="P38" s="853"/>
      <c r="Q38" s="853"/>
      <c r="R38" s="853"/>
      <c r="S38" s="853"/>
      <c r="T38" s="853"/>
      <c r="U38" s="853"/>
      <c r="V38" s="854"/>
    </row>
    <row r="39" spans="1:22" ht="36.75" customHeight="1">
      <c r="A39" s="860" t="s">
        <v>383</v>
      </c>
      <c r="B39" s="860"/>
      <c r="C39" s="860"/>
      <c r="D39" s="861" t="str">
        <f>IF(F4="","",F4)</f>
        <v/>
      </c>
      <c r="E39" s="862"/>
      <c r="F39" s="862"/>
      <c r="G39" s="862"/>
      <c r="H39" s="862"/>
      <c r="I39" s="862"/>
      <c r="J39" s="862"/>
      <c r="K39" s="312" t="s">
        <v>14</v>
      </c>
      <c r="L39" s="312"/>
      <c r="M39" s="312"/>
      <c r="N39" s="312"/>
      <c r="O39" s="312"/>
      <c r="P39" s="312"/>
      <c r="Q39" s="313"/>
      <c r="R39" s="313"/>
      <c r="S39" s="313"/>
      <c r="T39" s="313"/>
      <c r="U39" s="313"/>
      <c r="V39" s="315"/>
    </row>
    <row r="40" spans="1:22" ht="36.75" customHeight="1">
      <c r="A40" s="860" t="s">
        <v>384</v>
      </c>
      <c r="B40" s="860"/>
      <c r="C40" s="860"/>
      <c r="D40" s="800" t="str">
        <f>X6</f>
        <v>令和　　年　　月　　日</v>
      </c>
      <c r="E40" s="800"/>
      <c r="F40" s="800"/>
      <c r="G40" s="863"/>
      <c r="H40" s="864" t="s">
        <v>119</v>
      </c>
      <c r="I40" s="864"/>
      <c r="J40" s="864" t="str">
        <f>X7</f>
        <v>令和　　年　　月　　日</v>
      </c>
      <c r="K40" s="864"/>
      <c r="L40" s="864"/>
      <c r="M40" s="864"/>
      <c r="N40" s="864"/>
      <c r="O40" s="864"/>
      <c r="P40" s="864"/>
      <c r="Q40" s="864"/>
      <c r="R40" s="853" t="s">
        <v>409</v>
      </c>
      <c r="S40" s="853"/>
      <c r="T40" s="853"/>
      <c r="U40" s="853"/>
      <c r="V40" s="854"/>
    </row>
    <row r="41" spans="1:22" ht="18.75" customHeight="1">
      <c r="A41" s="858" t="s">
        <v>411</v>
      </c>
      <c r="B41" s="858"/>
      <c r="C41" s="858"/>
      <c r="D41" s="858"/>
      <c r="E41" s="858"/>
      <c r="F41" s="858"/>
      <c r="G41" s="858"/>
      <c r="H41" s="858"/>
      <c r="I41" s="858"/>
      <c r="J41" s="858"/>
      <c r="K41" s="858"/>
      <c r="L41" s="858"/>
      <c r="M41" s="858"/>
      <c r="N41" s="858"/>
      <c r="O41" s="858"/>
      <c r="P41" s="858"/>
      <c r="Q41" s="858"/>
      <c r="R41" s="858"/>
      <c r="S41" s="858"/>
      <c r="T41" s="858"/>
      <c r="U41" s="858"/>
      <c r="V41" s="858"/>
    </row>
    <row r="42" spans="1:22" ht="18.75" customHeight="1">
      <c r="A42" s="859" t="s">
        <v>416</v>
      </c>
      <c r="B42" s="859"/>
      <c r="C42" s="859"/>
      <c r="D42" s="859"/>
      <c r="E42" s="859"/>
      <c r="F42" s="859"/>
      <c r="G42" s="859"/>
      <c r="H42" s="859"/>
      <c r="I42" s="859"/>
      <c r="J42" s="859"/>
      <c r="K42" s="859"/>
      <c r="L42" s="859"/>
      <c r="M42" s="859"/>
      <c r="N42" s="859"/>
      <c r="O42" s="859"/>
      <c r="P42" s="859"/>
      <c r="Q42" s="859"/>
      <c r="R42" s="859"/>
      <c r="S42" s="859"/>
      <c r="T42" s="859"/>
      <c r="U42" s="859"/>
      <c r="V42" s="859"/>
    </row>
    <row r="43" spans="1:22">
      <c r="A43" s="305"/>
    </row>
  </sheetData>
  <sheetProtection password="DE82" sheet="1" objects="1" scenarios="1" selectLockedCells="1"/>
  <mergeCells count="61">
    <mergeCell ref="R40:V40"/>
    <mergeCell ref="A41:V41"/>
    <mergeCell ref="A42:V42"/>
    <mergeCell ref="B30:E33"/>
    <mergeCell ref="L30:T33"/>
    <mergeCell ref="A39:C39"/>
    <mergeCell ref="D39:J39"/>
    <mergeCell ref="A40:C40"/>
    <mergeCell ref="D40:G40"/>
    <mergeCell ref="H40:I40"/>
    <mergeCell ref="J40:Q40"/>
    <mergeCell ref="F33:J33"/>
    <mergeCell ref="A35:V35"/>
    <mergeCell ref="A37:C37"/>
    <mergeCell ref="D37:V37"/>
    <mergeCell ref="A38:C38"/>
    <mergeCell ref="D38:V38"/>
    <mergeCell ref="F24:J24"/>
    <mergeCell ref="K24:O24"/>
    <mergeCell ref="P24:T24"/>
    <mergeCell ref="A28:V28"/>
    <mergeCell ref="F30:J30"/>
    <mergeCell ref="N16:V16"/>
    <mergeCell ref="A19:F19"/>
    <mergeCell ref="E22:J22"/>
    <mergeCell ref="K22:V22"/>
    <mergeCell ref="K23:V23"/>
    <mergeCell ref="D11:E11"/>
    <mergeCell ref="F11:V11"/>
    <mergeCell ref="D12:E12"/>
    <mergeCell ref="F12:V12"/>
    <mergeCell ref="A14:O14"/>
    <mergeCell ref="B8:E8"/>
    <mergeCell ref="F8:V8"/>
    <mergeCell ref="D9:E9"/>
    <mergeCell ref="F9:V9"/>
    <mergeCell ref="D10:E10"/>
    <mergeCell ref="F10:V10"/>
    <mergeCell ref="B7:E7"/>
    <mergeCell ref="G7:I7"/>
    <mergeCell ref="K7:L7"/>
    <mergeCell ref="N7:O7"/>
    <mergeCell ref="P7:Q7"/>
    <mergeCell ref="P5:Q5"/>
    <mergeCell ref="B6:E6"/>
    <mergeCell ref="G6:I6"/>
    <mergeCell ref="K6:L6"/>
    <mergeCell ref="N6:O6"/>
    <mergeCell ref="P6:Q6"/>
    <mergeCell ref="B4:E4"/>
    <mergeCell ref="F4:O4"/>
    <mergeCell ref="B5:E5"/>
    <mergeCell ref="G5:I5"/>
    <mergeCell ref="K5:L5"/>
    <mergeCell ref="N5:O5"/>
    <mergeCell ref="B2:E2"/>
    <mergeCell ref="F2:V2"/>
    <mergeCell ref="X2:AH2"/>
    <mergeCell ref="B3:E3"/>
    <mergeCell ref="G3:Q3"/>
    <mergeCell ref="X3:AH3"/>
  </mergeCells>
  <phoneticPr fontId="21"/>
  <conditionalFormatting sqref="F30:J31">
    <cfRule type="expression" dxfId="3" priority="2">
      <formula>$F$8="部分払"</formula>
    </cfRule>
  </conditionalFormatting>
  <conditionalFormatting sqref="F33:J33">
    <cfRule type="expression" dxfId="2" priority="1">
      <formula>$F$8="中間前金払"</formula>
    </cfRule>
  </conditionalFormatting>
  <dataValidations count="1">
    <dataValidation type="list" allowBlank="1" showInputMessage="1" showErrorMessage="1" sqref="F8:V8">
      <formula1>"中間前金払,部分払"</formula1>
    </dataValidation>
  </dataValidations>
  <printOptions horizontalCentered="1"/>
  <pageMargins left="0.75" right="0.75" top="1" bottom="1" header="0.5" footer="0.5"/>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7"/>
  <sheetViews>
    <sheetView showGridLines="0" zoomScaleSheetLayoutView="100" workbookViewId="0">
      <selection activeCell="G5" sqref="G5:I5"/>
    </sheetView>
  </sheetViews>
  <sheetFormatPr defaultRowHeight="18.75"/>
  <cols>
    <col min="1" max="1" width="2.25" style="304" customWidth="1"/>
    <col min="2" max="2" width="5.25" style="304" customWidth="1"/>
    <col min="3" max="3" width="3.625" style="304" customWidth="1"/>
    <col min="4" max="4" width="9.75" style="304" customWidth="1"/>
    <col min="5" max="5" width="5.875" style="304" customWidth="1"/>
    <col min="6" max="6" width="6.25" style="304" customWidth="1"/>
    <col min="7" max="8" width="2" style="304" customWidth="1"/>
    <col min="9" max="10" width="3.125" style="304" customWidth="1"/>
    <col min="11" max="12" width="3.5" style="304" customWidth="1"/>
    <col min="13" max="13" width="3.375" style="304" customWidth="1"/>
    <col min="14" max="15" width="3.25" style="304" customWidth="1"/>
    <col min="16" max="16" width="3.75" style="304" customWidth="1"/>
    <col min="17" max="17" width="3.875" style="304" customWidth="1"/>
    <col min="18" max="18" width="5.875" style="304" customWidth="1"/>
    <col min="19" max="22" width="2.125" style="304" customWidth="1"/>
    <col min="23" max="23" width="9" style="304" customWidth="1"/>
    <col min="24" max="16384" width="9" style="304"/>
  </cols>
  <sheetData>
    <row r="1" spans="1:56" s="53" customFormat="1" ht="3" customHeight="1"/>
    <row r="2" spans="1:56" s="53" customFormat="1" ht="15" customHeight="1">
      <c r="B2" s="443" t="s">
        <v>224</v>
      </c>
      <c r="C2" s="444"/>
      <c r="D2" s="444"/>
      <c r="E2" s="444"/>
      <c r="F2" s="445"/>
      <c r="G2" s="446"/>
      <c r="H2" s="446"/>
      <c r="I2" s="446"/>
      <c r="J2" s="446"/>
      <c r="K2" s="446"/>
      <c r="L2" s="446"/>
      <c r="M2" s="446"/>
      <c r="N2" s="446"/>
      <c r="O2" s="446"/>
      <c r="P2" s="446"/>
      <c r="Q2" s="446"/>
      <c r="R2" s="446"/>
      <c r="S2" s="446"/>
      <c r="T2" s="446"/>
      <c r="U2" s="446"/>
      <c r="V2" s="447"/>
      <c r="W2" s="84"/>
      <c r="X2" s="448">
        <f>F4</f>
        <v>0</v>
      </c>
      <c r="Y2" s="448"/>
      <c r="Z2" s="448"/>
      <c r="AA2" s="448"/>
      <c r="AB2" s="448"/>
      <c r="AC2" s="448"/>
      <c r="AD2" s="448"/>
      <c r="AE2" s="448"/>
      <c r="AF2" s="448"/>
      <c r="AG2" s="448"/>
      <c r="AH2" s="448"/>
      <c r="AI2" s="19"/>
      <c r="AJ2" s="19"/>
      <c r="AK2" s="19"/>
      <c r="AL2" s="19"/>
      <c r="AM2" s="19"/>
      <c r="AN2" s="19"/>
      <c r="AO2" s="19"/>
      <c r="AP2" s="19"/>
      <c r="AQ2" s="19"/>
      <c r="AR2" s="19"/>
      <c r="AS2" s="19"/>
      <c r="AT2" s="89"/>
      <c r="AU2" s="89"/>
      <c r="AV2" s="89"/>
      <c r="AW2" s="89"/>
      <c r="AX2" s="89"/>
      <c r="AY2" s="89"/>
      <c r="AZ2" s="89"/>
      <c r="BA2" s="89"/>
    </row>
    <row r="3" spans="1:56" s="53" customFormat="1" ht="15" customHeight="1">
      <c r="B3" s="443" t="s">
        <v>225</v>
      </c>
      <c r="C3" s="444"/>
      <c r="D3" s="444"/>
      <c r="E3" s="444"/>
      <c r="F3" s="67" t="s">
        <v>38</v>
      </c>
      <c r="G3" s="843"/>
      <c r="H3" s="843"/>
      <c r="I3" s="843"/>
      <c r="J3" s="843"/>
      <c r="K3" s="843"/>
      <c r="L3" s="843"/>
      <c r="M3" s="843"/>
      <c r="N3" s="843"/>
      <c r="O3" s="843"/>
      <c r="P3" s="843"/>
      <c r="Q3" s="843"/>
      <c r="R3" s="74" t="s">
        <v>41</v>
      </c>
      <c r="S3" s="74"/>
      <c r="U3" s="74"/>
      <c r="V3" s="38"/>
      <c r="W3" s="84"/>
      <c r="X3" s="448">
        <f>IF(F4="",0,LEN(X2))</f>
        <v>0</v>
      </c>
      <c r="Y3" s="448"/>
      <c r="Z3" s="448"/>
      <c r="AA3" s="448"/>
      <c r="AB3" s="448"/>
      <c r="AC3" s="448"/>
      <c r="AD3" s="448"/>
      <c r="AE3" s="448"/>
      <c r="AF3" s="448"/>
      <c r="AG3" s="448"/>
      <c r="AH3" s="448"/>
      <c r="AI3" s="19"/>
      <c r="AJ3" s="19"/>
      <c r="AK3" s="19"/>
      <c r="AL3" s="19"/>
      <c r="AM3" s="19"/>
      <c r="AN3" s="19"/>
      <c r="AO3" s="19"/>
      <c r="AP3" s="19"/>
      <c r="AQ3" s="19"/>
      <c r="AR3" s="19"/>
      <c r="AS3" s="19"/>
      <c r="AT3" s="89"/>
      <c r="AU3" s="89"/>
      <c r="AV3" s="89"/>
      <c r="AW3" s="89"/>
      <c r="AX3" s="89"/>
      <c r="AY3" s="89"/>
      <c r="AZ3" s="89"/>
      <c r="BA3" s="89"/>
    </row>
    <row r="4" spans="1:56" s="53" customFormat="1" ht="15" customHeight="1">
      <c r="B4" s="443" t="s">
        <v>227</v>
      </c>
      <c r="C4" s="444"/>
      <c r="D4" s="444"/>
      <c r="E4" s="444"/>
      <c r="F4" s="372"/>
      <c r="G4" s="373"/>
      <c r="H4" s="373"/>
      <c r="I4" s="373"/>
      <c r="J4" s="373"/>
      <c r="K4" s="373"/>
      <c r="L4" s="373"/>
      <c r="M4" s="373"/>
      <c r="N4" s="373"/>
      <c r="O4" s="373"/>
      <c r="P4" s="36" t="s">
        <v>45</v>
      </c>
      <c r="Q4" s="36"/>
      <c r="R4" s="36"/>
      <c r="S4" s="74"/>
      <c r="T4" s="74"/>
      <c r="U4" s="74"/>
      <c r="V4" s="83"/>
      <c r="W4" s="316"/>
      <c r="X4" s="317" t="str">
        <f>IF(X3=10,"￥","")</f>
        <v/>
      </c>
      <c r="Y4" s="317" t="str">
        <f>IF(X3=9,"￥",IF(X3&gt;=10,DBCS(MID(X2,X3-9,1)),""))</f>
        <v/>
      </c>
      <c r="Z4" s="317" t="str">
        <f>IF(X3=8,"￥",IF(X3&gt;=9,DBCS(MID(X2,X3-8,1)),""))</f>
        <v/>
      </c>
      <c r="AA4" s="31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1:56" s="53" customFormat="1" ht="15" customHeight="1">
      <c r="B5" s="443" t="s">
        <v>18</v>
      </c>
      <c r="C5" s="444"/>
      <c r="D5" s="444"/>
      <c r="E5" s="444"/>
      <c r="F5" s="329" t="s">
        <v>418</v>
      </c>
      <c r="G5" s="865"/>
      <c r="H5" s="844"/>
      <c r="I5" s="844"/>
      <c r="J5" s="34" t="s">
        <v>31</v>
      </c>
      <c r="K5" s="367">
        <v>5</v>
      </c>
      <c r="L5" s="367"/>
      <c r="M5" s="34" t="s">
        <v>33</v>
      </c>
      <c r="N5" s="367">
        <v>1</v>
      </c>
      <c r="O5" s="367"/>
      <c r="P5" s="371" t="s">
        <v>21</v>
      </c>
      <c r="Q5" s="371"/>
      <c r="R5" s="33"/>
      <c r="S5" s="33"/>
      <c r="T5" s="33"/>
      <c r="U5" s="33"/>
      <c r="V5" s="40"/>
      <c r="W5" s="316"/>
      <c r="X5" s="318" t="str">
        <f>F5&amp;IF(G5="","　　年　　月　　日",IF(G5&lt;10,"　","")&amp;DBCS(G5)&amp;"年"&amp;IF(K5&lt;10,"　","")&amp;DBCS(K5)&amp;"月"&amp;IF(N5&lt;10,"　","")&amp;DBCS(N5)&amp;"日")</f>
        <v>令和　　年　　月　　日</v>
      </c>
      <c r="Y5" s="317"/>
      <c r="Z5" s="317"/>
      <c r="AA5" s="31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1:56" s="53" customFormat="1" ht="15" customHeight="1">
      <c r="B6" s="443" t="s">
        <v>236</v>
      </c>
      <c r="C6" s="444"/>
      <c r="D6" s="444"/>
      <c r="E6" s="444"/>
      <c r="F6" s="309" t="str">
        <f>F5</f>
        <v>令和</v>
      </c>
      <c r="G6" s="845" t="str">
        <f>IF(G5="","",G5)</f>
        <v/>
      </c>
      <c r="H6" s="845"/>
      <c r="I6" s="845"/>
      <c r="J6" s="34" t="s">
        <v>31</v>
      </c>
      <c r="K6" s="371">
        <f>IF(K5="","",K5)</f>
        <v>5</v>
      </c>
      <c r="L6" s="371"/>
      <c r="M6" s="34" t="s">
        <v>33</v>
      </c>
      <c r="N6" s="371">
        <f>IF(N5="","",N5)</f>
        <v>1</v>
      </c>
      <c r="O6" s="371"/>
      <c r="P6" s="371" t="s">
        <v>21</v>
      </c>
      <c r="Q6" s="371"/>
      <c r="R6" s="33"/>
      <c r="S6" s="33"/>
      <c r="T6" s="33"/>
      <c r="U6" s="33"/>
      <c r="V6" s="40"/>
      <c r="W6" s="316"/>
      <c r="X6" s="318" t="str">
        <f>F6&amp;IF(G6="","　　年　　月　　日",IF(G6&lt;10,"　","")&amp;DBCS(G6)&amp;"年"&amp;IF(K6&lt;10,"　","")&amp;DBCS(K6)&amp;"月"&amp;IF(N6&lt;10,"　","")&amp;DBCS(N6)&amp;"日")</f>
        <v>令和　　年　　月　　日</v>
      </c>
      <c r="Y6" s="317"/>
      <c r="Z6" s="317"/>
      <c r="AA6" s="31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1:56" s="53" customFormat="1" ht="15" customHeight="1">
      <c r="B7" s="443" t="s">
        <v>75</v>
      </c>
      <c r="C7" s="444"/>
      <c r="D7" s="444"/>
      <c r="E7" s="444"/>
      <c r="F7" s="329" t="s">
        <v>418</v>
      </c>
      <c r="G7" s="844"/>
      <c r="H7" s="844"/>
      <c r="I7" s="844"/>
      <c r="J7" s="34" t="s">
        <v>31</v>
      </c>
      <c r="K7" s="367"/>
      <c r="L7" s="367"/>
      <c r="M7" s="34" t="s">
        <v>33</v>
      </c>
      <c r="N7" s="367"/>
      <c r="O7" s="367"/>
      <c r="P7" s="371" t="s">
        <v>21</v>
      </c>
      <c r="Q7" s="371"/>
      <c r="R7" s="33"/>
      <c r="S7" s="33"/>
      <c r="T7" s="33"/>
      <c r="U7" s="33"/>
      <c r="V7" s="40"/>
      <c r="W7" s="316"/>
      <c r="X7" s="318" t="str">
        <f>F7&amp;IF(G7="","　　年　　月　　日",IF(G7&lt;10,"　","")&amp;DBCS(G7)&amp;"年"&amp;IF(K7&lt;10,"　","")&amp;DBCS(K7)&amp;"月"&amp;IF(N7&lt;10,"　","")&amp;DBCS(N7)&amp;"日")</f>
        <v>令和　　年　　月　　日</v>
      </c>
      <c r="Y7" s="317"/>
      <c r="Z7" s="317"/>
      <c r="AA7" s="31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1:56" s="53" customFormat="1" ht="15" customHeight="1">
      <c r="B8" s="443" t="s">
        <v>410</v>
      </c>
      <c r="C8" s="444"/>
      <c r="D8" s="444"/>
      <c r="E8" s="452"/>
      <c r="F8" s="846"/>
      <c r="G8" s="844"/>
      <c r="H8" s="844"/>
      <c r="I8" s="844"/>
      <c r="J8" s="844"/>
      <c r="K8" s="844"/>
      <c r="L8" s="844"/>
      <c r="M8" s="844"/>
      <c r="N8" s="844"/>
      <c r="O8" s="844"/>
      <c r="P8" s="844"/>
      <c r="Q8" s="844"/>
      <c r="R8" s="844"/>
      <c r="S8" s="844"/>
      <c r="T8" s="844"/>
      <c r="U8" s="844"/>
      <c r="V8" s="847"/>
      <c r="W8" s="316"/>
      <c r="X8" s="318"/>
      <c r="Y8" s="317"/>
      <c r="Z8" s="317"/>
      <c r="AA8" s="317"/>
      <c r="AB8" s="87"/>
      <c r="AC8" s="87"/>
      <c r="AD8" s="87"/>
      <c r="AE8" s="87"/>
      <c r="AF8" s="87"/>
      <c r="AG8" s="87"/>
      <c r="AH8" s="87"/>
      <c r="AI8" s="87"/>
      <c r="AJ8" s="87"/>
      <c r="AK8" s="87"/>
      <c r="AL8" s="87"/>
      <c r="AM8" s="87"/>
      <c r="AN8" s="87"/>
      <c r="AO8" s="89"/>
      <c r="AP8" s="89"/>
      <c r="AQ8" s="89"/>
      <c r="AR8" s="89"/>
      <c r="AS8" s="89"/>
      <c r="AT8" s="89"/>
      <c r="AU8" s="89"/>
      <c r="AV8" s="89"/>
      <c r="AW8" s="89"/>
      <c r="AX8" s="89"/>
      <c r="AY8" s="89"/>
      <c r="AZ8" s="89"/>
      <c r="BA8" s="89"/>
    </row>
    <row r="9" spans="1:56" s="53" customFormat="1" ht="15" customHeight="1">
      <c r="B9" s="866" t="s">
        <v>113</v>
      </c>
      <c r="C9" s="867"/>
      <c r="D9" s="444" t="s">
        <v>414</v>
      </c>
      <c r="E9" s="452"/>
      <c r="F9" s="846"/>
      <c r="G9" s="844"/>
      <c r="H9" s="844"/>
      <c r="I9" s="844"/>
      <c r="J9" s="844"/>
      <c r="K9" s="844"/>
      <c r="L9" s="844"/>
      <c r="M9" s="844"/>
      <c r="N9" s="844"/>
      <c r="O9" s="844"/>
      <c r="P9" s="844"/>
      <c r="Q9" s="844"/>
      <c r="R9" s="844"/>
      <c r="S9" s="844"/>
      <c r="T9" s="844"/>
      <c r="U9" s="844"/>
      <c r="V9" s="847"/>
      <c r="W9" s="316"/>
      <c r="X9" s="318"/>
      <c r="Y9" s="317"/>
      <c r="Z9" s="317"/>
      <c r="AA9" s="317"/>
      <c r="AB9" s="87"/>
      <c r="AC9" s="87"/>
      <c r="AD9" s="87"/>
      <c r="AE9" s="87"/>
      <c r="AF9" s="87"/>
      <c r="AG9" s="87"/>
      <c r="AH9" s="87"/>
      <c r="AI9" s="87"/>
      <c r="AJ9" s="87"/>
      <c r="AK9" s="87"/>
      <c r="AL9" s="87"/>
      <c r="AM9" s="87"/>
      <c r="AN9" s="87"/>
      <c r="AO9" s="89"/>
      <c r="AP9" s="89"/>
      <c r="AQ9" s="89"/>
      <c r="AR9" s="89"/>
      <c r="AS9" s="89"/>
      <c r="AT9" s="89"/>
      <c r="AU9" s="89"/>
      <c r="AV9" s="89"/>
      <c r="AW9" s="89"/>
      <c r="AX9" s="89"/>
      <c r="AY9" s="89"/>
      <c r="AZ9" s="89"/>
      <c r="BA9" s="89"/>
    </row>
    <row r="10" spans="1:56" s="53" customFormat="1" ht="15" customHeight="1">
      <c r="B10" s="55" t="s">
        <v>46</v>
      </c>
      <c r="C10" s="59"/>
      <c r="D10" s="443" t="s">
        <v>34</v>
      </c>
      <c r="E10" s="452"/>
      <c r="F10" s="453"/>
      <c r="G10" s="454"/>
      <c r="H10" s="454"/>
      <c r="I10" s="454"/>
      <c r="J10" s="454"/>
      <c r="K10" s="454"/>
      <c r="L10" s="454"/>
      <c r="M10" s="454"/>
      <c r="N10" s="454"/>
      <c r="O10" s="454"/>
      <c r="P10" s="454"/>
      <c r="Q10" s="454"/>
      <c r="R10" s="454"/>
      <c r="S10" s="454"/>
      <c r="T10" s="454"/>
      <c r="U10" s="454"/>
      <c r="V10" s="455"/>
      <c r="W10" s="316"/>
      <c r="X10" s="317"/>
      <c r="Y10" s="317"/>
      <c r="Z10" s="317"/>
      <c r="AA10" s="317"/>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1:56" s="53" customFormat="1" ht="15" customHeight="1">
      <c r="B11" s="56"/>
      <c r="C11" s="60"/>
      <c r="D11" s="443" t="s">
        <v>24</v>
      </c>
      <c r="E11" s="452"/>
      <c r="F11" s="453"/>
      <c r="G11" s="454"/>
      <c r="H11" s="454"/>
      <c r="I11" s="454"/>
      <c r="J11" s="454"/>
      <c r="K11" s="454"/>
      <c r="L11" s="454"/>
      <c r="M11" s="454"/>
      <c r="N11" s="454"/>
      <c r="O11" s="454"/>
      <c r="P11" s="454"/>
      <c r="Q11" s="454"/>
      <c r="R11" s="454"/>
      <c r="S11" s="454"/>
      <c r="T11" s="454"/>
      <c r="U11" s="454"/>
      <c r="V11" s="455"/>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1:56" s="53" customFormat="1" ht="15" customHeight="1">
      <c r="B12" s="56"/>
      <c r="C12" s="60"/>
      <c r="D12" s="443" t="s">
        <v>25</v>
      </c>
      <c r="E12" s="452"/>
      <c r="F12" s="453"/>
      <c r="G12" s="454"/>
      <c r="H12" s="454"/>
      <c r="I12" s="454"/>
      <c r="J12" s="454"/>
      <c r="K12" s="454"/>
      <c r="L12" s="454"/>
      <c r="M12" s="454"/>
      <c r="N12" s="454"/>
      <c r="O12" s="454"/>
      <c r="P12" s="454"/>
      <c r="Q12" s="454"/>
      <c r="R12" s="454"/>
      <c r="S12" s="454"/>
      <c r="T12" s="454"/>
      <c r="U12" s="454"/>
      <c r="V12" s="455"/>
      <c r="W12" s="84"/>
      <c r="X12" s="88"/>
      <c r="Y12" s="88"/>
      <c r="Z12" s="88"/>
      <c r="AA12" s="88"/>
      <c r="AB12" s="88"/>
      <c r="AC12" s="88"/>
      <c r="AD12" s="88"/>
      <c r="AE12" s="88"/>
      <c r="AF12" s="88"/>
      <c r="AG12" s="88"/>
      <c r="AH12" s="88"/>
      <c r="AI12" s="87"/>
      <c r="AJ12" s="87"/>
      <c r="AK12" s="87"/>
      <c r="AL12" s="87"/>
      <c r="AM12" s="87"/>
      <c r="AN12" s="87"/>
      <c r="AO12" s="89"/>
      <c r="AP12" s="89"/>
      <c r="AQ12" s="89"/>
      <c r="AR12" s="89"/>
      <c r="AS12" s="89"/>
      <c r="AT12" s="89"/>
      <c r="AU12" s="89"/>
      <c r="AV12" s="89"/>
      <c r="AW12" s="89"/>
      <c r="AX12" s="89"/>
      <c r="AY12" s="89"/>
      <c r="AZ12" s="89"/>
      <c r="BA12" s="89"/>
    </row>
    <row r="13" spans="1:56" s="53" customFormat="1" ht="15" customHeight="1">
      <c r="B13" s="57"/>
      <c r="C13" s="61"/>
      <c r="D13" s="443" t="s">
        <v>35</v>
      </c>
      <c r="E13" s="452"/>
      <c r="F13" s="453"/>
      <c r="G13" s="454"/>
      <c r="H13" s="454"/>
      <c r="I13" s="454"/>
      <c r="J13" s="454"/>
      <c r="K13" s="454"/>
      <c r="L13" s="454"/>
      <c r="M13" s="454"/>
      <c r="N13" s="454"/>
      <c r="O13" s="454"/>
      <c r="P13" s="454"/>
      <c r="Q13" s="454"/>
      <c r="R13" s="454"/>
      <c r="S13" s="454"/>
      <c r="T13" s="454"/>
      <c r="U13" s="454"/>
      <c r="V13" s="455"/>
      <c r="W13" s="84"/>
      <c r="X13" s="88"/>
      <c r="Y13" s="88"/>
      <c r="Z13" s="88"/>
      <c r="AA13" s="88"/>
      <c r="AB13" s="88"/>
      <c r="AC13" s="88"/>
      <c r="AD13" s="88"/>
      <c r="AE13" s="88"/>
      <c r="AF13" s="88"/>
      <c r="AG13" s="88"/>
      <c r="AH13" s="88"/>
      <c r="AI13" s="87"/>
      <c r="AJ13" s="87"/>
      <c r="AK13" s="87"/>
      <c r="AL13" s="87"/>
      <c r="AM13" s="87"/>
      <c r="AN13" s="87"/>
      <c r="AO13" s="89"/>
      <c r="AP13" s="89"/>
      <c r="AQ13" s="89"/>
      <c r="AR13" s="89"/>
      <c r="AS13" s="89"/>
      <c r="AT13" s="89"/>
      <c r="AU13" s="89"/>
      <c r="AV13" s="89"/>
      <c r="AW13" s="89"/>
      <c r="AX13" s="89"/>
      <c r="AY13" s="89"/>
      <c r="AZ13" s="89"/>
      <c r="BA13" s="89"/>
    </row>
    <row r="14" spans="1:56" s="53" customFormat="1" ht="3" customHeight="1">
      <c r="B14" s="58"/>
      <c r="C14" s="58"/>
      <c r="D14" s="62"/>
      <c r="E14" s="62"/>
      <c r="F14" s="68"/>
      <c r="G14" s="68"/>
      <c r="H14" s="68"/>
      <c r="I14" s="68"/>
      <c r="J14" s="68"/>
      <c r="K14" s="68"/>
      <c r="L14" s="68"/>
      <c r="M14" s="68"/>
      <c r="N14" s="68"/>
      <c r="O14" s="68"/>
      <c r="P14" s="68"/>
      <c r="Q14" s="68"/>
      <c r="R14" s="68"/>
      <c r="S14" s="68"/>
      <c r="T14" s="68"/>
      <c r="U14" s="68"/>
      <c r="V14" s="68"/>
      <c r="W14" s="68"/>
      <c r="X14" s="68"/>
      <c r="Y14" s="68"/>
      <c r="Z14" s="89"/>
      <c r="AA14" s="87"/>
      <c r="AB14" s="87"/>
      <c r="AC14" s="87"/>
      <c r="AD14" s="87"/>
      <c r="AE14" s="87"/>
      <c r="AF14" s="87"/>
      <c r="AG14" s="87"/>
      <c r="AH14" s="87"/>
      <c r="AI14" s="87"/>
      <c r="AJ14" s="87"/>
      <c r="AK14" s="87"/>
      <c r="AL14" s="87"/>
      <c r="AM14" s="87"/>
      <c r="AN14" s="87"/>
      <c r="AO14" s="87"/>
      <c r="AP14" s="87"/>
      <c r="AQ14" s="87"/>
      <c r="AR14" s="89"/>
      <c r="AS14" s="89"/>
      <c r="AT14" s="89"/>
      <c r="AU14" s="89"/>
      <c r="AV14" s="89"/>
      <c r="AW14" s="89"/>
      <c r="AX14" s="89"/>
      <c r="AY14" s="89"/>
      <c r="AZ14" s="89"/>
      <c r="BA14" s="89"/>
      <c r="BB14" s="89"/>
      <c r="BC14" s="89"/>
      <c r="BD14" s="89"/>
    </row>
    <row r="15" spans="1:56" ht="18.75" customHeight="1">
      <c r="A15" s="848" t="s">
        <v>379</v>
      </c>
      <c r="B15" s="848"/>
      <c r="C15" s="848"/>
      <c r="D15" s="848"/>
      <c r="E15" s="848"/>
      <c r="F15" s="848"/>
      <c r="G15" s="848"/>
      <c r="H15" s="848"/>
      <c r="I15" s="848"/>
      <c r="J15" s="848"/>
      <c r="K15" s="848"/>
      <c r="L15" s="848"/>
      <c r="M15" s="848"/>
      <c r="N15" s="848"/>
      <c r="O15" s="848"/>
    </row>
    <row r="16" spans="1:56">
      <c r="A16" s="305"/>
    </row>
    <row r="17" spans="1:22" ht="18.75" customHeight="1">
      <c r="B17" s="307"/>
      <c r="C17" s="307"/>
      <c r="N17" s="796" t="str">
        <f>X6</f>
        <v>令和　　年　　月　　日</v>
      </c>
      <c r="O17" s="796"/>
      <c r="P17" s="796"/>
      <c r="Q17" s="796"/>
      <c r="R17" s="796"/>
      <c r="S17" s="796"/>
      <c r="T17" s="796"/>
      <c r="U17" s="796"/>
      <c r="V17" s="796"/>
    </row>
    <row r="18" spans="1:22">
      <c r="A18" s="306"/>
    </row>
    <row r="19" spans="1:22">
      <c r="A19" s="306"/>
    </row>
    <row r="20" spans="1:22" ht="18.75" customHeight="1">
      <c r="A20" s="849" t="s">
        <v>396</v>
      </c>
      <c r="B20" s="849"/>
      <c r="C20" s="849"/>
      <c r="D20" s="849"/>
      <c r="E20" s="849"/>
      <c r="F20" s="849"/>
    </row>
    <row r="21" spans="1:22">
      <c r="A21" s="306"/>
    </row>
    <row r="22" spans="1:22">
      <c r="A22" s="306"/>
      <c r="D22" s="319" t="s">
        <v>386</v>
      </c>
      <c r="E22" s="868" t="str">
        <f>IF(F9="","",F9)</f>
        <v/>
      </c>
      <c r="F22" s="868"/>
      <c r="G22" s="868"/>
      <c r="H22" s="868"/>
      <c r="I22" s="868"/>
      <c r="J22" s="868"/>
      <c r="K22" s="868"/>
      <c r="L22" s="868"/>
      <c r="M22" s="868"/>
      <c r="N22" s="868"/>
      <c r="O22" s="868"/>
      <c r="P22" s="868"/>
      <c r="Q22" s="868"/>
      <c r="R22" s="868"/>
      <c r="S22" s="868"/>
      <c r="T22" s="868"/>
      <c r="U22" s="868"/>
      <c r="V22" s="868"/>
    </row>
    <row r="23" spans="1:22">
      <c r="A23" s="306"/>
      <c r="C23" s="319"/>
      <c r="D23" s="320"/>
      <c r="E23" s="320"/>
      <c r="F23" s="320"/>
      <c r="G23" s="320"/>
      <c r="H23" s="320"/>
      <c r="I23" s="320"/>
      <c r="J23" s="320"/>
      <c r="K23" s="321"/>
      <c r="L23" s="321"/>
      <c r="M23" s="321"/>
      <c r="N23" s="321"/>
      <c r="O23" s="321"/>
      <c r="P23" s="321"/>
      <c r="Q23" s="321"/>
      <c r="R23" s="321"/>
      <c r="S23" s="321"/>
      <c r="T23" s="321"/>
      <c r="U23" s="321"/>
      <c r="V23" s="321"/>
    </row>
    <row r="24" spans="1:22" ht="18.75" customHeight="1">
      <c r="E24" s="307"/>
      <c r="F24" s="869" t="s">
        <v>220</v>
      </c>
      <c r="G24" s="869"/>
      <c r="H24" s="869"/>
      <c r="I24" s="869"/>
      <c r="J24" s="869"/>
      <c r="K24" s="868" t="str">
        <f>IF(F10="","",F10)</f>
        <v/>
      </c>
      <c r="L24" s="868"/>
      <c r="M24" s="868"/>
      <c r="N24" s="868"/>
      <c r="O24" s="868"/>
      <c r="P24" s="868"/>
      <c r="Q24" s="868"/>
      <c r="R24" s="868"/>
      <c r="S24" s="868"/>
      <c r="T24" s="868"/>
      <c r="U24" s="868"/>
      <c r="V24" s="868"/>
    </row>
    <row r="25" spans="1:22" ht="18.75" customHeight="1">
      <c r="E25" s="310"/>
      <c r="F25" s="310"/>
      <c r="G25" s="310"/>
      <c r="H25" s="310"/>
      <c r="I25" s="310"/>
      <c r="J25" s="310"/>
      <c r="K25" s="322"/>
      <c r="L25" s="322"/>
      <c r="M25" s="322"/>
      <c r="N25" s="322"/>
      <c r="O25" s="322"/>
      <c r="P25" s="322"/>
      <c r="Q25" s="322"/>
      <c r="R25" s="322"/>
      <c r="S25" s="322"/>
      <c r="T25" s="322"/>
      <c r="U25" s="322"/>
      <c r="V25" s="322"/>
    </row>
    <row r="26" spans="1:22" ht="18.75" customHeight="1">
      <c r="E26" s="310"/>
      <c r="F26" s="870" t="s">
        <v>415</v>
      </c>
      <c r="G26" s="870"/>
      <c r="H26" s="870"/>
      <c r="I26" s="870"/>
      <c r="J26" s="870"/>
      <c r="K26" s="868" t="str">
        <f>IF(F11="","",F11)</f>
        <v/>
      </c>
      <c r="L26" s="868"/>
      <c r="M26" s="868"/>
      <c r="N26" s="868"/>
      <c r="O26" s="868"/>
      <c r="P26" s="868"/>
      <c r="Q26" s="868"/>
      <c r="R26" s="868"/>
      <c r="S26" s="868"/>
      <c r="T26" s="868"/>
      <c r="U26" s="868"/>
      <c r="V26" s="868"/>
    </row>
    <row r="27" spans="1:22">
      <c r="A27" s="273"/>
      <c r="B27" s="308"/>
      <c r="H27" s="308"/>
      <c r="I27" s="308"/>
      <c r="J27" s="308"/>
      <c r="K27" s="851"/>
      <c r="L27" s="851"/>
      <c r="M27" s="851"/>
      <c r="N27" s="851"/>
      <c r="O27" s="851"/>
      <c r="P27" s="851"/>
      <c r="Q27" s="851"/>
      <c r="R27" s="851"/>
      <c r="S27" s="851"/>
      <c r="T27" s="851"/>
      <c r="U27" s="851"/>
      <c r="V27" s="851"/>
    </row>
    <row r="28" spans="1:22" ht="27" customHeight="1">
      <c r="F28" s="871" t="s">
        <v>284</v>
      </c>
      <c r="G28" s="871"/>
      <c r="H28" s="871"/>
      <c r="I28" s="871"/>
      <c r="J28" s="871"/>
      <c r="K28" s="850" t="str">
        <f>IF(F12="","",F12)</f>
        <v/>
      </c>
      <c r="L28" s="850"/>
      <c r="M28" s="850"/>
      <c r="N28" s="850"/>
      <c r="O28" s="850"/>
      <c r="P28" s="872" t="str">
        <f>IF(F13="","",F13)</f>
        <v/>
      </c>
      <c r="Q28" s="872"/>
      <c r="R28" s="872"/>
      <c r="S28" s="872"/>
      <c r="T28" s="872"/>
      <c r="U28" s="314"/>
      <c r="V28" s="314" t="s">
        <v>7</v>
      </c>
    </row>
    <row r="29" spans="1:22">
      <c r="A29" s="306"/>
    </row>
    <row r="30" spans="1:22">
      <c r="A30" s="306"/>
    </row>
    <row r="31" spans="1:22">
      <c r="A31" s="306"/>
    </row>
    <row r="32" spans="1:22" ht="18.75" customHeight="1">
      <c r="A32" s="857" t="s">
        <v>159</v>
      </c>
      <c r="B32" s="857"/>
      <c r="C32" s="857"/>
      <c r="D32" s="857"/>
      <c r="E32" s="857"/>
      <c r="F32" s="857"/>
      <c r="G32" s="857"/>
      <c r="H32" s="857"/>
      <c r="I32" s="857"/>
      <c r="J32" s="857"/>
      <c r="K32" s="857"/>
      <c r="L32" s="857"/>
      <c r="M32" s="857"/>
      <c r="N32" s="857"/>
      <c r="O32" s="857"/>
      <c r="P32" s="857"/>
      <c r="Q32" s="857"/>
      <c r="R32" s="857"/>
      <c r="S32" s="857"/>
      <c r="T32" s="857"/>
      <c r="U32" s="857"/>
      <c r="V32" s="857"/>
    </row>
    <row r="33" spans="1:22" ht="53.25" customHeight="1">
      <c r="A33" s="306"/>
    </row>
    <row r="34" spans="1:22" ht="5.25" customHeight="1">
      <c r="B34" s="849" t="s">
        <v>413</v>
      </c>
      <c r="C34" s="849"/>
      <c r="D34" s="849"/>
      <c r="E34" s="849"/>
      <c r="F34" s="796"/>
      <c r="G34" s="796"/>
      <c r="H34" s="796"/>
      <c r="I34" s="796"/>
      <c r="J34" s="796"/>
      <c r="K34" s="307"/>
      <c r="L34" s="849" t="s">
        <v>140</v>
      </c>
      <c r="M34" s="849"/>
      <c r="N34" s="849"/>
      <c r="O34" s="849"/>
      <c r="P34" s="849"/>
      <c r="Q34" s="849"/>
      <c r="R34" s="849"/>
      <c r="S34" s="849"/>
      <c r="T34" s="849"/>
    </row>
    <row r="35" spans="1:22" ht="5.25" customHeight="1">
      <c r="B35" s="849"/>
      <c r="C35" s="849"/>
      <c r="D35" s="849"/>
      <c r="E35" s="849"/>
      <c r="F35" s="274"/>
      <c r="G35" s="274"/>
      <c r="H35" s="274"/>
      <c r="I35" s="274"/>
      <c r="J35" s="274"/>
      <c r="K35" s="307"/>
      <c r="L35" s="849"/>
      <c r="M35" s="849"/>
      <c r="N35" s="849"/>
      <c r="O35" s="849"/>
      <c r="P35" s="849"/>
      <c r="Q35" s="849"/>
      <c r="R35" s="849"/>
      <c r="S35" s="849"/>
      <c r="T35" s="849"/>
    </row>
    <row r="36" spans="1:22" ht="4.5" customHeight="1">
      <c r="A36" s="307" t="s">
        <v>412</v>
      </c>
      <c r="B36" s="849"/>
      <c r="C36" s="849"/>
      <c r="D36" s="849"/>
      <c r="E36" s="849"/>
      <c r="F36" s="307"/>
      <c r="G36" s="307"/>
      <c r="H36" s="307"/>
      <c r="I36" s="307"/>
      <c r="J36" s="307"/>
      <c r="K36" s="307"/>
      <c r="L36" s="849"/>
      <c r="M36" s="849"/>
      <c r="N36" s="849"/>
      <c r="O36" s="849"/>
      <c r="P36" s="849"/>
      <c r="Q36" s="849"/>
      <c r="R36" s="849"/>
      <c r="S36" s="849"/>
      <c r="T36" s="849"/>
      <c r="U36" s="307"/>
      <c r="V36" s="307"/>
    </row>
    <row r="37" spans="1:22" ht="6" customHeight="1">
      <c r="A37" s="307"/>
      <c r="B37" s="849"/>
      <c r="C37" s="849"/>
      <c r="D37" s="849"/>
      <c r="E37" s="849"/>
      <c r="F37" s="796"/>
      <c r="G37" s="796"/>
      <c r="H37" s="796"/>
      <c r="I37" s="796"/>
      <c r="J37" s="796"/>
      <c r="K37" s="307"/>
      <c r="L37" s="849"/>
      <c r="M37" s="849"/>
      <c r="N37" s="849"/>
      <c r="O37" s="849"/>
      <c r="P37" s="849"/>
      <c r="Q37" s="849"/>
      <c r="R37" s="849"/>
      <c r="S37" s="849"/>
      <c r="T37" s="849"/>
    </row>
    <row r="38" spans="1:22" ht="28.5" customHeight="1">
      <c r="A38" s="306"/>
    </row>
    <row r="39" spans="1:22" ht="33.75" customHeight="1">
      <c r="A39" s="796" t="s">
        <v>210</v>
      </c>
      <c r="B39" s="796"/>
      <c r="C39" s="796"/>
      <c r="D39" s="796"/>
      <c r="E39" s="796"/>
      <c r="F39" s="796"/>
      <c r="G39" s="796"/>
      <c r="H39" s="796"/>
      <c r="I39" s="796"/>
      <c r="J39" s="796"/>
      <c r="K39" s="796"/>
      <c r="L39" s="796"/>
      <c r="M39" s="796"/>
      <c r="N39" s="796"/>
      <c r="O39" s="796"/>
      <c r="P39" s="796"/>
      <c r="Q39" s="796"/>
      <c r="R39" s="796"/>
      <c r="S39" s="796"/>
      <c r="T39" s="796"/>
      <c r="U39" s="796"/>
      <c r="V39" s="796"/>
    </row>
    <row r="40" spans="1:22">
      <c r="A40" s="306"/>
    </row>
    <row r="41" spans="1:22" ht="37.5" customHeight="1">
      <c r="A41" s="860" t="s">
        <v>351</v>
      </c>
      <c r="B41" s="860"/>
      <c r="C41" s="860"/>
      <c r="D41" s="852" t="str">
        <f>IF(F2="","",F2)</f>
        <v/>
      </c>
      <c r="E41" s="853"/>
      <c r="F41" s="853"/>
      <c r="G41" s="853"/>
      <c r="H41" s="853"/>
      <c r="I41" s="853"/>
      <c r="J41" s="853"/>
      <c r="K41" s="853"/>
      <c r="L41" s="853"/>
      <c r="M41" s="853"/>
      <c r="N41" s="853"/>
      <c r="O41" s="853"/>
      <c r="P41" s="853"/>
      <c r="Q41" s="853"/>
      <c r="R41" s="853"/>
      <c r="S41" s="853"/>
      <c r="T41" s="853"/>
      <c r="U41" s="853"/>
      <c r="V41" s="854"/>
    </row>
    <row r="42" spans="1:22" ht="36.75" customHeight="1">
      <c r="A42" s="860" t="s">
        <v>382</v>
      </c>
      <c r="B42" s="860"/>
      <c r="C42" s="860"/>
      <c r="D42" s="852" t="str">
        <f>"津山市　"&amp;IF(G3="","　　　　　　　　　　",G3)&amp;"　地内"</f>
        <v>津山市　　　　　　　　　　　　地内</v>
      </c>
      <c r="E42" s="853"/>
      <c r="F42" s="853"/>
      <c r="G42" s="853"/>
      <c r="H42" s="853"/>
      <c r="I42" s="853"/>
      <c r="J42" s="853"/>
      <c r="K42" s="853"/>
      <c r="L42" s="853"/>
      <c r="M42" s="853"/>
      <c r="N42" s="853"/>
      <c r="O42" s="853"/>
      <c r="P42" s="853"/>
      <c r="Q42" s="853"/>
      <c r="R42" s="853"/>
      <c r="S42" s="853"/>
      <c r="T42" s="853"/>
      <c r="U42" s="853"/>
      <c r="V42" s="854"/>
    </row>
    <row r="43" spans="1:22" ht="36.75" customHeight="1">
      <c r="A43" s="860" t="s">
        <v>383</v>
      </c>
      <c r="B43" s="860"/>
      <c r="C43" s="860"/>
      <c r="D43" s="861" t="str">
        <f>IF(F4="","",F4)</f>
        <v/>
      </c>
      <c r="E43" s="862"/>
      <c r="F43" s="862"/>
      <c r="G43" s="862"/>
      <c r="H43" s="862"/>
      <c r="I43" s="862"/>
      <c r="J43" s="862"/>
      <c r="K43" s="312" t="s">
        <v>14</v>
      </c>
      <c r="L43" s="312"/>
      <c r="M43" s="312"/>
      <c r="N43" s="312"/>
      <c r="O43" s="312"/>
      <c r="P43" s="312"/>
      <c r="Q43" s="313"/>
      <c r="R43" s="313"/>
      <c r="S43" s="313"/>
      <c r="T43" s="313"/>
      <c r="U43" s="313"/>
      <c r="V43" s="315"/>
    </row>
    <row r="44" spans="1:22" ht="36.75" customHeight="1">
      <c r="A44" s="860" t="s">
        <v>384</v>
      </c>
      <c r="B44" s="860"/>
      <c r="C44" s="860"/>
      <c r="D44" s="800" t="str">
        <f>X6</f>
        <v>令和　　年　　月　　日</v>
      </c>
      <c r="E44" s="800"/>
      <c r="F44" s="800"/>
      <c r="G44" s="863"/>
      <c r="H44" s="864" t="s">
        <v>119</v>
      </c>
      <c r="I44" s="864"/>
      <c r="J44" s="864" t="str">
        <f>X7</f>
        <v>令和　　年　　月　　日</v>
      </c>
      <c r="K44" s="864"/>
      <c r="L44" s="864"/>
      <c r="M44" s="864"/>
      <c r="N44" s="864"/>
      <c r="O44" s="864"/>
      <c r="P44" s="864"/>
      <c r="Q44" s="864"/>
      <c r="R44" s="853" t="s">
        <v>409</v>
      </c>
      <c r="S44" s="853"/>
      <c r="T44" s="853"/>
      <c r="U44" s="853"/>
      <c r="V44" s="854"/>
    </row>
    <row r="45" spans="1:22" ht="18.75" customHeight="1">
      <c r="A45" s="858" t="s">
        <v>411</v>
      </c>
      <c r="B45" s="858"/>
      <c r="C45" s="858"/>
      <c r="D45" s="858"/>
      <c r="E45" s="858"/>
      <c r="F45" s="858"/>
      <c r="G45" s="858"/>
      <c r="H45" s="858"/>
      <c r="I45" s="858"/>
      <c r="J45" s="858"/>
      <c r="K45" s="858"/>
      <c r="L45" s="858"/>
      <c r="M45" s="858"/>
      <c r="N45" s="858"/>
      <c r="O45" s="858"/>
      <c r="P45" s="858"/>
      <c r="Q45" s="858"/>
      <c r="R45" s="858"/>
      <c r="S45" s="858"/>
      <c r="T45" s="858"/>
      <c r="U45" s="858"/>
      <c r="V45" s="858"/>
    </row>
    <row r="46" spans="1:22" ht="18.75" customHeight="1">
      <c r="A46" s="859" t="s">
        <v>385</v>
      </c>
      <c r="B46" s="859"/>
      <c r="C46" s="859"/>
      <c r="D46" s="859"/>
      <c r="E46" s="859"/>
      <c r="F46" s="859"/>
      <c r="G46" s="859"/>
      <c r="H46" s="859"/>
      <c r="I46" s="859"/>
      <c r="J46" s="859"/>
      <c r="K46" s="859"/>
      <c r="L46" s="859"/>
      <c r="M46" s="859"/>
      <c r="N46" s="859"/>
      <c r="O46" s="859"/>
      <c r="P46" s="859"/>
      <c r="Q46" s="859"/>
      <c r="R46" s="859"/>
      <c r="S46" s="859"/>
      <c r="T46" s="859"/>
      <c r="U46" s="859"/>
      <c r="V46" s="859"/>
    </row>
    <row r="47" spans="1:22">
      <c r="A47" s="305"/>
    </row>
  </sheetData>
  <sheetProtection password="DE82" sheet="1" objects="1" scenarios="1" selectLockedCells="1"/>
  <mergeCells count="67">
    <mergeCell ref="A45:V45"/>
    <mergeCell ref="A46:V46"/>
    <mergeCell ref="B34:E37"/>
    <mergeCell ref="L34:T37"/>
    <mergeCell ref="A42:C42"/>
    <mergeCell ref="D42:V42"/>
    <mergeCell ref="A43:C43"/>
    <mergeCell ref="D43:J43"/>
    <mergeCell ref="A44:C44"/>
    <mergeCell ref="D44:G44"/>
    <mergeCell ref="H44:I44"/>
    <mergeCell ref="J44:Q44"/>
    <mergeCell ref="R44:V44"/>
    <mergeCell ref="F34:J34"/>
    <mergeCell ref="F37:J37"/>
    <mergeCell ref="A39:V39"/>
    <mergeCell ref="A41:C41"/>
    <mergeCell ref="D41:V41"/>
    <mergeCell ref="K27:V27"/>
    <mergeCell ref="F28:J28"/>
    <mergeCell ref="K28:O28"/>
    <mergeCell ref="P28:T28"/>
    <mergeCell ref="A32:V32"/>
    <mergeCell ref="E22:V22"/>
    <mergeCell ref="F24:J24"/>
    <mergeCell ref="K24:V24"/>
    <mergeCell ref="F26:J26"/>
    <mergeCell ref="K26:V26"/>
    <mergeCell ref="D13:E13"/>
    <mergeCell ref="F13:V13"/>
    <mergeCell ref="A15:O15"/>
    <mergeCell ref="N17:V17"/>
    <mergeCell ref="A20:F20"/>
    <mergeCell ref="D10:E10"/>
    <mergeCell ref="F10:V10"/>
    <mergeCell ref="D11:E11"/>
    <mergeCell ref="F11:V11"/>
    <mergeCell ref="D12:E12"/>
    <mergeCell ref="F12:V12"/>
    <mergeCell ref="B8:E8"/>
    <mergeCell ref="F8:V8"/>
    <mergeCell ref="B9:C9"/>
    <mergeCell ref="D9:E9"/>
    <mergeCell ref="F9:V9"/>
    <mergeCell ref="B7:E7"/>
    <mergeCell ref="G7:I7"/>
    <mergeCell ref="K7:L7"/>
    <mergeCell ref="N7:O7"/>
    <mergeCell ref="P7:Q7"/>
    <mergeCell ref="P5:Q5"/>
    <mergeCell ref="B6:E6"/>
    <mergeCell ref="G6:I6"/>
    <mergeCell ref="K6:L6"/>
    <mergeCell ref="N6:O6"/>
    <mergeCell ref="P6:Q6"/>
    <mergeCell ref="B4:E4"/>
    <mergeCell ref="F4:O4"/>
    <mergeCell ref="B5:E5"/>
    <mergeCell ref="G5:I5"/>
    <mergeCell ref="K5:L5"/>
    <mergeCell ref="N5:O5"/>
    <mergeCell ref="B2:E2"/>
    <mergeCell ref="F2:V2"/>
    <mergeCell ref="X2:AH2"/>
    <mergeCell ref="B3:E3"/>
    <mergeCell ref="G3:Q3"/>
    <mergeCell ref="X3:AH3"/>
  </mergeCells>
  <phoneticPr fontId="16"/>
  <conditionalFormatting sqref="F34:J35">
    <cfRule type="expression" dxfId="1" priority="2">
      <formula>$F$8="部分払"</formula>
    </cfRule>
  </conditionalFormatting>
  <conditionalFormatting sqref="F37:J37">
    <cfRule type="expression" dxfId="0" priority="1">
      <formula>$F$8="中間前金払"</formula>
    </cfRule>
  </conditionalFormatting>
  <dataValidations count="1">
    <dataValidation type="list" allowBlank="1" showInputMessage="1" showErrorMessage="1" sqref="F8:V8">
      <formula1>"中間前金払,部分払"</formula1>
    </dataValidation>
  </dataValidations>
  <printOptions horizontalCentered="1"/>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5"/>
  <sheetViews>
    <sheetView showGridLines="0" showZeros="0" zoomScale="80" zoomScaleNormal="80" workbookViewId="0">
      <pane ySplit="10" topLeftCell="A11" activePane="bottomLeft" state="frozen"/>
      <selection pane="bottomLeft" activeCell="O5" sqref="O5:P5"/>
    </sheetView>
  </sheetViews>
  <sheetFormatPr defaultColWidth="2.125" defaultRowHeight="21.95" customHeight="1"/>
  <cols>
    <col min="1" max="16384" width="2.125" style="18"/>
  </cols>
  <sheetData>
    <row r="1" spans="2:49" ht="5.0999999999999996" customHeight="1">
      <c r="B1" s="19"/>
      <c r="C1" s="19"/>
      <c r="D1" s="19"/>
      <c r="E1" s="19"/>
      <c r="F1" s="19"/>
      <c r="G1" s="19"/>
      <c r="H1" s="19"/>
    </row>
    <row r="2" spans="2:49" ht="15" customHeight="1">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row>
    <row r="3" spans="2:49" ht="15" customHeight="1">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row>
    <row r="4" spans="2:49" ht="15" customHeight="1">
      <c r="B4" s="363" t="s">
        <v>227</v>
      </c>
      <c r="C4" s="364"/>
      <c r="D4" s="364"/>
      <c r="E4" s="364"/>
      <c r="F4" s="364"/>
      <c r="G4" s="364"/>
      <c r="H4" s="364"/>
      <c r="I4" s="364"/>
      <c r="J4" s="364"/>
      <c r="K4" s="365"/>
      <c r="L4" s="372"/>
      <c r="M4" s="373"/>
      <c r="N4" s="373"/>
      <c r="O4" s="373"/>
      <c r="P4" s="373"/>
      <c r="Q4" s="373"/>
      <c r="R4" s="373"/>
      <c r="S4" s="373"/>
      <c r="T4" s="373"/>
      <c r="U4" s="373"/>
      <c r="V4" s="373"/>
      <c r="W4" s="373"/>
      <c r="X4" s="373"/>
      <c r="Y4" s="373"/>
      <c r="Z4" s="373"/>
      <c r="AA4" s="36" t="s">
        <v>45</v>
      </c>
      <c r="AB4" s="34"/>
      <c r="AC4" s="34"/>
      <c r="AD4" s="34"/>
      <c r="AE4" s="39"/>
    </row>
    <row r="5" spans="2:49" ht="15" customHeight="1">
      <c r="B5" s="363" t="s">
        <v>18</v>
      </c>
      <c r="C5" s="364"/>
      <c r="D5" s="364"/>
      <c r="E5" s="364"/>
      <c r="F5" s="364"/>
      <c r="G5" s="364"/>
      <c r="H5" s="364"/>
      <c r="I5" s="364"/>
      <c r="J5" s="364"/>
      <c r="K5" s="365"/>
      <c r="L5" s="374" t="s">
        <v>418</v>
      </c>
      <c r="M5" s="375"/>
      <c r="N5" s="375"/>
      <c r="O5" s="375"/>
      <c r="P5" s="375"/>
      <c r="Q5" s="376" t="s">
        <v>31</v>
      </c>
      <c r="R5" s="376"/>
      <c r="S5" s="375"/>
      <c r="T5" s="375"/>
      <c r="U5" s="376" t="s">
        <v>33</v>
      </c>
      <c r="V5" s="376"/>
      <c r="W5" s="375"/>
      <c r="X5" s="375"/>
      <c r="Y5" s="376" t="s">
        <v>21</v>
      </c>
      <c r="Z5" s="376"/>
      <c r="AA5" s="33"/>
      <c r="AB5" s="33"/>
      <c r="AC5" s="33"/>
      <c r="AD5" s="33"/>
      <c r="AE5" s="40"/>
      <c r="AG5" s="42" t="str">
        <f>L5&amp;IF(O5="","　　　年　　　　月　　　　日",IF(O5&lt;10,"　　","　")&amp;DBCS(O5)&amp;"年"&amp;IF(S5&lt;10,"　　","　")&amp;DBCS(S5)&amp;"月"&amp;IF(W5&lt;10,"　　","　")&amp;DBCS(W5)&amp;"日")</f>
        <v>令和　　　年　　　　月　　　　日</v>
      </c>
      <c r="AH5" s="42"/>
      <c r="AI5" s="42"/>
      <c r="AJ5" s="42"/>
      <c r="AK5" s="42"/>
      <c r="AL5" s="42"/>
      <c r="AM5" s="42"/>
      <c r="AN5" s="42"/>
      <c r="AO5" s="42"/>
      <c r="AP5" s="42"/>
      <c r="AQ5" s="42"/>
      <c r="AR5" s="42"/>
      <c r="AS5" s="42"/>
      <c r="AT5" s="42"/>
      <c r="AU5" s="42"/>
      <c r="AV5" s="42"/>
      <c r="AW5" s="42"/>
    </row>
    <row r="6" spans="2:49" ht="15" customHeight="1">
      <c r="B6" s="377" t="s">
        <v>46</v>
      </c>
      <c r="C6" s="378"/>
      <c r="D6" s="378"/>
      <c r="E6" s="379"/>
      <c r="F6" s="415" t="s">
        <v>229</v>
      </c>
      <c r="G6" s="416"/>
      <c r="H6" s="416"/>
      <c r="I6" s="416"/>
      <c r="J6" s="416"/>
      <c r="K6" s="417"/>
      <c r="L6" s="418"/>
      <c r="M6" s="419"/>
      <c r="N6" s="419"/>
      <c r="O6" s="419"/>
      <c r="P6" s="419"/>
      <c r="Q6" s="419"/>
      <c r="R6" s="419"/>
      <c r="S6" s="419"/>
      <c r="T6" s="419"/>
      <c r="U6" s="419"/>
      <c r="V6" s="419"/>
      <c r="W6" s="419"/>
      <c r="X6" s="419"/>
      <c r="Y6" s="419"/>
      <c r="Z6" s="419"/>
      <c r="AA6" s="419"/>
      <c r="AB6" s="419"/>
      <c r="AC6" s="419"/>
      <c r="AD6" s="419"/>
      <c r="AE6" s="420"/>
      <c r="AG6" s="42" t="str">
        <f>LEFT(L5,1)&amp;"　"&amp;RIGHT(L5,1)&amp;IF(O5="","　　　　年　　　　　月　　　　　日",IF(O5&lt;10,"　　","　")&amp;DBCS(O5)&amp;"　年"&amp;IF(S5&lt;10,"　　","　")&amp;DBCS(S5)&amp;"　月"&amp;IF(W5&lt;10,"　　","　")&amp;DBCS(W5)&amp;"　日")</f>
        <v>令　和　　　　年　　　　　月　　　　　日</v>
      </c>
      <c r="AH6" s="42"/>
      <c r="AI6" s="42"/>
      <c r="AJ6" s="42"/>
      <c r="AK6" s="42"/>
      <c r="AL6" s="42"/>
      <c r="AM6" s="42"/>
      <c r="AN6" s="42"/>
      <c r="AO6" s="42"/>
      <c r="AP6" s="42"/>
      <c r="AQ6" s="42"/>
      <c r="AR6" s="42"/>
      <c r="AS6" s="42"/>
      <c r="AT6" s="42"/>
      <c r="AU6" s="42"/>
      <c r="AV6" s="42"/>
      <c r="AW6" s="42"/>
    </row>
    <row r="7" spans="2:49" ht="15" customHeight="1">
      <c r="B7" s="421" t="s">
        <v>184</v>
      </c>
      <c r="C7" s="422"/>
      <c r="D7" s="422"/>
      <c r="E7" s="423"/>
      <c r="F7" s="389" t="s">
        <v>87</v>
      </c>
      <c r="G7" s="390"/>
      <c r="H7" s="390"/>
      <c r="I7" s="390"/>
      <c r="J7" s="390"/>
      <c r="K7" s="391"/>
      <c r="L7" s="424"/>
      <c r="M7" s="425"/>
      <c r="N7" s="425"/>
      <c r="O7" s="425"/>
      <c r="P7" s="425"/>
      <c r="Q7" s="425"/>
      <c r="R7" s="425"/>
      <c r="S7" s="425"/>
      <c r="T7" s="425"/>
      <c r="U7" s="425"/>
      <c r="V7" s="425"/>
      <c r="W7" s="425"/>
      <c r="X7" s="425"/>
      <c r="Y7" s="425"/>
      <c r="Z7" s="425"/>
      <c r="AA7" s="425"/>
      <c r="AB7" s="425"/>
      <c r="AC7" s="425"/>
      <c r="AD7" s="425"/>
      <c r="AE7" s="426"/>
    </row>
    <row r="8" spans="2:49" ht="15" customHeight="1">
      <c r="B8" s="44"/>
      <c r="C8" s="45"/>
      <c r="D8" s="45"/>
      <c r="E8" s="46"/>
      <c r="F8" s="427" t="s">
        <v>230</v>
      </c>
      <c r="G8" s="428"/>
      <c r="H8" s="428"/>
      <c r="I8" s="428"/>
      <c r="J8" s="428"/>
      <c r="K8" s="429"/>
      <c r="L8" s="430"/>
      <c r="M8" s="431"/>
      <c r="N8" s="431"/>
      <c r="O8" s="431"/>
      <c r="P8" s="431"/>
      <c r="Q8" s="431"/>
      <c r="R8" s="431"/>
      <c r="S8" s="431"/>
      <c r="T8" s="431"/>
      <c r="U8" s="431"/>
      <c r="V8" s="431"/>
      <c r="W8" s="431"/>
      <c r="X8" s="431"/>
      <c r="Y8" s="431"/>
      <c r="Z8" s="431"/>
      <c r="AA8" s="431"/>
      <c r="AB8" s="431"/>
      <c r="AC8" s="431"/>
      <c r="AD8" s="431"/>
      <c r="AE8" s="432"/>
    </row>
    <row r="9" spans="2:49" ht="15" customHeight="1">
      <c r="B9" s="395"/>
      <c r="C9" s="396"/>
      <c r="D9" s="396"/>
      <c r="E9" s="397"/>
      <c r="F9" s="433" t="s">
        <v>231</v>
      </c>
      <c r="G9" s="434"/>
      <c r="H9" s="434"/>
      <c r="I9" s="434"/>
      <c r="J9" s="434"/>
      <c r="K9" s="435"/>
      <c r="L9" s="436"/>
      <c r="M9" s="437"/>
      <c r="N9" s="437"/>
      <c r="O9" s="437"/>
      <c r="P9" s="437"/>
      <c r="Q9" s="437"/>
      <c r="R9" s="437"/>
      <c r="S9" s="437"/>
      <c r="T9" s="437"/>
      <c r="U9" s="437"/>
      <c r="V9" s="437"/>
      <c r="W9" s="437"/>
      <c r="X9" s="437"/>
      <c r="Y9" s="437"/>
      <c r="Z9" s="437"/>
      <c r="AA9" s="437"/>
      <c r="AB9" s="437"/>
      <c r="AC9" s="437"/>
      <c r="AD9" s="437"/>
      <c r="AE9" s="438"/>
    </row>
    <row r="10" spans="2:49" ht="5.0999999999999996" customHeight="1"/>
    <row r="14" spans="2:49" ht="21.95" customHeight="1">
      <c r="B14" s="18" t="s">
        <v>48</v>
      </c>
    </row>
    <row r="17" spans="3:41" ht="21.95" customHeight="1">
      <c r="I17" s="404" t="s">
        <v>202</v>
      </c>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row>
    <row r="19" spans="3:41" ht="21.95" customHeight="1">
      <c r="AN19" s="32"/>
      <c r="AO19" s="43" t="str">
        <f>AG5</f>
        <v>令和　　　年　　　　月　　　　日</v>
      </c>
    </row>
    <row r="22" spans="3:41" ht="21.95" customHeight="1">
      <c r="C22" s="405" t="s">
        <v>209</v>
      </c>
      <c r="D22" s="405"/>
      <c r="E22" s="405"/>
      <c r="F22" s="405"/>
      <c r="G22" s="405"/>
      <c r="H22" s="405"/>
      <c r="I22" s="405"/>
      <c r="J22" s="405"/>
      <c r="K22" s="405"/>
      <c r="L22" s="405"/>
      <c r="M22" s="405"/>
      <c r="N22" s="405"/>
      <c r="P22" s="19"/>
    </row>
    <row r="24" spans="3:41" ht="30" customHeight="1">
      <c r="Q24" s="18" t="s">
        <v>46</v>
      </c>
      <c r="U24" s="439">
        <f>L6</f>
        <v>0</v>
      </c>
      <c r="V24" s="439"/>
      <c r="W24" s="439"/>
      <c r="X24" s="439"/>
      <c r="Y24" s="439"/>
      <c r="Z24" s="439"/>
      <c r="AA24" s="439"/>
      <c r="AB24" s="439"/>
      <c r="AC24" s="439"/>
      <c r="AD24" s="439"/>
      <c r="AE24" s="439"/>
      <c r="AF24" s="439"/>
      <c r="AG24" s="439"/>
      <c r="AH24" s="439"/>
      <c r="AI24" s="439"/>
      <c r="AJ24" s="439"/>
      <c r="AK24" s="439"/>
      <c r="AL24" s="439"/>
      <c r="AM24" s="439"/>
      <c r="AN24" s="439"/>
      <c r="AO24" s="439"/>
    </row>
    <row r="25" spans="3:41" ht="21.95" customHeight="1">
      <c r="Q25" s="47" t="s">
        <v>211</v>
      </c>
      <c r="U25" s="48" t="s">
        <v>232</v>
      </c>
      <c r="Z25" s="50"/>
      <c r="AA25" s="50"/>
      <c r="AB25" s="440">
        <f>L7</f>
        <v>0</v>
      </c>
      <c r="AC25" s="440"/>
      <c r="AD25" s="440"/>
      <c r="AE25" s="440"/>
      <c r="AF25" s="440"/>
      <c r="AG25" s="440"/>
      <c r="AH25" s="440"/>
      <c r="AI25" s="440"/>
      <c r="AJ25" s="440"/>
      <c r="AK25" s="440"/>
      <c r="AL25" s="440"/>
      <c r="AM25" s="440"/>
      <c r="AN25" s="440"/>
      <c r="AO25" s="51"/>
    </row>
    <row r="26" spans="3:41" ht="21.95" customHeight="1">
      <c r="U26" s="49" t="s">
        <v>233</v>
      </c>
      <c r="V26" s="49"/>
      <c r="W26" s="49"/>
      <c r="X26" s="49"/>
      <c r="Y26" s="49"/>
      <c r="Z26" s="49"/>
      <c r="AA26" s="49"/>
      <c r="AB26" s="440">
        <f>L8</f>
        <v>0</v>
      </c>
      <c r="AC26" s="440"/>
      <c r="AD26" s="440"/>
      <c r="AE26" s="440"/>
      <c r="AF26" s="440"/>
      <c r="AG26" s="440"/>
      <c r="AH26" s="440"/>
      <c r="AI26" s="440"/>
      <c r="AJ26" s="440"/>
      <c r="AK26" s="440"/>
      <c r="AL26" s="440"/>
      <c r="AM26" s="440"/>
      <c r="AN26" s="440"/>
      <c r="AO26" s="52"/>
    </row>
    <row r="27" spans="3:41" ht="21.95" customHeight="1">
      <c r="U27" s="49" t="s">
        <v>234</v>
      </c>
      <c r="V27" s="49"/>
      <c r="W27" s="49"/>
      <c r="X27" s="49"/>
      <c r="Y27" s="49"/>
      <c r="Z27" s="49"/>
      <c r="AA27" s="442">
        <f>L9</f>
        <v>0</v>
      </c>
      <c r="AB27" s="442"/>
      <c r="AC27" s="442"/>
      <c r="AD27" s="442"/>
      <c r="AE27" s="442"/>
      <c r="AF27" s="442"/>
      <c r="AG27" s="442"/>
      <c r="AH27" s="442"/>
      <c r="AI27" s="442"/>
      <c r="AJ27" s="442"/>
      <c r="AK27" s="442"/>
      <c r="AL27" s="442"/>
      <c r="AM27" s="442"/>
      <c r="AN27" s="441" t="s">
        <v>7</v>
      </c>
      <c r="AO27" s="441"/>
    </row>
    <row r="30" spans="3:41" ht="21.95" customHeight="1">
      <c r="AA30" s="28"/>
      <c r="AB30" s="28"/>
      <c r="AC30" s="28"/>
      <c r="AD30" s="28"/>
      <c r="AE30" s="28"/>
      <c r="AF30" s="28"/>
    </row>
    <row r="31" spans="3:41" ht="21.95" customHeight="1">
      <c r="C31" s="18" t="s">
        <v>57</v>
      </c>
    </row>
    <row r="34" spans="3:38" ht="21.95" customHeight="1">
      <c r="C34" s="27" t="s">
        <v>47</v>
      </c>
      <c r="E34" s="412" t="s">
        <v>224</v>
      </c>
      <c r="F34" s="412"/>
      <c r="G34" s="412"/>
      <c r="H34" s="412"/>
      <c r="I34" s="412"/>
      <c r="J34" s="412"/>
      <c r="M34" s="406">
        <f>L2</f>
        <v>0</v>
      </c>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row>
    <row r="35" spans="3:38" ht="21.95" customHeight="1">
      <c r="C35" s="27"/>
    </row>
    <row r="36" spans="3:38" ht="21.95" customHeight="1">
      <c r="C36" s="27" t="s">
        <v>61</v>
      </c>
      <c r="E36" s="412" t="s">
        <v>228</v>
      </c>
      <c r="F36" s="412"/>
      <c r="G36" s="412"/>
      <c r="H36" s="412"/>
      <c r="I36" s="412"/>
      <c r="J36" s="412"/>
      <c r="M36" s="413" t="str">
        <f>L3&amp;"　"&amp;IF(O3="","　　　　　   　　　",O3)&amp;"　"&amp;X3</f>
        <v>津山市　　　　　　   　　　　地内</v>
      </c>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row>
    <row r="37" spans="3:38" ht="21.95" customHeight="1">
      <c r="C37" s="27"/>
    </row>
    <row r="38" spans="3:38" ht="21.95" customHeight="1">
      <c r="C38" s="27" t="s">
        <v>66</v>
      </c>
      <c r="E38" s="412" t="s">
        <v>70</v>
      </c>
      <c r="F38" s="412"/>
      <c r="G38" s="412"/>
      <c r="H38" s="412"/>
      <c r="I38" s="412"/>
      <c r="J38" s="412"/>
      <c r="M38" s="414">
        <f>L4</f>
        <v>0</v>
      </c>
      <c r="N38" s="414"/>
      <c r="O38" s="414"/>
      <c r="P38" s="414"/>
      <c r="Q38" s="414"/>
      <c r="R38" s="414"/>
      <c r="S38" s="414"/>
      <c r="T38" s="414"/>
      <c r="U38" s="414"/>
      <c r="V38" s="414"/>
      <c r="W38" s="414"/>
      <c r="X38" s="414"/>
      <c r="Y38" s="414"/>
      <c r="Z38" s="414"/>
      <c r="AA38" s="414"/>
      <c r="AB38" s="414"/>
      <c r="AC38" s="414"/>
      <c r="AD38" s="37" t="s">
        <v>14</v>
      </c>
      <c r="AF38" s="37"/>
      <c r="AG38" s="37"/>
      <c r="AH38" s="37"/>
      <c r="AI38" s="37"/>
      <c r="AJ38" s="37"/>
      <c r="AK38" s="37"/>
      <c r="AL38" s="37"/>
    </row>
    <row r="39" spans="3:38" ht="21.95" customHeight="1">
      <c r="C39" s="27"/>
    </row>
    <row r="40" spans="3:38" ht="21.95" customHeight="1">
      <c r="C40" s="27" t="s">
        <v>20</v>
      </c>
      <c r="E40" s="412" t="s">
        <v>53</v>
      </c>
      <c r="F40" s="412"/>
      <c r="G40" s="412"/>
      <c r="H40" s="412"/>
      <c r="I40" s="412"/>
      <c r="J40" s="412"/>
      <c r="M40" s="18" t="str">
        <f>AG6</f>
        <v>令　和　　　　年　　　　　月　　　　　日</v>
      </c>
      <c r="P40" s="32"/>
      <c r="Q40" s="32"/>
      <c r="R40" s="32"/>
    </row>
    <row r="41" spans="3:38" ht="21.95" customHeight="1">
      <c r="C41" s="27"/>
    </row>
    <row r="42" spans="3:38" ht="21.95" customHeight="1">
      <c r="C42" s="27" t="s">
        <v>71</v>
      </c>
      <c r="E42" s="412" t="s">
        <v>73</v>
      </c>
      <c r="F42" s="412"/>
      <c r="G42" s="412"/>
      <c r="H42" s="412"/>
      <c r="I42" s="412"/>
      <c r="J42" s="412"/>
      <c r="M42" s="18" t="str">
        <f>M40</f>
        <v>令　和　　　　年　　　　　月　　　　　日</v>
      </c>
    </row>
    <row r="43" spans="3:38" ht="21.95" customHeight="1">
      <c r="C43" s="27"/>
    </row>
    <row r="44" spans="3:38" ht="21.95" customHeight="1">
      <c r="C44" s="27"/>
    </row>
    <row r="45" spans="3:38" ht="21.95" customHeight="1">
      <c r="C45" s="27"/>
    </row>
  </sheetData>
  <sheetProtection password="DE82" sheet="1" objects="1" scenarios="1" formatCells="0" selectLockedCells="1"/>
  <mergeCells count="42">
    <mergeCell ref="E38:J38"/>
    <mergeCell ref="M38:AC38"/>
    <mergeCell ref="E40:J40"/>
    <mergeCell ref="E42:J42"/>
    <mergeCell ref="AA27:AM27"/>
    <mergeCell ref="AN27:AO27"/>
    <mergeCell ref="E34:J34"/>
    <mergeCell ref="M34:AL34"/>
    <mergeCell ref="E36:J36"/>
    <mergeCell ref="M36:AL36"/>
    <mergeCell ref="I17:AH17"/>
    <mergeCell ref="C22:N22"/>
    <mergeCell ref="U24:AO24"/>
    <mergeCell ref="AB25:AN25"/>
    <mergeCell ref="AB26:AN26"/>
    <mergeCell ref="F8:K8"/>
    <mergeCell ref="L8:AE8"/>
    <mergeCell ref="B9:E9"/>
    <mergeCell ref="F9:K9"/>
    <mergeCell ref="L9:AE9"/>
    <mergeCell ref="B6:E6"/>
    <mergeCell ref="F6:K6"/>
    <mergeCell ref="L6:AE6"/>
    <mergeCell ref="B7:E7"/>
    <mergeCell ref="F7:K7"/>
    <mergeCell ref="L7:AE7"/>
    <mergeCell ref="B4:K4"/>
    <mergeCell ref="L4:Z4"/>
    <mergeCell ref="B5:K5"/>
    <mergeCell ref="L5:N5"/>
    <mergeCell ref="O5:P5"/>
    <mergeCell ref="Q5:R5"/>
    <mergeCell ref="S5:T5"/>
    <mergeCell ref="U5:V5"/>
    <mergeCell ref="W5:X5"/>
    <mergeCell ref="Y5:Z5"/>
    <mergeCell ref="B2:K2"/>
    <mergeCell ref="L2:AE2"/>
    <mergeCell ref="B3:K3"/>
    <mergeCell ref="L3:N3"/>
    <mergeCell ref="O3:W3"/>
    <mergeCell ref="X3:AC3"/>
  </mergeCells>
  <phoneticPr fontId="21"/>
  <pageMargins left="0.78740157480314965" right="0.78740157480314965" top="0.98425196850393681" bottom="0.19685039370078741"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0"/>
  <sheetViews>
    <sheetView showGridLines="0" showZeros="0" tabSelected="1" zoomScale="80" zoomScaleNormal="80" workbookViewId="0">
      <pane ySplit="12" topLeftCell="A13" activePane="bottomLeft" state="frozen"/>
      <selection pane="bottomLeft" activeCell="L21" sqref="L21"/>
    </sheetView>
  </sheetViews>
  <sheetFormatPr defaultRowHeight="13.5"/>
  <cols>
    <col min="1" max="1" width="2.5" style="53" customWidth="1"/>
    <col min="2" max="2" width="9.625" style="53" customWidth="1"/>
    <col min="3" max="3" width="2.625" style="53" customWidth="1"/>
    <col min="4" max="4" width="3.125" style="53" customWidth="1"/>
    <col min="5" max="5" width="9" style="53" customWidth="1"/>
    <col min="6" max="23" width="3.125" style="53" customWidth="1"/>
    <col min="24" max="34" width="2.375" style="53" customWidth="1"/>
    <col min="35" max="35" width="9" style="53" customWidth="1"/>
    <col min="36" max="16384" width="9" style="53"/>
  </cols>
  <sheetData>
    <row r="1" spans="2:56" ht="3" customHeight="1"/>
    <row r="2" spans="2:56" ht="15" customHeight="1">
      <c r="B2" s="443" t="s">
        <v>224</v>
      </c>
      <c r="C2" s="444"/>
      <c r="D2" s="444"/>
      <c r="E2" s="444"/>
      <c r="F2" s="445"/>
      <c r="G2" s="446"/>
      <c r="H2" s="446"/>
      <c r="I2" s="446"/>
      <c r="J2" s="446"/>
      <c r="K2" s="446"/>
      <c r="L2" s="446"/>
      <c r="M2" s="446"/>
      <c r="N2" s="446"/>
      <c r="O2" s="446"/>
      <c r="P2" s="446"/>
      <c r="Q2" s="446"/>
      <c r="R2" s="446"/>
      <c r="S2" s="446"/>
      <c r="T2" s="446"/>
      <c r="U2" s="446"/>
      <c r="V2" s="447"/>
      <c r="W2" s="84"/>
      <c r="X2" s="448">
        <f>F4</f>
        <v>0</v>
      </c>
      <c r="Y2" s="448"/>
      <c r="Z2" s="448"/>
      <c r="AA2" s="448"/>
      <c r="AB2" s="448"/>
      <c r="AC2" s="448"/>
      <c r="AD2" s="448"/>
      <c r="AE2" s="448"/>
      <c r="AF2" s="448"/>
      <c r="AG2" s="448"/>
      <c r="AH2" s="448"/>
      <c r="AI2" s="19"/>
      <c r="AJ2" s="19"/>
      <c r="AK2" s="19"/>
      <c r="AL2" s="19"/>
      <c r="AM2" s="19"/>
      <c r="AN2" s="19"/>
      <c r="AO2" s="19"/>
      <c r="AP2" s="19"/>
      <c r="AQ2" s="19"/>
      <c r="AR2" s="19"/>
      <c r="AS2" s="19"/>
      <c r="AT2" s="89"/>
      <c r="AU2" s="89"/>
      <c r="AV2" s="89"/>
      <c r="AW2" s="89"/>
      <c r="AX2" s="89"/>
      <c r="AY2" s="89"/>
      <c r="AZ2" s="89"/>
      <c r="BA2" s="89"/>
    </row>
    <row r="3" spans="2:56" ht="15" customHeight="1">
      <c r="B3" s="443" t="s">
        <v>225</v>
      </c>
      <c r="C3" s="444"/>
      <c r="D3" s="444"/>
      <c r="E3" s="444"/>
      <c r="F3" s="67" t="s">
        <v>38</v>
      </c>
      <c r="G3" s="74"/>
      <c r="H3" s="449"/>
      <c r="I3" s="449"/>
      <c r="J3" s="449"/>
      <c r="K3" s="449"/>
      <c r="L3" s="449"/>
      <c r="M3" s="449"/>
      <c r="N3" s="449"/>
      <c r="O3" s="449"/>
      <c r="P3" s="449"/>
      <c r="Q3" s="449"/>
      <c r="R3" s="74" t="s">
        <v>41</v>
      </c>
      <c r="S3" s="74"/>
      <c r="U3" s="74"/>
      <c r="V3" s="38"/>
      <c r="W3" s="84"/>
      <c r="X3" s="448">
        <f>IF(F4="",0,LEN(X2))</f>
        <v>0</v>
      </c>
      <c r="Y3" s="448"/>
      <c r="Z3" s="448"/>
      <c r="AA3" s="448"/>
      <c r="AB3" s="448"/>
      <c r="AC3" s="448"/>
      <c r="AD3" s="448"/>
      <c r="AE3" s="448"/>
      <c r="AF3" s="448"/>
      <c r="AG3" s="448"/>
      <c r="AH3" s="448"/>
      <c r="AI3" s="19"/>
      <c r="AJ3" s="19"/>
      <c r="AK3" s="19"/>
      <c r="AL3" s="19"/>
      <c r="AM3" s="19"/>
      <c r="AN3" s="19"/>
      <c r="AO3" s="19"/>
      <c r="AP3" s="19"/>
      <c r="AQ3" s="19"/>
      <c r="AR3" s="19"/>
      <c r="AS3" s="19"/>
      <c r="AT3" s="89"/>
      <c r="AU3" s="89"/>
      <c r="AV3" s="89"/>
      <c r="AW3" s="89"/>
      <c r="AX3" s="89"/>
      <c r="AY3" s="89"/>
      <c r="AZ3" s="89"/>
      <c r="BA3" s="89"/>
    </row>
    <row r="4" spans="2:56" ht="15" customHeight="1">
      <c r="B4" s="443" t="s">
        <v>227</v>
      </c>
      <c r="C4" s="444"/>
      <c r="D4" s="444"/>
      <c r="E4" s="444"/>
      <c r="F4" s="372"/>
      <c r="G4" s="373"/>
      <c r="H4" s="373"/>
      <c r="I4" s="373"/>
      <c r="J4" s="373"/>
      <c r="K4" s="373"/>
      <c r="L4" s="373"/>
      <c r="M4" s="373"/>
      <c r="N4" s="373"/>
      <c r="O4" s="373"/>
      <c r="P4" s="36" t="s">
        <v>45</v>
      </c>
      <c r="Q4" s="36"/>
      <c r="R4" s="36"/>
      <c r="S4" s="74"/>
      <c r="T4" s="74"/>
      <c r="U4" s="74"/>
      <c r="V4" s="83"/>
      <c r="W4" s="84"/>
      <c r="X4" s="87" t="str">
        <f>IF(X3=10,"￥","")</f>
        <v/>
      </c>
      <c r="Y4" s="87" t="str">
        <f>IF(X3=9,"￥",IF(X3&gt;=10,DBCS(MID(X2,X3-9,1)),""))</f>
        <v/>
      </c>
      <c r="Z4" s="87" t="str">
        <f>IF(X3=8,"￥",IF(X3&gt;=9,DBCS(MID(X2,X3-8,1)),""))</f>
        <v/>
      </c>
      <c r="AA4" s="8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2:56" ht="15" customHeight="1">
      <c r="B5" s="443" t="s">
        <v>18</v>
      </c>
      <c r="C5" s="444"/>
      <c r="D5" s="444"/>
      <c r="E5" s="444"/>
      <c r="F5" s="450" t="s">
        <v>418</v>
      </c>
      <c r="G5" s="367"/>
      <c r="H5" s="367"/>
      <c r="I5" s="367"/>
      <c r="J5" s="34" t="s">
        <v>31</v>
      </c>
      <c r="K5" s="367"/>
      <c r="L5" s="367"/>
      <c r="M5" s="34" t="s">
        <v>33</v>
      </c>
      <c r="N5" s="367"/>
      <c r="O5" s="367"/>
      <c r="P5" s="371" t="s">
        <v>21</v>
      </c>
      <c r="Q5" s="371"/>
      <c r="R5" s="33"/>
      <c r="S5" s="33"/>
      <c r="T5" s="33"/>
      <c r="U5" s="33"/>
      <c r="V5" s="40"/>
      <c r="W5" s="84"/>
      <c r="X5" s="42" t="str">
        <f>F5&amp;IF(H5="","　　年　　月　　日",IF(H5&lt;10,"　","")&amp;DBCS(H5)&amp;"年"&amp;IF(K5&lt;10,"　","")&amp;DBCS(K5)&amp;"月"&amp;IF(N5&lt;10,"　","")&amp;DBCS(N5)&amp;"日")</f>
        <v>令和　　年　　月　　日</v>
      </c>
      <c r="Y5" s="87"/>
      <c r="Z5" s="87"/>
      <c r="AA5" s="8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2:56" ht="15" customHeight="1">
      <c r="B6" s="443" t="s">
        <v>236</v>
      </c>
      <c r="C6" s="444"/>
      <c r="D6" s="444"/>
      <c r="E6" s="444"/>
      <c r="F6" s="451" t="str">
        <f>F5</f>
        <v>令和</v>
      </c>
      <c r="G6" s="371"/>
      <c r="H6" s="371" t="str">
        <f>IF(H5="","",H5)</f>
        <v/>
      </c>
      <c r="I6" s="371"/>
      <c r="J6" s="34" t="s">
        <v>31</v>
      </c>
      <c r="K6" s="371" t="str">
        <f>IF(K5="","",K5)</f>
        <v/>
      </c>
      <c r="L6" s="371"/>
      <c r="M6" s="34" t="s">
        <v>33</v>
      </c>
      <c r="N6" s="371" t="str">
        <f>IF(N5="","",N5)</f>
        <v/>
      </c>
      <c r="O6" s="371"/>
      <c r="P6" s="371" t="s">
        <v>21</v>
      </c>
      <c r="Q6" s="371"/>
      <c r="R6" s="33"/>
      <c r="S6" s="33"/>
      <c r="T6" s="33"/>
      <c r="U6" s="33"/>
      <c r="V6" s="40"/>
      <c r="W6" s="84"/>
      <c r="X6" s="42" t="str">
        <f>F6&amp;IF(H6="","　　年　　月　　日",IF(H6&lt;10,"　","")&amp;DBCS(H6)&amp;"年"&amp;IF(K6&lt;10,"　","")&amp;DBCS(K6)&amp;"月"&amp;IF(N6&lt;10,"　","")&amp;DBCS(N6)&amp;"日")</f>
        <v>令和　　年　　月　　日</v>
      </c>
      <c r="Y6" s="87"/>
      <c r="Z6" s="87"/>
      <c r="AA6" s="8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2:56" ht="15" customHeight="1">
      <c r="B7" s="443" t="s">
        <v>75</v>
      </c>
      <c r="C7" s="444"/>
      <c r="D7" s="444"/>
      <c r="E7" s="444"/>
      <c r="F7" s="450" t="s">
        <v>418</v>
      </c>
      <c r="G7" s="367"/>
      <c r="H7" s="367"/>
      <c r="I7" s="367"/>
      <c r="J7" s="34" t="s">
        <v>31</v>
      </c>
      <c r="K7" s="367"/>
      <c r="L7" s="367"/>
      <c r="M7" s="34" t="s">
        <v>33</v>
      </c>
      <c r="N7" s="367"/>
      <c r="O7" s="367"/>
      <c r="P7" s="371" t="s">
        <v>21</v>
      </c>
      <c r="Q7" s="371"/>
      <c r="R7" s="33"/>
      <c r="S7" s="33"/>
      <c r="T7" s="33"/>
      <c r="U7" s="33"/>
      <c r="V7" s="40"/>
      <c r="W7" s="84"/>
      <c r="X7" s="42" t="str">
        <f>F7&amp;IF(H7="","　　年　　月　　日",IF(H7&lt;10,"　","")&amp;DBCS(H7)&amp;"年"&amp;IF(K7&lt;10,"　","")&amp;DBCS(K7)&amp;"月"&amp;IF(N7&lt;10,"　","")&amp;DBCS(N7)&amp;"日")</f>
        <v>令和　　年　　月　　日</v>
      </c>
      <c r="Y7" s="87"/>
      <c r="Z7" s="87"/>
      <c r="AA7" s="8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2:56" ht="15" customHeight="1">
      <c r="B8" s="55" t="s">
        <v>46</v>
      </c>
      <c r="C8" s="59"/>
      <c r="D8" s="443" t="s">
        <v>34</v>
      </c>
      <c r="E8" s="452"/>
      <c r="F8" s="453"/>
      <c r="G8" s="454"/>
      <c r="H8" s="454"/>
      <c r="I8" s="454"/>
      <c r="J8" s="454"/>
      <c r="K8" s="454"/>
      <c r="L8" s="454"/>
      <c r="M8" s="454"/>
      <c r="N8" s="454"/>
      <c r="O8" s="454"/>
      <c r="P8" s="454"/>
      <c r="Q8" s="454"/>
      <c r="R8" s="454"/>
      <c r="S8" s="454"/>
      <c r="T8" s="454"/>
      <c r="U8" s="454"/>
      <c r="V8" s="455"/>
      <c r="W8" s="84"/>
      <c r="X8" s="88"/>
      <c r="Y8" s="88"/>
      <c r="Z8" s="88"/>
      <c r="AA8" s="88"/>
      <c r="AB8" s="88"/>
      <c r="AC8" s="88"/>
      <c r="AD8" s="88"/>
      <c r="AE8" s="88"/>
      <c r="AF8" s="88"/>
      <c r="AG8" s="88"/>
      <c r="AH8" s="88"/>
      <c r="AI8" s="87"/>
      <c r="AJ8" s="87"/>
      <c r="AK8" s="87"/>
      <c r="AL8" s="87"/>
      <c r="AM8" s="87"/>
      <c r="AN8" s="87"/>
      <c r="AO8" s="89"/>
      <c r="AP8" s="89"/>
      <c r="AQ8" s="89"/>
      <c r="AR8" s="89"/>
      <c r="AS8" s="89"/>
      <c r="AT8" s="89"/>
      <c r="AU8" s="89"/>
      <c r="AV8" s="89"/>
      <c r="AW8" s="89"/>
      <c r="AX8" s="89"/>
      <c r="AY8" s="89"/>
      <c r="AZ8" s="89"/>
      <c r="BA8" s="89"/>
    </row>
    <row r="9" spans="2:56" ht="15" customHeight="1">
      <c r="B9" s="56"/>
      <c r="C9" s="60"/>
      <c r="D9" s="443" t="s">
        <v>24</v>
      </c>
      <c r="E9" s="452"/>
      <c r="F9" s="453"/>
      <c r="G9" s="454"/>
      <c r="H9" s="454"/>
      <c r="I9" s="454"/>
      <c r="J9" s="454"/>
      <c r="K9" s="454"/>
      <c r="L9" s="454"/>
      <c r="M9" s="454"/>
      <c r="N9" s="454"/>
      <c r="O9" s="454"/>
      <c r="P9" s="454"/>
      <c r="Q9" s="454"/>
      <c r="R9" s="454"/>
      <c r="S9" s="454"/>
      <c r="T9" s="454"/>
      <c r="U9" s="454"/>
      <c r="V9" s="455"/>
      <c r="W9" s="84"/>
      <c r="X9" s="88"/>
      <c r="Y9" s="88"/>
      <c r="Z9" s="88"/>
      <c r="AA9" s="88"/>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2:56" ht="15" customHeight="1">
      <c r="B10" s="56"/>
      <c r="C10" s="60"/>
      <c r="D10" s="443" t="s">
        <v>25</v>
      </c>
      <c r="E10" s="452"/>
      <c r="F10" s="453"/>
      <c r="G10" s="454"/>
      <c r="H10" s="454"/>
      <c r="I10" s="454"/>
      <c r="J10" s="454"/>
      <c r="K10" s="454"/>
      <c r="L10" s="454"/>
      <c r="M10" s="454"/>
      <c r="N10" s="454"/>
      <c r="O10" s="454"/>
      <c r="P10" s="454"/>
      <c r="Q10" s="454"/>
      <c r="R10" s="454"/>
      <c r="S10" s="454"/>
      <c r="T10" s="454"/>
      <c r="U10" s="454"/>
      <c r="V10" s="455"/>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2:56" ht="15" customHeight="1">
      <c r="B11" s="57"/>
      <c r="C11" s="61"/>
      <c r="D11" s="443" t="s">
        <v>35</v>
      </c>
      <c r="E11" s="452"/>
      <c r="F11" s="453"/>
      <c r="G11" s="454"/>
      <c r="H11" s="454"/>
      <c r="I11" s="454"/>
      <c r="J11" s="454"/>
      <c r="K11" s="454"/>
      <c r="L11" s="454"/>
      <c r="M11" s="454"/>
      <c r="N11" s="454"/>
      <c r="O11" s="454"/>
      <c r="P11" s="454"/>
      <c r="Q11" s="454"/>
      <c r="R11" s="454"/>
      <c r="S11" s="454"/>
      <c r="T11" s="454"/>
      <c r="U11" s="454"/>
      <c r="V11" s="455"/>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2:56" ht="3" customHeight="1">
      <c r="B12" s="58"/>
      <c r="C12" s="58"/>
      <c r="D12" s="62"/>
      <c r="E12" s="62"/>
      <c r="F12" s="68"/>
      <c r="G12" s="68"/>
      <c r="H12" s="68"/>
      <c r="I12" s="68"/>
      <c r="J12" s="68"/>
      <c r="K12" s="68"/>
      <c r="L12" s="68"/>
      <c r="M12" s="68"/>
      <c r="N12" s="68"/>
      <c r="O12" s="68"/>
      <c r="P12" s="68"/>
      <c r="Q12" s="68"/>
      <c r="R12" s="68"/>
      <c r="S12" s="68"/>
      <c r="T12" s="68"/>
      <c r="U12" s="68"/>
      <c r="V12" s="68"/>
      <c r="W12" s="68"/>
      <c r="X12" s="68"/>
      <c r="Y12" s="68"/>
      <c r="Z12" s="89"/>
      <c r="AA12" s="87"/>
      <c r="AB12" s="87"/>
      <c r="AC12" s="87"/>
      <c r="AD12" s="87"/>
      <c r="AE12" s="87"/>
      <c r="AF12" s="87"/>
      <c r="AG12" s="87"/>
      <c r="AH12" s="87"/>
      <c r="AI12" s="87"/>
      <c r="AJ12" s="87"/>
      <c r="AK12" s="87"/>
      <c r="AL12" s="87"/>
      <c r="AM12" s="87"/>
      <c r="AN12" s="87"/>
      <c r="AO12" s="87"/>
      <c r="AP12" s="87"/>
      <c r="AQ12" s="87"/>
      <c r="AR12" s="89"/>
      <c r="AS12" s="89"/>
      <c r="AT12" s="89"/>
      <c r="AU12" s="89"/>
      <c r="AV12" s="89"/>
      <c r="AW12" s="89"/>
      <c r="AX12" s="89"/>
      <c r="AY12" s="89"/>
      <c r="AZ12" s="89"/>
      <c r="BA12" s="89"/>
      <c r="BB12" s="89"/>
      <c r="BC12" s="89"/>
      <c r="BD12" s="89"/>
    </row>
    <row r="13" spans="2:56" ht="18" customHeight="1">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2:56" ht="18" customHeight="1"/>
    <row r="15" spans="2:56" ht="18" customHeight="1"/>
    <row r="16" spans="2:56">
      <c r="W16" s="85" t="str">
        <f>X5</f>
        <v>令和　　年　　月　　日</v>
      </c>
    </row>
    <row r="17" spans="2:23" ht="24" customHeight="1"/>
    <row r="18" spans="2:23" ht="21">
      <c r="F18" s="456" t="s">
        <v>238</v>
      </c>
      <c r="G18" s="456"/>
      <c r="H18" s="456"/>
      <c r="I18" s="456"/>
      <c r="J18" s="456"/>
      <c r="K18" s="456"/>
      <c r="L18" s="456"/>
      <c r="M18" s="456"/>
      <c r="N18" s="456"/>
      <c r="O18" s="456"/>
    </row>
    <row r="22" spans="2:23" ht="17.25" customHeight="1">
      <c r="B22" s="457" t="s">
        <v>257</v>
      </c>
      <c r="C22" s="457"/>
      <c r="D22" s="457"/>
      <c r="E22" s="457"/>
    </row>
    <row r="25" spans="2:23">
      <c r="I25" s="53" t="s">
        <v>240</v>
      </c>
      <c r="L25" s="53" t="s">
        <v>241</v>
      </c>
      <c r="N25" s="458">
        <f>F8</f>
        <v>0</v>
      </c>
      <c r="O25" s="458"/>
      <c r="P25" s="458"/>
      <c r="Q25" s="458"/>
      <c r="R25" s="458"/>
      <c r="S25" s="458"/>
      <c r="T25" s="458"/>
      <c r="U25" s="458"/>
      <c r="V25" s="458"/>
    </row>
    <row r="26" spans="2:23">
      <c r="N26" s="458"/>
      <c r="O26" s="458"/>
      <c r="P26" s="458"/>
      <c r="Q26" s="458"/>
      <c r="R26" s="458"/>
      <c r="S26" s="458"/>
      <c r="T26" s="458"/>
      <c r="U26" s="458"/>
      <c r="V26" s="458"/>
    </row>
    <row r="27" spans="2:23">
      <c r="N27" s="458">
        <f>F9</f>
        <v>0</v>
      </c>
      <c r="O27" s="458"/>
      <c r="P27" s="458"/>
      <c r="Q27" s="458"/>
      <c r="R27" s="458"/>
      <c r="S27" s="458"/>
      <c r="T27" s="458"/>
      <c r="U27" s="458"/>
      <c r="V27" s="458"/>
    </row>
    <row r="28" spans="2:23">
      <c r="L28" s="53" t="s">
        <v>242</v>
      </c>
      <c r="N28" s="459">
        <f>F10</f>
        <v>0</v>
      </c>
      <c r="O28" s="459"/>
      <c r="P28" s="459"/>
      <c r="R28" s="460">
        <f>F11</f>
        <v>0</v>
      </c>
      <c r="S28" s="460"/>
      <c r="T28" s="460"/>
      <c r="U28" s="460"/>
      <c r="V28" s="460"/>
      <c r="W28" s="86" t="s">
        <v>7</v>
      </c>
    </row>
    <row r="31" spans="2:23">
      <c r="B31" s="53" t="s">
        <v>32</v>
      </c>
    </row>
    <row r="33" spans="1:23">
      <c r="J33" s="53" t="s">
        <v>243</v>
      </c>
    </row>
    <row r="36" spans="1:23" ht="13.5" customHeight="1">
      <c r="A36" s="54">
        <v>1</v>
      </c>
      <c r="B36" s="461" t="s">
        <v>245</v>
      </c>
      <c r="C36" s="461"/>
      <c r="D36" s="461"/>
      <c r="E36" s="63"/>
      <c r="F36" s="462">
        <f>F2</f>
        <v>0</v>
      </c>
      <c r="G36" s="462"/>
      <c r="H36" s="462"/>
      <c r="I36" s="462"/>
      <c r="J36" s="462"/>
      <c r="K36" s="462"/>
      <c r="L36" s="462"/>
      <c r="M36" s="462"/>
      <c r="N36" s="462"/>
      <c r="O36" s="462"/>
      <c r="P36" s="462"/>
      <c r="Q36" s="462"/>
      <c r="R36" s="462"/>
      <c r="S36" s="462"/>
      <c r="T36" s="462"/>
      <c r="U36" s="462"/>
      <c r="V36" s="462"/>
    </row>
    <row r="37" spans="1:23">
      <c r="A37" s="54"/>
      <c r="B37" s="461"/>
      <c r="C37" s="461"/>
      <c r="D37" s="461"/>
      <c r="E37" s="63"/>
      <c r="F37" s="63"/>
    </row>
    <row r="38" spans="1:23" ht="13.5" customHeight="1">
      <c r="A38" s="54">
        <v>2</v>
      </c>
      <c r="B38" s="461" t="s">
        <v>247</v>
      </c>
      <c r="C38" s="461"/>
      <c r="D38" s="461"/>
      <c r="E38" s="64"/>
      <c r="F38" s="462" t="str">
        <f>"津山市　"&amp;IF(H3="","　　　　　　　　　　",H3)&amp;"　地内"</f>
        <v>津山市　　　　　　　　　　　　地内</v>
      </c>
      <c r="G38" s="462"/>
      <c r="H38" s="462"/>
      <c r="I38" s="462"/>
      <c r="J38" s="462"/>
      <c r="K38" s="462"/>
      <c r="L38" s="462"/>
      <c r="M38" s="462"/>
      <c r="N38" s="462"/>
      <c r="O38" s="462"/>
      <c r="P38" s="462"/>
      <c r="Q38" s="462"/>
      <c r="R38" s="462"/>
      <c r="S38" s="462"/>
      <c r="T38" s="462"/>
      <c r="U38" s="462"/>
      <c r="V38" s="462"/>
    </row>
    <row r="39" spans="1:23">
      <c r="A39" s="54"/>
      <c r="B39" s="461"/>
      <c r="C39" s="461"/>
      <c r="D39" s="461"/>
      <c r="E39" s="63"/>
      <c r="F39" s="63"/>
    </row>
    <row r="40" spans="1:23" ht="13.5" customHeight="1">
      <c r="A40" s="54">
        <v>3</v>
      </c>
      <c r="B40" s="461" t="s">
        <v>248</v>
      </c>
      <c r="C40" s="461"/>
      <c r="D40" s="461"/>
      <c r="E40" s="63"/>
      <c r="F40" s="463">
        <f>F4</f>
        <v>0</v>
      </c>
      <c r="G40" s="463"/>
      <c r="H40" s="463"/>
      <c r="I40" s="463"/>
      <c r="J40" s="463"/>
      <c r="K40" s="463"/>
      <c r="L40" s="463"/>
      <c r="M40" s="463"/>
      <c r="N40" s="463"/>
      <c r="O40" s="463"/>
      <c r="P40" s="463"/>
      <c r="Q40" s="82" t="s">
        <v>250</v>
      </c>
    </row>
    <row r="41" spans="1:23">
      <c r="A41" s="54"/>
      <c r="B41" s="461"/>
      <c r="C41" s="461"/>
      <c r="D41" s="461"/>
      <c r="E41" s="63"/>
      <c r="F41" s="63"/>
      <c r="G41" s="63"/>
      <c r="H41" s="63"/>
      <c r="I41" s="63"/>
      <c r="J41" s="63"/>
      <c r="K41" s="63"/>
      <c r="L41" s="63"/>
      <c r="M41" s="63"/>
      <c r="N41" s="63"/>
      <c r="O41" s="63"/>
      <c r="P41" s="63"/>
      <c r="Q41" s="63"/>
    </row>
    <row r="42" spans="1:23">
      <c r="A42" s="470">
        <v>4</v>
      </c>
      <c r="B42" s="461" t="s">
        <v>253</v>
      </c>
      <c r="C42" s="461"/>
      <c r="D42" s="461"/>
      <c r="E42" s="54" t="s">
        <v>254</v>
      </c>
      <c r="F42" s="69" t="str">
        <f>X6</f>
        <v>令和　　年　　月　　日</v>
      </c>
    </row>
    <row r="43" spans="1:23" ht="19.5" customHeight="1">
      <c r="A43" s="470"/>
      <c r="B43" s="461"/>
      <c r="C43" s="461"/>
      <c r="D43" s="461"/>
      <c r="E43" s="65" t="s">
        <v>62</v>
      </c>
      <c r="F43" s="70" t="str">
        <f>X7</f>
        <v>令和　　年　　月　　日</v>
      </c>
      <c r="G43" s="75"/>
      <c r="H43" s="75"/>
      <c r="I43" s="75"/>
      <c r="J43" s="75"/>
      <c r="K43" s="75"/>
      <c r="L43" s="75"/>
      <c r="M43" s="75"/>
      <c r="N43" s="75"/>
      <c r="O43" s="75"/>
      <c r="P43" s="75"/>
    </row>
    <row r="45" spans="1:23" ht="20.100000000000001" customHeight="1">
      <c r="B45" s="464" t="s">
        <v>205</v>
      </c>
      <c r="C45" s="465"/>
      <c r="D45" s="466"/>
      <c r="E45" s="66" t="s">
        <v>11</v>
      </c>
      <c r="F45" s="467" t="s">
        <v>256</v>
      </c>
      <c r="G45" s="468"/>
      <c r="H45" s="469"/>
      <c r="I45" s="467" t="s">
        <v>256</v>
      </c>
      <c r="J45" s="468"/>
      <c r="K45" s="469"/>
      <c r="L45" s="467" t="s">
        <v>256</v>
      </c>
      <c r="M45" s="468"/>
      <c r="N45" s="469"/>
      <c r="O45" s="467" t="s">
        <v>256</v>
      </c>
      <c r="P45" s="468"/>
      <c r="Q45" s="469"/>
      <c r="R45" s="467" t="s">
        <v>256</v>
      </c>
      <c r="S45" s="468"/>
      <c r="T45" s="469"/>
      <c r="U45" s="467" t="s">
        <v>256</v>
      </c>
      <c r="V45" s="468"/>
      <c r="W45" s="469"/>
    </row>
    <row r="46" spans="1:23" ht="3" customHeight="1">
      <c r="B46" s="471"/>
      <c r="C46" s="472"/>
      <c r="D46" s="473"/>
      <c r="E46" s="480"/>
      <c r="F46" s="71"/>
      <c r="G46" s="76"/>
      <c r="H46" s="79"/>
      <c r="I46" s="71"/>
      <c r="J46" s="76"/>
      <c r="K46" s="79"/>
      <c r="L46" s="71"/>
      <c r="M46" s="76"/>
      <c r="N46" s="79"/>
      <c r="O46" s="71"/>
      <c r="P46" s="76"/>
      <c r="Q46" s="79"/>
      <c r="R46" s="71"/>
      <c r="S46" s="76"/>
      <c r="T46" s="79"/>
      <c r="U46" s="71"/>
      <c r="V46" s="76"/>
      <c r="W46" s="79"/>
    </row>
    <row r="47" spans="1:23" ht="15" customHeight="1">
      <c r="B47" s="474"/>
      <c r="C47" s="475"/>
      <c r="D47" s="476"/>
      <c r="E47" s="480"/>
      <c r="F47" s="72"/>
      <c r="G47" s="77"/>
      <c r="H47" s="80"/>
      <c r="I47" s="72"/>
      <c r="J47" s="77"/>
      <c r="K47" s="80"/>
      <c r="L47" s="72"/>
      <c r="M47" s="77"/>
      <c r="N47" s="80"/>
      <c r="O47" s="72"/>
      <c r="P47" s="77"/>
      <c r="Q47" s="80"/>
      <c r="R47" s="72"/>
      <c r="S47" s="77"/>
      <c r="T47" s="80"/>
      <c r="U47" s="72"/>
      <c r="V47" s="77"/>
      <c r="W47" s="80"/>
    </row>
    <row r="48" spans="1:23" ht="3" customHeight="1">
      <c r="B48" s="477"/>
      <c r="C48" s="478"/>
      <c r="D48" s="479"/>
      <c r="E48" s="480"/>
      <c r="F48" s="73"/>
      <c r="G48" s="78"/>
      <c r="H48" s="81"/>
      <c r="I48" s="73"/>
      <c r="J48" s="78"/>
      <c r="K48" s="81"/>
      <c r="L48" s="73"/>
      <c r="M48" s="78"/>
      <c r="N48" s="81"/>
      <c r="O48" s="73"/>
      <c r="P48" s="78"/>
      <c r="Q48" s="81"/>
      <c r="R48" s="73"/>
      <c r="S48" s="78"/>
      <c r="T48" s="81"/>
      <c r="U48" s="73"/>
      <c r="V48" s="78"/>
      <c r="W48" s="81"/>
    </row>
    <row r="49" spans="2:23" ht="3" customHeight="1">
      <c r="B49" s="471"/>
      <c r="C49" s="472"/>
      <c r="D49" s="473"/>
      <c r="E49" s="480"/>
      <c r="F49" s="71"/>
      <c r="G49" s="76"/>
      <c r="H49" s="79"/>
      <c r="I49" s="71"/>
      <c r="J49" s="76"/>
      <c r="K49" s="79"/>
      <c r="L49" s="71"/>
      <c r="M49" s="76"/>
      <c r="N49" s="79"/>
      <c r="O49" s="71"/>
      <c r="P49" s="76"/>
      <c r="Q49" s="79"/>
      <c r="R49" s="71"/>
      <c r="S49" s="76"/>
      <c r="T49" s="79"/>
      <c r="U49" s="71"/>
      <c r="V49" s="76"/>
      <c r="W49" s="79"/>
    </row>
    <row r="50" spans="2:23" ht="15" customHeight="1">
      <c r="B50" s="474"/>
      <c r="C50" s="475"/>
      <c r="D50" s="476"/>
      <c r="E50" s="480"/>
      <c r="F50" s="72"/>
      <c r="G50" s="77"/>
      <c r="H50" s="80"/>
      <c r="I50" s="72"/>
      <c r="J50" s="77"/>
      <c r="K50" s="80"/>
      <c r="L50" s="72"/>
      <c r="M50" s="77"/>
      <c r="N50" s="80"/>
      <c r="O50" s="72"/>
      <c r="P50" s="77"/>
      <c r="Q50" s="80"/>
      <c r="R50" s="72"/>
      <c r="S50" s="77"/>
      <c r="T50" s="80"/>
      <c r="U50" s="72"/>
      <c r="V50" s="77"/>
      <c r="W50" s="80"/>
    </row>
    <row r="51" spans="2:23" ht="3" customHeight="1">
      <c r="B51" s="477"/>
      <c r="C51" s="478"/>
      <c r="D51" s="479"/>
      <c r="E51" s="480"/>
      <c r="F51" s="73"/>
      <c r="G51" s="78"/>
      <c r="H51" s="81"/>
      <c r="I51" s="73"/>
      <c r="J51" s="78"/>
      <c r="K51" s="81"/>
      <c r="L51" s="73"/>
      <c r="M51" s="78"/>
      <c r="N51" s="81"/>
      <c r="O51" s="73"/>
      <c r="P51" s="78"/>
      <c r="Q51" s="81"/>
      <c r="R51" s="73"/>
      <c r="S51" s="78"/>
      <c r="T51" s="81"/>
      <c r="U51" s="73"/>
      <c r="V51" s="78"/>
      <c r="W51" s="81"/>
    </row>
    <row r="52" spans="2:23" ht="3" customHeight="1">
      <c r="B52" s="471"/>
      <c r="C52" s="472"/>
      <c r="D52" s="473"/>
      <c r="E52" s="480"/>
      <c r="F52" s="71"/>
      <c r="G52" s="76"/>
      <c r="H52" s="79"/>
      <c r="I52" s="71"/>
      <c r="J52" s="76"/>
      <c r="K52" s="79"/>
      <c r="L52" s="71"/>
      <c r="M52" s="76"/>
      <c r="N52" s="79"/>
      <c r="O52" s="71"/>
      <c r="P52" s="76"/>
      <c r="Q52" s="79"/>
      <c r="R52" s="71"/>
      <c r="S52" s="76"/>
      <c r="T52" s="79"/>
      <c r="U52" s="71"/>
      <c r="V52" s="76"/>
      <c r="W52" s="79"/>
    </row>
    <row r="53" spans="2:23" ht="15" customHeight="1">
      <c r="B53" s="474"/>
      <c r="C53" s="475"/>
      <c r="D53" s="476"/>
      <c r="E53" s="480"/>
      <c r="F53" s="72"/>
      <c r="G53" s="77"/>
      <c r="H53" s="80"/>
      <c r="I53" s="72"/>
      <c r="J53" s="77"/>
      <c r="K53" s="80"/>
      <c r="L53" s="72"/>
      <c r="M53" s="77"/>
      <c r="N53" s="80"/>
      <c r="O53" s="72"/>
      <c r="P53" s="77"/>
      <c r="Q53" s="80"/>
      <c r="R53" s="72"/>
      <c r="S53" s="77"/>
      <c r="T53" s="80"/>
      <c r="U53" s="72"/>
      <c r="V53" s="77"/>
      <c r="W53" s="80"/>
    </row>
    <row r="54" spans="2:23" ht="3" customHeight="1">
      <c r="B54" s="477"/>
      <c r="C54" s="478"/>
      <c r="D54" s="479"/>
      <c r="E54" s="480"/>
      <c r="F54" s="73"/>
      <c r="G54" s="78"/>
      <c r="H54" s="81"/>
      <c r="I54" s="73"/>
      <c r="J54" s="78"/>
      <c r="K54" s="81"/>
      <c r="L54" s="73"/>
      <c r="M54" s="78"/>
      <c r="N54" s="81"/>
      <c r="O54" s="73"/>
      <c r="P54" s="78"/>
      <c r="Q54" s="81"/>
      <c r="R54" s="73"/>
      <c r="S54" s="78"/>
      <c r="T54" s="81"/>
      <c r="U54" s="73"/>
      <c r="V54" s="78"/>
      <c r="W54" s="81"/>
    </row>
    <row r="55" spans="2:23" ht="3" customHeight="1">
      <c r="B55" s="471"/>
      <c r="C55" s="472"/>
      <c r="D55" s="473"/>
      <c r="E55" s="480"/>
      <c r="F55" s="71"/>
      <c r="G55" s="76"/>
      <c r="H55" s="79"/>
      <c r="I55" s="71"/>
      <c r="J55" s="76"/>
      <c r="K55" s="79"/>
      <c r="L55" s="71"/>
      <c r="M55" s="76"/>
      <c r="N55" s="79"/>
      <c r="O55" s="71"/>
      <c r="P55" s="76"/>
      <c r="Q55" s="79"/>
      <c r="R55" s="71"/>
      <c r="S55" s="76"/>
      <c r="T55" s="79"/>
      <c r="U55" s="71"/>
      <c r="V55" s="76"/>
      <c r="W55" s="79"/>
    </row>
    <row r="56" spans="2:23" ht="15" customHeight="1">
      <c r="B56" s="474"/>
      <c r="C56" s="475"/>
      <c r="D56" s="476"/>
      <c r="E56" s="480"/>
      <c r="F56" s="72"/>
      <c r="G56" s="77"/>
      <c r="H56" s="80"/>
      <c r="I56" s="72"/>
      <c r="J56" s="77"/>
      <c r="K56" s="80"/>
      <c r="L56" s="72"/>
      <c r="M56" s="77"/>
      <c r="N56" s="80"/>
      <c r="O56" s="72"/>
      <c r="P56" s="77"/>
      <c r="Q56" s="80"/>
      <c r="R56" s="72"/>
      <c r="S56" s="77"/>
      <c r="T56" s="80"/>
      <c r="U56" s="72"/>
      <c r="V56" s="77"/>
      <c r="W56" s="80"/>
    </row>
    <row r="57" spans="2:23" ht="3" customHeight="1">
      <c r="B57" s="477"/>
      <c r="C57" s="478"/>
      <c r="D57" s="479"/>
      <c r="E57" s="480"/>
      <c r="F57" s="73"/>
      <c r="G57" s="78"/>
      <c r="H57" s="81"/>
      <c r="I57" s="73"/>
      <c r="J57" s="78"/>
      <c r="K57" s="81"/>
      <c r="L57" s="73"/>
      <c r="M57" s="78"/>
      <c r="N57" s="81"/>
      <c r="O57" s="73"/>
      <c r="P57" s="78"/>
      <c r="Q57" s="81"/>
      <c r="R57" s="73"/>
      <c r="S57" s="78"/>
      <c r="T57" s="81"/>
      <c r="U57" s="73"/>
      <c r="V57" s="78"/>
      <c r="W57" s="81"/>
    </row>
    <row r="58" spans="2:23" ht="3" customHeight="1">
      <c r="B58" s="471"/>
      <c r="C58" s="472"/>
      <c r="D58" s="473"/>
      <c r="E58" s="480"/>
      <c r="F58" s="71"/>
      <c r="G58" s="76"/>
      <c r="H58" s="79"/>
      <c r="I58" s="71"/>
      <c r="J58" s="76"/>
      <c r="K58" s="79"/>
      <c r="L58" s="71"/>
      <c r="M58" s="76"/>
      <c r="N58" s="79"/>
      <c r="O58" s="71"/>
      <c r="P58" s="76"/>
      <c r="Q58" s="79"/>
      <c r="R58" s="71"/>
      <c r="S58" s="76"/>
      <c r="T58" s="79"/>
      <c r="U58" s="71"/>
      <c r="V58" s="76"/>
      <c r="W58" s="79"/>
    </row>
    <row r="59" spans="2:23" ht="15" customHeight="1">
      <c r="B59" s="474"/>
      <c r="C59" s="475"/>
      <c r="D59" s="476"/>
      <c r="E59" s="480"/>
      <c r="F59" s="72"/>
      <c r="G59" s="77"/>
      <c r="H59" s="80"/>
      <c r="I59" s="72"/>
      <c r="J59" s="77"/>
      <c r="K59" s="80"/>
      <c r="L59" s="72"/>
      <c r="M59" s="77"/>
      <c r="N59" s="80"/>
      <c r="O59" s="72"/>
      <c r="P59" s="77"/>
      <c r="Q59" s="80"/>
      <c r="R59" s="72"/>
      <c r="S59" s="77"/>
      <c r="T59" s="80"/>
      <c r="U59" s="72"/>
      <c r="V59" s="77"/>
      <c r="W59" s="80"/>
    </row>
    <row r="60" spans="2:23" ht="3" customHeight="1">
      <c r="B60" s="477"/>
      <c r="C60" s="478"/>
      <c r="D60" s="479"/>
      <c r="E60" s="480"/>
      <c r="F60" s="73"/>
      <c r="G60" s="78"/>
      <c r="H60" s="81"/>
      <c r="I60" s="73"/>
      <c r="J60" s="78"/>
      <c r="K60" s="81"/>
      <c r="L60" s="73"/>
      <c r="M60" s="78"/>
      <c r="N60" s="81"/>
      <c r="O60" s="73"/>
      <c r="P60" s="78"/>
      <c r="Q60" s="81"/>
      <c r="R60" s="73"/>
      <c r="S60" s="78"/>
      <c r="T60" s="81"/>
      <c r="U60" s="73"/>
      <c r="V60" s="78"/>
      <c r="W60" s="81"/>
    </row>
    <row r="61" spans="2:23" ht="3" customHeight="1">
      <c r="B61" s="471"/>
      <c r="C61" s="472"/>
      <c r="D61" s="473"/>
      <c r="E61" s="480"/>
      <c r="F61" s="71"/>
      <c r="G61" s="76"/>
      <c r="H61" s="79"/>
      <c r="I61" s="71"/>
      <c r="J61" s="76"/>
      <c r="K61" s="79"/>
      <c r="L61" s="71"/>
      <c r="M61" s="76"/>
      <c r="N61" s="79"/>
      <c r="O61" s="71"/>
      <c r="P61" s="76"/>
      <c r="Q61" s="79"/>
      <c r="R61" s="71"/>
      <c r="S61" s="76"/>
      <c r="T61" s="79"/>
      <c r="U61" s="71"/>
      <c r="V61" s="76"/>
      <c r="W61" s="79"/>
    </row>
    <row r="62" spans="2:23" ht="15" customHeight="1">
      <c r="B62" s="474"/>
      <c r="C62" s="475"/>
      <c r="D62" s="476"/>
      <c r="E62" s="480"/>
      <c r="F62" s="72"/>
      <c r="G62" s="77"/>
      <c r="H62" s="80"/>
      <c r="I62" s="72"/>
      <c r="J62" s="77"/>
      <c r="K62" s="80"/>
      <c r="L62" s="72"/>
      <c r="M62" s="77"/>
      <c r="N62" s="80"/>
      <c r="O62" s="72"/>
      <c r="P62" s="77"/>
      <c r="Q62" s="80"/>
      <c r="R62" s="72"/>
      <c r="S62" s="77"/>
      <c r="T62" s="80"/>
      <c r="U62" s="72"/>
      <c r="V62" s="77"/>
      <c r="W62" s="80"/>
    </row>
    <row r="63" spans="2:23" ht="3" customHeight="1">
      <c r="B63" s="477"/>
      <c r="C63" s="478"/>
      <c r="D63" s="479"/>
      <c r="E63" s="480"/>
      <c r="F63" s="73"/>
      <c r="G63" s="78"/>
      <c r="H63" s="81"/>
      <c r="I63" s="73"/>
      <c r="J63" s="78"/>
      <c r="K63" s="81"/>
      <c r="L63" s="73"/>
      <c r="M63" s="78"/>
      <c r="N63" s="81"/>
      <c r="O63" s="73"/>
      <c r="P63" s="78"/>
      <c r="Q63" s="81"/>
      <c r="R63" s="73"/>
      <c r="S63" s="78"/>
      <c r="T63" s="81"/>
      <c r="U63" s="73"/>
      <c r="V63" s="78"/>
      <c r="W63" s="81"/>
    </row>
    <row r="64" spans="2:23" ht="3" customHeight="1">
      <c r="B64" s="471"/>
      <c r="C64" s="472"/>
      <c r="D64" s="473"/>
      <c r="E64" s="480"/>
      <c r="F64" s="71"/>
      <c r="G64" s="76"/>
      <c r="H64" s="79"/>
      <c r="I64" s="71"/>
      <c r="J64" s="76"/>
      <c r="K64" s="79"/>
      <c r="L64" s="71"/>
      <c r="M64" s="76"/>
      <c r="N64" s="79"/>
      <c r="O64" s="71"/>
      <c r="P64" s="76"/>
      <c r="Q64" s="79"/>
      <c r="R64" s="71"/>
      <c r="S64" s="76"/>
      <c r="T64" s="79"/>
      <c r="U64" s="71"/>
      <c r="V64" s="76"/>
      <c r="W64" s="79"/>
    </row>
    <row r="65" spans="2:23" ht="15" customHeight="1">
      <c r="B65" s="474"/>
      <c r="C65" s="475"/>
      <c r="D65" s="476"/>
      <c r="E65" s="480"/>
      <c r="F65" s="72"/>
      <c r="G65" s="77"/>
      <c r="H65" s="80"/>
      <c r="I65" s="72"/>
      <c r="J65" s="77"/>
      <c r="K65" s="80"/>
      <c r="L65" s="72"/>
      <c r="M65" s="77"/>
      <c r="N65" s="80"/>
      <c r="O65" s="72"/>
      <c r="P65" s="77"/>
      <c r="Q65" s="80"/>
      <c r="R65" s="72"/>
      <c r="S65" s="77"/>
      <c r="T65" s="80"/>
      <c r="U65" s="72"/>
      <c r="V65" s="77"/>
      <c r="W65" s="80"/>
    </row>
    <row r="66" spans="2:23" ht="3" customHeight="1">
      <c r="B66" s="477"/>
      <c r="C66" s="478"/>
      <c r="D66" s="479"/>
      <c r="E66" s="480"/>
      <c r="F66" s="73"/>
      <c r="G66" s="78"/>
      <c r="H66" s="81"/>
      <c r="I66" s="73"/>
      <c r="J66" s="78"/>
      <c r="K66" s="81"/>
      <c r="L66" s="73"/>
      <c r="M66" s="78"/>
      <c r="N66" s="81"/>
      <c r="O66" s="73"/>
      <c r="P66" s="78"/>
      <c r="Q66" s="81"/>
      <c r="R66" s="73"/>
      <c r="S66" s="78"/>
      <c r="T66" s="81"/>
      <c r="U66" s="73"/>
      <c r="V66" s="78"/>
      <c r="W66" s="81"/>
    </row>
    <row r="67" spans="2:23" ht="3" customHeight="1">
      <c r="B67" s="471"/>
      <c r="C67" s="472"/>
      <c r="D67" s="473"/>
      <c r="E67" s="480"/>
      <c r="F67" s="71"/>
      <c r="G67" s="76"/>
      <c r="H67" s="79"/>
      <c r="I67" s="71"/>
      <c r="J67" s="76"/>
      <c r="K67" s="79"/>
      <c r="L67" s="71"/>
      <c r="M67" s="76"/>
      <c r="N67" s="79"/>
      <c r="O67" s="71"/>
      <c r="P67" s="76"/>
      <c r="Q67" s="79"/>
      <c r="R67" s="71"/>
      <c r="S67" s="76"/>
      <c r="T67" s="79"/>
      <c r="U67" s="71"/>
      <c r="V67" s="76"/>
      <c r="W67" s="79"/>
    </row>
    <row r="68" spans="2:23" ht="15" customHeight="1">
      <c r="B68" s="474"/>
      <c r="C68" s="475"/>
      <c r="D68" s="476"/>
      <c r="E68" s="480"/>
      <c r="F68" s="72"/>
      <c r="G68" s="77"/>
      <c r="H68" s="80"/>
      <c r="I68" s="72"/>
      <c r="J68" s="77"/>
      <c r="K68" s="80"/>
      <c r="L68" s="72"/>
      <c r="M68" s="77"/>
      <c r="N68" s="80"/>
      <c r="O68" s="72"/>
      <c r="P68" s="77"/>
      <c r="Q68" s="80"/>
      <c r="R68" s="72"/>
      <c r="S68" s="77"/>
      <c r="T68" s="80"/>
      <c r="U68" s="72"/>
      <c r="V68" s="77"/>
      <c r="W68" s="80"/>
    </row>
    <row r="69" spans="2:23" ht="3" customHeight="1">
      <c r="B69" s="477"/>
      <c r="C69" s="478"/>
      <c r="D69" s="479"/>
      <c r="E69" s="480"/>
      <c r="F69" s="73"/>
      <c r="G69" s="78"/>
      <c r="H69" s="81"/>
      <c r="I69" s="73"/>
      <c r="J69" s="78"/>
      <c r="K69" s="81"/>
      <c r="L69" s="73"/>
      <c r="M69" s="78"/>
      <c r="N69" s="81"/>
      <c r="O69" s="73"/>
      <c r="P69" s="78"/>
      <c r="Q69" s="81"/>
      <c r="R69" s="73"/>
      <c r="S69" s="78"/>
      <c r="T69" s="81"/>
      <c r="U69" s="73"/>
      <c r="V69" s="78"/>
      <c r="W69" s="81"/>
    </row>
    <row r="70" spans="2:23" ht="3" customHeight="1">
      <c r="B70" s="471"/>
      <c r="C70" s="472"/>
      <c r="D70" s="473"/>
      <c r="E70" s="480"/>
      <c r="F70" s="71"/>
      <c r="G70" s="76"/>
      <c r="H70" s="79"/>
      <c r="I70" s="71"/>
      <c r="J70" s="76"/>
      <c r="K70" s="79"/>
      <c r="L70" s="71"/>
      <c r="M70" s="76"/>
      <c r="N70" s="79"/>
      <c r="O70" s="71"/>
      <c r="P70" s="76"/>
      <c r="Q70" s="79"/>
      <c r="R70" s="71"/>
      <c r="S70" s="76"/>
      <c r="T70" s="79"/>
      <c r="U70" s="71"/>
      <c r="V70" s="76"/>
      <c r="W70" s="79"/>
    </row>
    <row r="71" spans="2:23" ht="15" customHeight="1">
      <c r="B71" s="474"/>
      <c r="C71" s="475"/>
      <c r="D71" s="476"/>
      <c r="E71" s="480"/>
      <c r="F71" s="72"/>
      <c r="G71" s="77"/>
      <c r="H71" s="80"/>
      <c r="I71" s="72"/>
      <c r="J71" s="77"/>
      <c r="K71" s="80"/>
      <c r="L71" s="72"/>
      <c r="M71" s="77"/>
      <c r="N71" s="80"/>
      <c r="O71" s="72"/>
      <c r="P71" s="77"/>
      <c r="Q71" s="80"/>
      <c r="R71" s="72"/>
      <c r="S71" s="77"/>
      <c r="T71" s="80"/>
      <c r="U71" s="72"/>
      <c r="V71" s="77"/>
      <c r="W71" s="80"/>
    </row>
    <row r="72" spans="2:23" ht="3" customHeight="1">
      <c r="B72" s="477"/>
      <c r="C72" s="478"/>
      <c r="D72" s="479"/>
      <c r="E72" s="480"/>
      <c r="F72" s="73"/>
      <c r="G72" s="78"/>
      <c r="H72" s="81"/>
      <c r="I72" s="73"/>
      <c r="J72" s="78"/>
      <c r="K72" s="81"/>
      <c r="L72" s="73"/>
      <c r="M72" s="78"/>
      <c r="N72" s="81"/>
      <c r="O72" s="73"/>
      <c r="P72" s="78"/>
      <c r="Q72" s="81"/>
      <c r="R72" s="73"/>
      <c r="S72" s="78"/>
      <c r="T72" s="81"/>
      <c r="U72" s="73"/>
      <c r="V72" s="78"/>
      <c r="W72" s="81"/>
    </row>
    <row r="73" spans="2:23" ht="3" customHeight="1">
      <c r="B73" s="471"/>
      <c r="C73" s="472"/>
      <c r="D73" s="473"/>
      <c r="E73" s="480"/>
      <c r="F73" s="71"/>
      <c r="G73" s="76"/>
      <c r="H73" s="79"/>
      <c r="I73" s="71"/>
      <c r="J73" s="76"/>
      <c r="K73" s="79"/>
      <c r="L73" s="71"/>
      <c r="M73" s="76"/>
      <c r="N73" s="79"/>
      <c r="O73" s="71"/>
      <c r="P73" s="76"/>
      <c r="Q73" s="79"/>
      <c r="R73" s="71"/>
      <c r="S73" s="76"/>
      <c r="T73" s="79"/>
      <c r="U73" s="71"/>
      <c r="V73" s="76"/>
      <c r="W73" s="79"/>
    </row>
    <row r="74" spans="2:23" ht="15" customHeight="1">
      <c r="B74" s="474"/>
      <c r="C74" s="475"/>
      <c r="D74" s="476"/>
      <c r="E74" s="480"/>
      <c r="F74" s="72"/>
      <c r="G74" s="77"/>
      <c r="H74" s="80"/>
      <c r="I74" s="72"/>
      <c r="J74" s="77"/>
      <c r="K74" s="80"/>
      <c r="L74" s="72"/>
      <c r="M74" s="77"/>
      <c r="N74" s="80"/>
      <c r="O74" s="72"/>
      <c r="P74" s="77"/>
      <c r="Q74" s="80"/>
      <c r="R74" s="72"/>
      <c r="S74" s="77"/>
      <c r="T74" s="80"/>
      <c r="U74" s="72"/>
      <c r="V74" s="77"/>
      <c r="W74" s="80"/>
    </row>
    <row r="75" spans="2:23" ht="3" customHeight="1">
      <c r="B75" s="477"/>
      <c r="C75" s="478"/>
      <c r="D75" s="479"/>
      <c r="E75" s="480"/>
      <c r="F75" s="73"/>
      <c r="G75" s="78"/>
      <c r="H75" s="81"/>
      <c r="I75" s="73"/>
      <c r="J75" s="78"/>
      <c r="K75" s="81"/>
      <c r="L75" s="73"/>
      <c r="M75" s="78"/>
      <c r="N75" s="81"/>
      <c r="O75" s="73"/>
      <c r="P75" s="78"/>
      <c r="Q75" s="81"/>
      <c r="R75" s="73"/>
      <c r="S75" s="78"/>
      <c r="T75" s="81"/>
      <c r="U75" s="73"/>
      <c r="V75" s="78"/>
      <c r="W75" s="81"/>
    </row>
    <row r="76" spans="2:23" ht="3" customHeight="1">
      <c r="B76" s="471"/>
      <c r="C76" s="472"/>
      <c r="D76" s="473"/>
      <c r="E76" s="480"/>
      <c r="F76" s="71"/>
      <c r="G76" s="76"/>
      <c r="H76" s="79"/>
      <c r="I76" s="71"/>
      <c r="J76" s="76"/>
      <c r="K76" s="79"/>
      <c r="L76" s="71"/>
      <c r="M76" s="76"/>
      <c r="N76" s="79"/>
      <c r="O76" s="71"/>
      <c r="P76" s="76"/>
      <c r="Q76" s="79"/>
      <c r="R76" s="71"/>
      <c r="S76" s="76"/>
      <c r="T76" s="79"/>
      <c r="U76" s="71"/>
      <c r="V76" s="76"/>
      <c r="W76" s="79"/>
    </row>
    <row r="77" spans="2:23" ht="15" customHeight="1">
      <c r="B77" s="474"/>
      <c r="C77" s="475"/>
      <c r="D77" s="476"/>
      <c r="E77" s="480"/>
      <c r="F77" s="72"/>
      <c r="G77" s="77"/>
      <c r="H77" s="80"/>
      <c r="I77" s="72"/>
      <c r="J77" s="77"/>
      <c r="K77" s="80"/>
      <c r="L77" s="72"/>
      <c r="M77" s="77"/>
      <c r="N77" s="80"/>
      <c r="O77" s="72"/>
      <c r="P77" s="77"/>
      <c r="Q77" s="80"/>
      <c r="R77" s="72"/>
      <c r="S77" s="77"/>
      <c r="T77" s="80"/>
      <c r="U77" s="72"/>
      <c r="V77" s="77"/>
      <c r="W77" s="80"/>
    </row>
    <row r="78" spans="2:23" ht="3" customHeight="1">
      <c r="B78" s="477"/>
      <c r="C78" s="478"/>
      <c r="D78" s="479"/>
      <c r="E78" s="480"/>
      <c r="F78" s="73"/>
      <c r="G78" s="78"/>
      <c r="H78" s="81"/>
      <c r="I78" s="73"/>
      <c r="J78" s="78"/>
      <c r="K78" s="81"/>
      <c r="L78" s="73"/>
      <c r="M78" s="78"/>
      <c r="N78" s="81"/>
      <c r="O78" s="73"/>
      <c r="P78" s="78"/>
      <c r="Q78" s="81"/>
      <c r="R78" s="73"/>
      <c r="S78" s="78"/>
      <c r="T78" s="81"/>
      <c r="U78" s="73"/>
      <c r="V78" s="78"/>
      <c r="W78" s="81"/>
    </row>
    <row r="79" spans="2:23" ht="3" customHeight="1">
      <c r="B79" s="471"/>
      <c r="C79" s="472"/>
      <c r="D79" s="473"/>
      <c r="E79" s="480"/>
      <c r="F79" s="71"/>
      <c r="G79" s="76"/>
      <c r="H79" s="79"/>
      <c r="I79" s="71"/>
      <c r="J79" s="76"/>
      <c r="K79" s="79"/>
      <c r="L79" s="71"/>
      <c r="M79" s="76"/>
      <c r="N79" s="79"/>
      <c r="O79" s="71"/>
      <c r="P79" s="76"/>
      <c r="Q79" s="79"/>
      <c r="R79" s="71"/>
      <c r="S79" s="76"/>
      <c r="T79" s="79"/>
      <c r="U79" s="71"/>
      <c r="V79" s="76"/>
      <c r="W79" s="79"/>
    </row>
    <row r="80" spans="2:23" ht="15" customHeight="1">
      <c r="B80" s="474"/>
      <c r="C80" s="475"/>
      <c r="D80" s="476"/>
      <c r="E80" s="480"/>
      <c r="F80" s="72"/>
      <c r="G80" s="77"/>
      <c r="H80" s="80"/>
      <c r="I80" s="72"/>
      <c r="J80" s="77"/>
      <c r="K80" s="80"/>
      <c r="L80" s="72"/>
      <c r="M80" s="77"/>
      <c r="N80" s="80"/>
      <c r="O80" s="72"/>
      <c r="P80" s="77"/>
      <c r="Q80" s="80"/>
      <c r="R80" s="72"/>
      <c r="S80" s="77"/>
      <c r="T80" s="80"/>
      <c r="U80" s="72"/>
      <c r="V80" s="77"/>
      <c r="W80" s="80"/>
    </row>
    <row r="81" spans="2:23" ht="3" customHeight="1">
      <c r="B81" s="477"/>
      <c r="C81" s="478"/>
      <c r="D81" s="479"/>
      <c r="E81" s="480"/>
      <c r="F81" s="73"/>
      <c r="G81" s="78"/>
      <c r="H81" s="81"/>
      <c r="I81" s="73"/>
      <c r="J81" s="78"/>
      <c r="K81" s="81"/>
      <c r="L81" s="73"/>
      <c r="M81" s="78"/>
      <c r="N81" s="81"/>
      <c r="O81" s="73"/>
      <c r="P81" s="78"/>
      <c r="Q81" s="81"/>
      <c r="R81" s="73"/>
      <c r="S81" s="78"/>
      <c r="T81" s="81"/>
      <c r="U81" s="73"/>
      <c r="V81" s="78"/>
      <c r="W81" s="81"/>
    </row>
    <row r="82" spans="2:23" ht="3" customHeight="1">
      <c r="B82" s="471"/>
      <c r="C82" s="472"/>
      <c r="D82" s="473"/>
      <c r="E82" s="480"/>
      <c r="F82" s="71"/>
      <c r="G82" s="76"/>
      <c r="H82" s="79"/>
      <c r="I82" s="71"/>
      <c r="J82" s="76"/>
      <c r="K82" s="79"/>
      <c r="L82" s="71"/>
      <c r="M82" s="76"/>
      <c r="N82" s="79"/>
      <c r="O82" s="71"/>
      <c r="P82" s="76"/>
      <c r="Q82" s="79"/>
      <c r="R82" s="71"/>
      <c r="S82" s="76"/>
      <c r="T82" s="79"/>
      <c r="U82" s="71"/>
      <c r="V82" s="76"/>
      <c r="W82" s="79"/>
    </row>
    <row r="83" spans="2:23" ht="15" customHeight="1">
      <c r="B83" s="474"/>
      <c r="C83" s="475"/>
      <c r="D83" s="476"/>
      <c r="E83" s="480"/>
      <c r="F83" s="72"/>
      <c r="G83" s="77"/>
      <c r="H83" s="80"/>
      <c r="I83" s="72"/>
      <c r="J83" s="77"/>
      <c r="K83" s="80"/>
      <c r="L83" s="72"/>
      <c r="M83" s="77"/>
      <c r="N83" s="80"/>
      <c r="O83" s="72"/>
      <c r="P83" s="77"/>
      <c r="Q83" s="80"/>
      <c r="R83" s="72"/>
      <c r="S83" s="77"/>
      <c r="T83" s="80"/>
      <c r="U83" s="72"/>
      <c r="V83" s="77"/>
      <c r="W83" s="80"/>
    </row>
    <row r="84" spans="2:23" ht="3" customHeight="1">
      <c r="B84" s="477"/>
      <c r="C84" s="478"/>
      <c r="D84" s="479"/>
      <c r="E84" s="480"/>
      <c r="F84" s="73"/>
      <c r="G84" s="78"/>
      <c r="H84" s="81"/>
      <c r="I84" s="73"/>
      <c r="J84" s="78"/>
      <c r="K84" s="81"/>
      <c r="L84" s="73"/>
      <c r="M84" s="78"/>
      <c r="N84" s="81"/>
      <c r="O84" s="73"/>
      <c r="P84" s="78"/>
      <c r="Q84" s="81"/>
      <c r="R84" s="73"/>
      <c r="S84" s="78"/>
      <c r="T84" s="81"/>
      <c r="U84" s="73"/>
      <c r="V84" s="78"/>
      <c r="W84" s="81"/>
    </row>
    <row r="85" spans="2:23" ht="3" customHeight="1">
      <c r="B85" s="471"/>
      <c r="C85" s="472"/>
      <c r="D85" s="473"/>
      <c r="E85" s="480"/>
      <c r="F85" s="71"/>
      <c r="G85" s="76"/>
      <c r="H85" s="79"/>
      <c r="I85" s="71"/>
      <c r="J85" s="76"/>
      <c r="K85" s="79"/>
      <c r="L85" s="71"/>
      <c r="M85" s="76"/>
      <c r="N85" s="79"/>
      <c r="O85" s="71"/>
      <c r="P85" s="76"/>
      <c r="Q85" s="79"/>
      <c r="R85" s="71"/>
      <c r="S85" s="76"/>
      <c r="T85" s="79"/>
      <c r="U85" s="71"/>
      <c r="V85" s="76"/>
      <c r="W85" s="79"/>
    </row>
    <row r="86" spans="2:23" ht="15" customHeight="1">
      <c r="B86" s="474"/>
      <c r="C86" s="475"/>
      <c r="D86" s="476"/>
      <c r="E86" s="480"/>
      <c r="F86" s="72"/>
      <c r="G86" s="77"/>
      <c r="H86" s="80"/>
      <c r="I86" s="72"/>
      <c r="J86" s="77"/>
      <c r="K86" s="80"/>
      <c r="L86" s="72"/>
      <c r="M86" s="77"/>
      <c r="N86" s="80"/>
      <c r="O86" s="72"/>
      <c r="P86" s="77"/>
      <c r="Q86" s="80"/>
      <c r="R86" s="72"/>
      <c r="S86" s="77"/>
      <c r="T86" s="80"/>
      <c r="U86" s="72"/>
      <c r="V86" s="77"/>
      <c r="W86" s="80"/>
    </row>
    <row r="87" spans="2:23" ht="3" customHeight="1">
      <c r="B87" s="477"/>
      <c r="C87" s="478"/>
      <c r="D87" s="479"/>
      <c r="E87" s="480"/>
      <c r="F87" s="73"/>
      <c r="G87" s="78"/>
      <c r="H87" s="81"/>
      <c r="I87" s="73"/>
      <c r="J87" s="78"/>
      <c r="K87" s="81"/>
      <c r="L87" s="73"/>
      <c r="M87" s="78"/>
      <c r="N87" s="81"/>
      <c r="O87" s="73"/>
      <c r="P87" s="78"/>
      <c r="Q87" s="81"/>
      <c r="R87" s="73"/>
      <c r="S87" s="78"/>
      <c r="T87" s="81"/>
      <c r="U87" s="73"/>
      <c r="V87" s="78"/>
      <c r="W87" s="81"/>
    </row>
    <row r="88" spans="2:23" ht="3" customHeight="1">
      <c r="B88" s="471"/>
      <c r="C88" s="472"/>
      <c r="D88" s="473"/>
      <c r="E88" s="480"/>
      <c r="F88" s="71"/>
      <c r="G88" s="76"/>
      <c r="H88" s="79"/>
      <c r="I88" s="71"/>
      <c r="J88" s="76"/>
      <c r="K88" s="79"/>
      <c r="L88" s="71"/>
      <c r="M88" s="76"/>
      <c r="N88" s="79"/>
      <c r="O88" s="71"/>
      <c r="P88" s="76"/>
      <c r="Q88" s="79"/>
      <c r="R88" s="71"/>
      <c r="S88" s="76"/>
      <c r="T88" s="79"/>
      <c r="U88" s="71"/>
      <c r="V88" s="76"/>
      <c r="W88" s="79"/>
    </row>
    <row r="89" spans="2:23" ht="15" customHeight="1">
      <c r="B89" s="474"/>
      <c r="C89" s="475"/>
      <c r="D89" s="476"/>
      <c r="E89" s="480"/>
      <c r="F89" s="72"/>
      <c r="G89" s="77"/>
      <c r="H89" s="80"/>
      <c r="I89" s="72"/>
      <c r="J89" s="77"/>
      <c r="K89" s="80"/>
      <c r="L89" s="72"/>
      <c r="M89" s="77"/>
      <c r="N89" s="80"/>
      <c r="O89" s="72"/>
      <c r="P89" s="77"/>
      <c r="Q89" s="80"/>
      <c r="R89" s="72"/>
      <c r="S89" s="77"/>
      <c r="T89" s="80"/>
      <c r="U89" s="72"/>
      <c r="V89" s="77"/>
      <c r="W89" s="80"/>
    </row>
    <row r="90" spans="2:23" ht="3" customHeight="1">
      <c r="B90" s="477"/>
      <c r="C90" s="478"/>
      <c r="D90" s="479"/>
      <c r="E90" s="480"/>
      <c r="F90" s="73"/>
      <c r="G90" s="78"/>
      <c r="H90" s="81"/>
      <c r="I90" s="73"/>
      <c r="J90" s="78"/>
      <c r="K90" s="81"/>
      <c r="L90" s="73"/>
      <c r="M90" s="78"/>
      <c r="N90" s="81"/>
      <c r="O90" s="73"/>
      <c r="P90" s="78"/>
      <c r="Q90" s="81"/>
      <c r="R90" s="73"/>
      <c r="S90" s="78"/>
      <c r="T90" s="81"/>
      <c r="U90" s="73"/>
      <c r="V90" s="78"/>
      <c r="W90" s="81"/>
    </row>
  </sheetData>
  <sheetProtection password="DE82" sheet="1" scenarios="1"/>
  <mergeCells count="89">
    <mergeCell ref="B85:D87"/>
    <mergeCell ref="E85:E87"/>
    <mergeCell ref="B88:D90"/>
    <mergeCell ref="E88:E90"/>
    <mergeCell ref="B76:D78"/>
    <mergeCell ref="E76:E78"/>
    <mergeCell ref="B79:D81"/>
    <mergeCell ref="E79:E81"/>
    <mergeCell ref="B82:D84"/>
    <mergeCell ref="E82:E84"/>
    <mergeCell ref="B67:D69"/>
    <mergeCell ref="E67:E69"/>
    <mergeCell ref="B70:D72"/>
    <mergeCell ref="E70:E72"/>
    <mergeCell ref="B73:D75"/>
    <mergeCell ref="E73:E75"/>
    <mergeCell ref="B58:D60"/>
    <mergeCell ref="E58:E60"/>
    <mergeCell ref="B61:D63"/>
    <mergeCell ref="E61:E63"/>
    <mergeCell ref="B64:D66"/>
    <mergeCell ref="E64:E66"/>
    <mergeCell ref="B49:D51"/>
    <mergeCell ref="E49:E51"/>
    <mergeCell ref="B52:D54"/>
    <mergeCell ref="E52:E54"/>
    <mergeCell ref="B55:D57"/>
    <mergeCell ref="E55:E57"/>
    <mergeCell ref="R45:T45"/>
    <mergeCell ref="U45:W45"/>
    <mergeCell ref="A42:A43"/>
    <mergeCell ref="B42:D43"/>
    <mergeCell ref="B46:D48"/>
    <mergeCell ref="E46:E48"/>
    <mergeCell ref="B39:D39"/>
    <mergeCell ref="B40:D40"/>
    <mergeCell ref="F40:P40"/>
    <mergeCell ref="B41:D41"/>
    <mergeCell ref="B45:D45"/>
    <mergeCell ref="F45:H45"/>
    <mergeCell ref="I45:K45"/>
    <mergeCell ref="L45:N45"/>
    <mergeCell ref="O45:Q45"/>
    <mergeCell ref="B36:D36"/>
    <mergeCell ref="F36:V36"/>
    <mergeCell ref="B37:D37"/>
    <mergeCell ref="B38:D38"/>
    <mergeCell ref="F38:V38"/>
    <mergeCell ref="B22:E22"/>
    <mergeCell ref="N25:V25"/>
    <mergeCell ref="N26:V26"/>
    <mergeCell ref="N27:V27"/>
    <mergeCell ref="N28:P28"/>
    <mergeCell ref="R28:V28"/>
    <mergeCell ref="D10:E10"/>
    <mergeCell ref="F10:V10"/>
    <mergeCell ref="D11:E11"/>
    <mergeCell ref="F11:V11"/>
    <mergeCell ref="F18:O18"/>
    <mergeCell ref="P7:Q7"/>
    <mergeCell ref="D8:E8"/>
    <mergeCell ref="F8:V8"/>
    <mergeCell ref="D9:E9"/>
    <mergeCell ref="F9:V9"/>
    <mergeCell ref="B7:E7"/>
    <mergeCell ref="F7:G7"/>
    <mergeCell ref="H7:I7"/>
    <mergeCell ref="K7:L7"/>
    <mergeCell ref="N7:O7"/>
    <mergeCell ref="P5:Q5"/>
    <mergeCell ref="B6:E6"/>
    <mergeCell ref="F6:G6"/>
    <mergeCell ref="H6:I6"/>
    <mergeCell ref="K6:L6"/>
    <mergeCell ref="N6:O6"/>
    <mergeCell ref="P6:Q6"/>
    <mergeCell ref="B4:E4"/>
    <mergeCell ref="F4:O4"/>
    <mergeCell ref="B5:E5"/>
    <mergeCell ref="F5:G5"/>
    <mergeCell ref="H5:I5"/>
    <mergeCell ref="K5:L5"/>
    <mergeCell ref="N5:O5"/>
    <mergeCell ref="B2:E2"/>
    <mergeCell ref="F2:V2"/>
    <mergeCell ref="X2:AH2"/>
    <mergeCell ref="B3:E3"/>
    <mergeCell ref="H3:Q3"/>
    <mergeCell ref="X3:AH3"/>
  </mergeCells>
  <phoneticPr fontId="21"/>
  <pageMargins left="1.0236220472440944" right="0.62992125984251968" top="0.78740157480314965"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outlinePr showOutlineSymbols="0"/>
  </sheetPr>
  <dimension ref="A1:CM812"/>
  <sheetViews>
    <sheetView showGridLines="0" showZeros="0" showOutlineSymbols="0" zoomScale="80" zoomScaleNormal="80" workbookViewId="0">
      <selection activeCell="L2" sqref="L2:AE2"/>
    </sheetView>
  </sheetViews>
  <sheetFormatPr defaultColWidth="2.125" defaultRowHeight="18.95" customHeight="1"/>
  <cols>
    <col min="1" max="3" width="2.125" style="19"/>
    <col min="4" max="4" width="2.125" style="90"/>
    <col min="5" max="16384" width="2.125" style="19"/>
  </cols>
  <sheetData>
    <row r="1" spans="1:67" ht="5.0999999999999996" customHeight="1">
      <c r="D1" s="19"/>
    </row>
    <row r="2" spans="1:67" s="18" customFormat="1" ht="15" customHeight="1">
      <c r="A2" s="1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323"/>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D2" s="323"/>
      <c r="BE2" s="482">
        <f>L7</f>
        <v>0</v>
      </c>
      <c r="BF2" s="482"/>
      <c r="BG2" s="482"/>
      <c r="BH2" s="482"/>
      <c r="BI2" s="482"/>
      <c r="BJ2" s="482"/>
      <c r="BK2" s="482"/>
      <c r="BL2" s="482"/>
      <c r="BM2" s="482"/>
      <c r="BN2" s="482"/>
      <c r="BO2" s="482"/>
    </row>
    <row r="3" spans="1:67" s="18" customFormat="1" ht="15" customHeight="1">
      <c r="A3" s="1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323"/>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D3" s="323"/>
      <c r="BE3" s="482">
        <f>IF(L7="",0,LEN(BE2))</f>
        <v>0</v>
      </c>
      <c r="BF3" s="482"/>
      <c r="BG3" s="482"/>
      <c r="BH3" s="482"/>
      <c r="BI3" s="482"/>
      <c r="BJ3" s="482"/>
      <c r="BK3" s="482"/>
      <c r="BL3" s="482"/>
      <c r="BM3" s="482"/>
      <c r="BN3" s="482"/>
      <c r="BO3" s="482"/>
    </row>
    <row r="4" spans="1:67" s="18" customFormat="1" ht="15" customHeight="1">
      <c r="A4" s="1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323"/>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D4" s="323"/>
      <c r="BE4" s="324" t="str">
        <f>IF(BE3=10,"￥","")</f>
        <v/>
      </c>
      <c r="BF4" s="324" t="str">
        <f>IF(BE3=9,"￥",IF(BE3&gt;=10,DBCS(MID(BE2,BE3-9,1)),""))</f>
        <v/>
      </c>
      <c r="BG4" s="324" t="str">
        <f>IF(BE3=8,"￥",IF(BE3&gt;=9,DBCS(MID(BE2,BE3-8,1)),""))</f>
        <v/>
      </c>
      <c r="BH4" s="324" t="str">
        <f>IF(BE3=7,"￥",IF(BE3&gt;=8,DBCS(MID(BE2,BE3-7,1)),""))</f>
        <v/>
      </c>
      <c r="BI4" s="324" t="str">
        <f>IF(BE3=6,"￥",IF(BE3&gt;=7,DBCS(MID(BE2,BE3-6,1)),""))</f>
        <v/>
      </c>
      <c r="BJ4" s="324" t="str">
        <f>IF(BE3=5,"￥",IF(BE3&gt;=6,DBCS(MID(BE2,BE3-5,1)),""))</f>
        <v/>
      </c>
      <c r="BK4" s="324" t="str">
        <f>IF(BE3=4,"￥",IF(BE3&gt;=5,DBCS(MID(BE2,BE3-4,1)),""))</f>
        <v/>
      </c>
      <c r="BL4" s="324" t="str">
        <f>IF(BE3=3,"￥",IF(BE3&gt;=4,DBCS(MID(BE2,BE3-3,1)),""))</f>
        <v/>
      </c>
      <c r="BM4" s="324" t="str">
        <f>IF(BE3=2,"￥",IF(BE3&gt;=3,DBCS(MID(BE2,BE3-2,1)),""))</f>
        <v/>
      </c>
      <c r="BN4" s="324" t="str">
        <f>IF(BE3=1,"￥",IF(BE3&gt;=2,DBCS(MID(BE2,BE3-1,1)),""))</f>
        <v/>
      </c>
      <c r="BO4" s="324" t="str">
        <f>IF(BE3&gt;0,DBCS(RIGHT(BE2,1)),"")</f>
        <v/>
      </c>
    </row>
    <row r="5" spans="1:67" s="18" customFormat="1" ht="15" customHeight="1">
      <c r="A5" s="19"/>
      <c r="B5" s="91"/>
      <c r="C5" s="93"/>
      <c r="D5" s="93"/>
      <c r="E5" s="93"/>
      <c r="F5" s="93"/>
      <c r="G5" s="93"/>
      <c r="H5" s="93"/>
      <c r="I5" s="93"/>
      <c r="J5" s="93"/>
      <c r="K5" s="105"/>
      <c r="L5" s="372"/>
      <c r="M5" s="373"/>
      <c r="N5" s="373"/>
      <c r="O5" s="373"/>
      <c r="P5" s="373"/>
      <c r="Q5" s="373"/>
      <c r="R5" s="373"/>
      <c r="S5" s="373"/>
      <c r="T5" s="373"/>
      <c r="U5" s="373"/>
      <c r="V5" s="373"/>
      <c r="W5" s="373"/>
      <c r="X5" s="373"/>
      <c r="Y5" s="373"/>
      <c r="Z5" s="373"/>
      <c r="AA5" s="36" t="s">
        <v>271</v>
      </c>
      <c r="AB5" s="34"/>
      <c r="AC5" s="34"/>
      <c r="AD5" s="34"/>
      <c r="AE5" s="39"/>
      <c r="AF5" s="323"/>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23"/>
      <c r="BE5" s="323"/>
      <c r="BF5" s="323"/>
      <c r="BG5" s="323"/>
      <c r="BH5" s="323"/>
      <c r="BI5" s="323"/>
      <c r="BJ5" s="323"/>
      <c r="BK5" s="323"/>
      <c r="BL5" s="323"/>
      <c r="BM5" s="323"/>
      <c r="BN5" s="323"/>
      <c r="BO5" s="323"/>
    </row>
    <row r="6" spans="1:67" s="18" customFormat="1" ht="15" customHeight="1">
      <c r="A6" s="19"/>
      <c r="B6" s="91"/>
      <c r="C6" s="486" t="s">
        <v>293</v>
      </c>
      <c r="D6" s="486"/>
      <c r="E6" s="486"/>
      <c r="F6" s="486"/>
      <c r="G6" s="486"/>
      <c r="H6" s="486"/>
      <c r="I6" s="486"/>
      <c r="J6" s="486"/>
      <c r="K6" s="487"/>
      <c r="L6" s="488">
        <f>L4-L5</f>
        <v>0</v>
      </c>
      <c r="M6" s="489"/>
      <c r="N6" s="489"/>
      <c r="O6" s="489"/>
      <c r="P6" s="489"/>
      <c r="Q6" s="489"/>
      <c r="R6" s="489"/>
      <c r="S6" s="489"/>
      <c r="T6" s="489"/>
      <c r="U6" s="489"/>
      <c r="V6" s="489"/>
      <c r="W6" s="489"/>
      <c r="X6" s="489"/>
      <c r="Y6" s="489"/>
      <c r="Z6" s="489"/>
      <c r="AA6" s="36" t="s">
        <v>14</v>
      </c>
      <c r="AB6" s="34"/>
      <c r="AC6" s="34"/>
      <c r="AD6" s="34"/>
      <c r="AE6" s="39"/>
      <c r="AF6" s="323"/>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c r="BD6" s="323"/>
      <c r="BE6" s="323"/>
      <c r="BF6" s="323"/>
      <c r="BG6" s="323"/>
      <c r="BH6" s="323"/>
      <c r="BI6" s="323"/>
      <c r="BJ6" s="323"/>
      <c r="BK6" s="323"/>
      <c r="BL6" s="323"/>
      <c r="BM6" s="323"/>
      <c r="BN6" s="323"/>
      <c r="BO6" s="323"/>
    </row>
    <row r="7" spans="1:67" s="18" customFormat="1" ht="15" customHeight="1">
      <c r="A7" s="19"/>
      <c r="B7" s="483" t="s">
        <v>283</v>
      </c>
      <c r="C7" s="484"/>
      <c r="D7" s="484"/>
      <c r="E7" s="484"/>
      <c r="F7" s="484"/>
      <c r="G7" s="484"/>
      <c r="H7" s="484"/>
      <c r="I7" s="484"/>
      <c r="J7" s="484"/>
      <c r="K7" s="485"/>
      <c r="L7" s="372"/>
      <c r="M7" s="373"/>
      <c r="N7" s="373"/>
      <c r="O7" s="373"/>
      <c r="P7" s="373"/>
      <c r="Q7" s="373"/>
      <c r="R7" s="373"/>
      <c r="S7" s="373"/>
      <c r="T7" s="373"/>
      <c r="U7" s="373"/>
      <c r="V7" s="373"/>
      <c r="W7" s="373"/>
      <c r="X7" s="373"/>
      <c r="Y7" s="373"/>
      <c r="Z7" s="373"/>
      <c r="AA7" s="36" t="s">
        <v>14</v>
      </c>
      <c r="AB7" s="34"/>
      <c r="AC7" s="34"/>
      <c r="AD7" s="34"/>
      <c r="AE7" s="39"/>
      <c r="AF7" s="323"/>
      <c r="AG7" s="318" t="str">
        <f>BE4&amp;BF4&amp;IF(OR(BF4="￥",BF4=""),"","，")&amp;BG4&amp;BH4&amp;BI4&amp;IF(OR(BI4="￥",BI4=""),"","，")&amp;BJ4&amp;BK4&amp;BL4&amp;IF(OR(BL4="￥",BL4=""),"","，")&amp;BM4&amp;BN4&amp;BO4</f>
        <v/>
      </c>
      <c r="AH7" s="318"/>
      <c r="AI7" s="318"/>
      <c r="AJ7" s="318"/>
      <c r="AK7" s="318"/>
      <c r="AL7" s="318"/>
      <c r="AM7" s="318"/>
      <c r="AN7" s="318"/>
      <c r="AO7" s="318"/>
      <c r="AP7" s="318"/>
      <c r="AQ7" s="318"/>
      <c r="AR7" s="318"/>
      <c r="AS7" s="318"/>
      <c r="AT7" s="318"/>
      <c r="AU7" s="318"/>
      <c r="AV7" s="318"/>
      <c r="AW7" s="318"/>
      <c r="AX7" s="318"/>
      <c r="AY7" s="318"/>
      <c r="AZ7" s="318"/>
      <c r="BA7" s="318"/>
      <c r="BB7" s="318"/>
      <c r="BC7" s="318"/>
      <c r="BD7" s="323"/>
      <c r="BE7" s="323"/>
      <c r="BF7" s="323"/>
      <c r="BG7" s="323"/>
      <c r="BH7" s="323"/>
      <c r="BI7" s="323"/>
      <c r="BJ7" s="323"/>
      <c r="BK7" s="323"/>
      <c r="BL7" s="323"/>
      <c r="BM7" s="323"/>
      <c r="BN7" s="323"/>
      <c r="BO7" s="323"/>
    </row>
    <row r="8" spans="1:67" s="18" customFormat="1" ht="15" customHeight="1">
      <c r="A8" s="19"/>
      <c r="B8" s="363" t="s">
        <v>18</v>
      </c>
      <c r="C8" s="364"/>
      <c r="D8" s="364"/>
      <c r="E8" s="364"/>
      <c r="F8" s="364"/>
      <c r="G8" s="364"/>
      <c r="H8" s="364"/>
      <c r="I8" s="364"/>
      <c r="J8" s="364"/>
      <c r="K8" s="365"/>
      <c r="L8" s="374" t="s">
        <v>418</v>
      </c>
      <c r="M8" s="375"/>
      <c r="N8" s="375"/>
      <c r="O8" s="375"/>
      <c r="P8" s="375"/>
      <c r="Q8" s="376" t="s">
        <v>31</v>
      </c>
      <c r="R8" s="376"/>
      <c r="S8" s="375"/>
      <c r="T8" s="375"/>
      <c r="U8" s="376" t="s">
        <v>33</v>
      </c>
      <c r="V8" s="376"/>
      <c r="W8" s="375"/>
      <c r="X8" s="375"/>
      <c r="Y8" s="376" t="s">
        <v>21</v>
      </c>
      <c r="Z8" s="376"/>
      <c r="AA8" s="33"/>
      <c r="AB8" s="33"/>
      <c r="AC8" s="33"/>
      <c r="AD8" s="33"/>
      <c r="AE8" s="40"/>
      <c r="AF8" s="323"/>
      <c r="AG8" s="318" t="str">
        <f>IF(L8="","　　",L8)&amp;IF(OR(O8="",S8="",W8=""),"　　　年　　　月　　　日",IF(O8&lt;10,"　　","　")&amp;DBCS(O8)&amp;"年"&amp;IF(S8&lt;10,"　　","　")&amp;DBCS(S8)&amp;"月"&amp;IF(W8&lt;10,"　　","　")&amp;DBCS(W8)&amp;"日")</f>
        <v>令和　　　年　　　月　　　日</v>
      </c>
      <c r="AH8" s="318"/>
      <c r="AI8" s="318"/>
      <c r="AJ8" s="318"/>
      <c r="AK8" s="318"/>
      <c r="AL8" s="318"/>
      <c r="AM8" s="318"/>
      <c r="AN8" s="318"/>
      <c r="AO8" s="318"/>
      <c r="AP8" s="318"/>
      <c r="AQ8" s="318"/>
      <c r="AR8" s="318"/>
      <c r="AS8" s="318"/>
      <c r="AT8" s="318"/>
      <c r="AU8" s="318"/>
      <c r="AV8" s="318"/>
      <c r="AW8" s="318"/>
      <c r="AX8" s="318"/>
      <c r="AY8" s="318"/>
      <c r="AZ8" s="318"/>
      <c r="BA8" s="318"/>
      <c r="BB8" s="318"/>
      <c r="BC8" s="318"/>
      <c r="BD8" s="323"/>
      <c r="BE8" s="323"/>
      <c r="BF8" s="323"/>
      <c r="BG8" s="323"/>
      <c r="BH8" s="323"/>
      <c r="BI8" s="323"/>
      <c r="BJ8" s="323"/>
      <c r="BK8" s="323"/>
      <c r="BL8" s="323"/>
      <c r="BM8" s="323"/>
      <c r="BN8" s="323"/>
      <c r="BO8" s="323"/>
    </row>
    <row r="9" spans="1:67" s="18" customFormat="1" ht="15" customHeight="1">
      <c r="A9" s="19"/>
      <c r="B9" s="363" t="s">
        <v>22</v>
      </c>
      <c r="C9" s="364"/>
      <c r="D9" s="364"/>
      <c r="E9" s="364"/>
      <c r="F9" s="364"/>
      <c r="G9" s="364"/>
      <c r="H9" s="364"/>
      <c r="I9" s="364"/>
      <c r="J9" s="364"/>
      <c r="K9" s="365"/>
      <c r="L9" s="490" t="str">
        <f>IF(L8="","",L8)</f>
        <v>令和</v>
      </c>
      <c r="M9" s="376"/>
      <c r="N9" s="376"/>
      <c r="O9" s="376"/>
      <c r="P9" s="376"/>
      <c r="Q9" s="376" t="s">
        <v>31</v>
      </c>
      <c r="R9" s="376"/>
      <c r="S9" s="376"/>
      <c r="T9" s="376"/>
      <c r="U9" s="376" t="s">
        <v>33</v>
      </c>
      <c r="V9" s="376"/>
      <c r="W9" s="376" t="str">
        <f>IF(W8="","",W8)</f>
        <v/>
      </c>
      <c r="X9" s="376"/>
      <c r="Y9" s="376" t="s">
        <v>21</v>
      </c>
      <c r="Z9" s="376"/>
      <c r="AA9" s="33"/>
      <c r="AB9" s="33"/>
      <c r="AC9" s="33"/>
      <c r="AD9" s="33"/>
      <c r="AE9" s="40"/>
      <c r="AF9" s="323"/>
      <c r="AG9" s="318" t="str">
        <f>IF(L9="","　　",L9)&amp;IF(OR(O9="",S9="",W9=""),"　　　年　　　月　　　日",IF(O9&lt;10,"　　","　")&amp;DBCS(O9)&amp;"年"&amp;IF(S9&lt;10,"　　","　")&amp;DBCS(S9)&amp;"月"&amp;IF(W9&lt;10,"　　","　")&amp;DBCS(W9)&amp;"日")</f>
        <v>令和　　　年　　　月　　　日</v>
      </c>
      <c r="AH9" s="318"/>
      <c r="AI9" s="318"/>
      <c r="AJ9" s="318"/>
      <c r="AK9" s="318"/>
      <c r="AL9" s="318"/>
      <c r="AM9" s="318"/>
      <c r="AN9" s="318"/>
      <c r="AO9" s="318"/>
      <c r="AP9" s="318"/>
      <c r="AQ9" s="318"/>
      <c r="AR9" s="318"/>
      <c r="AS9" s="318"/>
      <c r="AT9" s="318"/>
      <c r="AU9" s="318"/>
      <c r="AV9" s="318"/>
      <c r="AW9" s="318"/>
      <c r="AX9" s="318"/>
      <c r="AY9" s="318"/>
      <c r="AZ9" s="318"/>
      <c r="BA9" s="318"/>
      <c r="BB9" s="318"/>
      <c r="BC9" s="318"/>
      <c r="BD9" s="323"/>
      <c r="BE9" s="323"/>
      <c r="BF9" s="323"/>
      <c r="BG9" s="323"/>
      <c r="BH9" s="323"/>
      <c r="BI9" s="323"/>
      <c r="BJ9" s="323"/>
      <c r="BK9" s="323"/>
      <c r="BL9" s="323"/>
      <c r="BM9" s="323"/>
      <c r="BN9" s="323"/>
      <c r="BO9" s="323"/>
    </row>
    <row r="10" spans="1:67" s="18" customFormat="1" ht="15" customHeight="1">
      <c r="A10" s="19"/>
      <c r="B10" s="363" t="s">
        <v>75</v>
      </c>
      <c r="C10" s="364"/>
      <c r="D10" s="364"/>
      <c r="E10" s="364"/>
      <c r="F10" s="364"/>
      <c r="G10" s="364"/>
      <c r="H10" s="364"/>
      <c r="I10" s="364"/>
      <c r="J10" s="364"/>
      <c r="K10" s="365"/>
      <c r="L10" s="374" t="s">
        <v>418</v>
      </c>
      <c r="M10" s="375"/>
      <c r="N10" s="375"/>
      <c r="O10" s="375"/>
      <c r="P10" s="375"/>
      <c r="Q10" s="376" t="s">
        <v>31</v>
      </c>
      <c r="R10" s="376"/>
      <c r="S10" s="375"/>
      <c r="T10" s="375"/>
      <c r="U10" s="376" t="s">
        <v>33</v>
      </c>
      <c r="V10" s="376"/>
      <c r="W10" s="375"/>
      <c r="X10" s="375"/>
      <c r="Y10" s="376" t="s">
        <v>21</v>
      </c>
      <c r="Z10" s="376"/>
      <c r="AA10" s="33"/>
      <c r="AB10" s="33"/>
      <c r="AC10" s="33"/>
      <c r="AD10" s="33"/>
      <c r="AE10" s="40"/>
      <c r="AF10" s="323"/>
      <c r="AG10" s="318" t="str">
        <f>IF(L10="","　　",L10)&amp;IF(OR(O10="",S10="",W10=""),"　　　年　　　月　　　日",IF(O10&lt;10,"　　","　")&amp;DBCS(O10)&amp;"年"&amp;IF(S10&lt;10,"　　","　")&amp;DBCS(S10)&amp;"月"&amp;IF(W10&lt;10,"　　","　")&amp;DBCS(W10)&amp;"日")</f>
        <v>令和　　　年　　　月　　　日</v>
      </c>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23"/>
      <c r="BE10" s="323"/>
      <c r="BF10" s="323"/>
      <c r="BG10" s="323"/>
      <c r="BH10" s="323"/>
      <c r="BI10" s="323"/>
      <c r="BJ10" s="323"/>
      <c r="BK10" s="323"/>
      <c r="BL10" s="323"/>
      <c r="BM10" s="323"/>
      <c r="BN10" s="323"/>
      <c r="BO10" s="323"/>
    </row>
    <row r="11" spans="1:67" s="18" customFormat="1" ht="15" customHeight="1">
      <c r="A11" s="19"/>
      <c r="B11" s="363" t="s">
        <v>151</v>
      </c>
      <c r="C11" s="364"/>
      <c r="D11" s="364"/>
      <c r="E11" s="364"/>
      <c r="F11" s="364"/>
      <c r="G11" s="364"/>
      <c r="H11" s="364"/>
      <c r="I11" s="364"/>
      <c r="J11" s="364"/>
      <c r="K11" s="365"/>
      <c r="L11" s="491" t="s">
        <v>58</v>
      </c>
      <c r="M11" s="492"/>
      <c r="N11" s="493"/>
      <c r="O11" s="119"/>
      <c r="P11" s="128" t="str">
        <f>IF(L11="不要","※1～16ページをページ指定で印刷してください","")</f>
        <v>※1～16ページをページ指定で印刷してください</v>
      </c>
      <c r="Q11" s="119"/>
      <c r="R11" s="119"/>
      <c r="S11" s="119"/>
      <c r="T11" s="119"/>
      <c r="U11" s="119"/>
      <c r="V11" s="119"/>
      <c r="W11" s="119"/>
      <c r="X11" s="119"/>
      <c r="Y11" s="119"/>
      <c r="Z11" s="119"/>
      <c r="AA11" s="119"/>
      <c r="AB11" s="119"/>
      <c r="AC11" s="119"/>
      <c r="AD11" s="119"/>
      <c r="AE11" s="142"/>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row>
    <row r="12" spans="1:67" s="18" customFormat="1" ht="15" customHeight="1">
      <c r="A12" s="19"/>
      <c r="B12" s="377" t="s">
        <v>46</v>
      </c>
      <c r="C12" s="378"/>
      <c r="D12" s="378"/>
      <c r="E12" s="378"/>
      <c r="F12" s="380" t="s">
        <v>34</v>
      </c>
      <c r="G12" s="381"/>
      <c r="H12" s="381"/>
      <c r="I12" s="381"/>
      <c r="J12" s="381"/>
      <c r="K12" s="382"/>
      <c r="L12" s="418"/>
      <c r="M12" s="419"/>
      <c r="N12" s="419"/>
      <c r="O12" s="419"/>
      <c r="P12" s="419"/>
      <c r="Q12" s="419"/>
      <c r="R12" s="419"/>
      <c r="S12" s="419"/>
      <c r="T12" s="419"/>
      <c r="U12" s="419"/>
      <c r="V12" s="419"/>
      <c r="W12" s="419"/>
      <c r="X12" s="419"/>
      <c r="Y12" s="419"/>
      <c r="Z12" s="419"/>
      <c r="AA12" s="419"/>
      <c r="AB12" s="419"/>
      <c r="AC12" s="419"/>
      <c r="AD12" s="419"/>
      <c r="AE12" s="420"/>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row>
    <row r="13" spans="1:67" s="18" customFormat="1" ht="15" customHeight="1">
      <c r="A13" s="19"/>
      <c r="B13" s="386"/>
      <c r="C13" s="387"/>
      <c r="D13" s="387"/>
      <c r="E13" s="388"/>
      <c r="F13" s="389" t="s">
        <v>24</v>
      </c>
      <c r="G13" s="390"/>
      <c r="H13" s="390"/>
      <c r="I13" s="390"/>
      <c r="J13" s="390"/>
      <c r="K13" s="391"/>
      <c r="L13" s="424"/>
      <c r="M13" s="425"/>
      <c r="N13" s="425"/>
      <c r="O13" s="425"/>
      <c r="P13" s="425"/>
      <c r="Q13" s="425"/>
      <c r="R13" s="425"/>
      <c r="S13" s="425"/>
      <c r="T13" s="425"/>
      <c r="U13" s="425"/>
      <c r="V13" s="425"/>
      <c r="W13" s="425"/>
      <c r="X13" s="425"/>
      <c r="Y13" s="425"/>
      <c r="Z13" s="425"/>
      <c r="AA13" s="425"/>
      <c r="AB13" s="425"/>
      <c r="AC13" s="425"/>
      <c r="AD13" s="425"/>
      <c r="AE13" s="426"/>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row>
    <row r="14" spans="1:67" s="18" customFormat="1" ht="15" customHeight="1">
      <c r="A14" s="19"/>
      <c r="B14" s="386"/>
      <c r="C14" s="387"/>
      <c r="D14" s="387"/>
      <c r="E14" s="388"/>
      <c r="F14" s="389" t="s">
        <v>25</v>
      </c>
      <c r="G14" s="390"/>
      <c r="H14" s="390"/>
      <c r="I14" s="390"/>
      <c r="J14" s="390"/>
      <c r="K14" s="391"/>
      <c r="L14" s="424"/>
      <c r="M14" s="425"/>
      <c r="N14" s="425"/>
      <c r="O14" s="425"/>
      <c r="P14" s="425"/>
      <c r="Q14" s="425"/>
      <c r="R14" s="425"/>
      <c r="S14" s="425"/>
      <c r="T14" s="425"/>
      <c r="U14" s="425"/>
      <c r="V14" s="425"/>
      <c r="W14" s="425"/>
      <c r="X14" s="425"/>
      <c r="Y14" s="425"/>
      <c r="Z14" s="425"/>
      <c r="AA14" s="425"/>
      <c r="AB14" s="425"/>
      <c r="AC14" s="425"/>
      <c r="AD14" s="425"/>
      <c r="AE14" s="426"/>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3"/>
    </row>
    <row r="15" spans="1:67" s="18" customFormat="1" ht="15" customHeight="1">
      <c r="A15" s="19"/>
      <c r="B15" s="395"/>
      <c r="C15" s="396"/>
      <c r="D15" s="396"/>
      <c r="E15" s="397"/>
      <c r="F15" s="398" t="s">
        <v>35</v>
      </c>
      <c r="G15" s="399"/>
      <c r="H15" s="399"/>
      <c r="I15" s="399"/>
      <c r="J15" s="399"/>
      <c r="K15" s="400"/>
      <c r="L15" s="494"/>
      <c r="M15" s="495"/>
      <c r="N15" s="495"/>
      <c r="O15" s="495"/>
      <c r="P15" s="495"/>
      <c r="Q15" s="495"/>
      <c r="R15" s="495"/>
      <c r="S15" s="495"/>
      <c r="T15" s="495"/>
      <c r="U15" s="495"/>
      <c r="V15" s="495"/>
      <c r="W15" s="495"/>
      <c r="X15" s="495"/>
      <c r="Y15" s="495"/>
      <c r="Z15" s="495"/>
      <c r="AA15" s="495"/>
      <c r="AB15" s="495"/>
      <c r="AC15" s="495"/>
      <c r="AD15" s="495"/>
      <c r="AE15" s="496"/>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row>
    <row r="16" spans="1:67" ht="5.0999999999999996" customHeight="1">
      <c r="F16" s="497"/>
      <c r="G16" s="497"/>
      <c r="H16" s="497"/>
      <c r="I16" s="497"/>
      <c r="J16" s="497"/>
      <c r="K16" s="497"/>
      <c r="L16" s="497"/>
      <c r="M16" s="497"/>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row>
    <row r="17" spans="4:91" ht="9.6" customHeight="1"/>
    <row r="18" spans="4:91" ht="9.6" customHeight="1">
      <c r="AX18" s="90"/>
    </row>
    <row r="19" spans="4:91" ht="9.6" customHeight="1">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c r="D23" s="521" t="s">
        <v>288</v>
      </c>
      <c r="E23" s="521"/>
      <c r="F23" s="521"/>
      <c r="G23" s="521"/>
      <c r="H23" s="521"/>
      <c r="I23" s="521"/>
      <c r="J23" s="521"/>
      <c r="K23" s="521"/>
      <c r="L23" s="521"/>
      <c r="M23" s="521"/>
      <c r="N23" s="521"/>
      <c r="O23" s="521"/>
      <c r="P23" s="521"/>
      <c r="Q23" s="521"/>
      <c r="R23" s="521"/>
      <c r="S23" s="521"/>
      <c r="T23" s="521"/>
      <c r="U23" s="521"/>
      <c r="V23" s="521"/>
      <c r="W23" s="521"/>
      <c r="X23" s="521"/>
      <c r="Y23" s="521"/>
      <c r="Z23" s="521"/>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c r="E29" s="522" t="s">
        <v>296</v>
      </c>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c r="E37" s="523" t="s">
        <v>47</v>
      </c>
      <c r="F37" s="524"/>
      <c r="G37" s="529" t="s">
        <v>224</v>
      </c>
      <c r="H37" s="529"/>
      <c r="I37" s="529"/>
      <c r="J37" s="529"/>
      <c r="K37" s="529"/>
      <c r="L37" s="529"/>
      <c r="M37" s="504"/>
      <c r="N37" s="532"/>
      <c r="O37" s="502" t="str">
        <f>IF(L2="","",L2)</f>
        <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4"/>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c r="E38" s="525"/>
      <c r="F38" s="526"/>
      <c r="G38" s="530"/>
      <c r="H38" s="530"/>
      <c r="I38" s="530"/>
      <c r="J38" s="530"/>
      <c r="K38" s="530"/>
      <c r="L38" s="530"/>
      <c r="M38" s="505"/>
      <c r="N38" s="506"/>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5"/>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c r="E39" s="525"/>
      <c r="F39" s="526"/>
      <c r="G39" s="530"/>
      <c r="H39" s="530"/>
      <c r="I39" s="530"/>
      <c r="J39" s="530"/>
      <c r="K39" s="530"/>
      <c r="L39" s="530"/>
      <c r="M39" s="505"/>
      <c r="N39" s="506"/>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5"/>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c r="E40" s="525"/>
      <c r="F40" s="526"/>
      <c r="G40" s="530"/>
      <c r="H40" s="530"/>
      <c r="I40" s="530"/>
      <c r="J40" s="530"/>
      <c r="K40" s="530"/>
      <c r="L40" s="530"/>
      <c r="M40" s="505"/>
      <c r="N40" s="506"/>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5"/>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c r="E41" s="527"/>
      <c r="F41" s="528"/>
      <c r="G41" s="531"/>
      <c r="H41" s="531"/>
      <c r="I41" s="531"/>
      <c r="J41" s="531"/>
      <c r="K41" s="531"/>
      <c r="L41" s="531"/>
      <c r="M41" s="509"/>
      <c r="N41" s="507"/>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509"/>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c r="E42" s="523" t="s">
        <v>61</v>
      </c>
      <c r="F42" s="524"/>
      <c r="G42" s="529" t="s">
        <v>228</v>
      </c>
      <c r="H42" s="529"/>
      <c r="I42" s="529"/>
      <c r="J42" s="529"/>
      <c r="K42" s="529"/>
      <c r="L42" s="529"/>
      <c r="M42" s="504"/>
      <c r="N42" s="532"/>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c r="E43" s="525"/>
      <c r="F43" s="526"/>
      <c r="G43" s="530"/>
      <c r="H43" s="530"/>
      <c r="I43" s="530"/>
      <c r="J43" s="530"/>
      <c r="K43" s="530"/>
      <c r="L43" s="530"/>
      <c r="M43" s="505"/>
      <c r="N43" s="506"/>
      <c r="O43" s="387" t="str">
        <f>"津山市　"&amp;IF(O3="","　　　　　　　　",O3)&amp;"　地内"</f>
        <v>津山市　　　　　　　　　　地内</v>
      </c>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c r="E44" s="525"/>
      <c r="F44" s="526"/>
      <c r="G44" s="530"/>
      <c r="H44" s="530"/>
      <c r="I44" s="530"/>
      <c r="J44" s="530"/>
      <c r="K44" s="530"/>
      <c r="L44" s="530"/>
      <c r="M44" s="505"/>
      <c r="N44" s="506"/>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c r="E45" s="525"/>
      <c r="F45" s="526"/>
      <c r="G45" s="530"/>
      <c r="H45" s="530"/>
      <c r="I45" s="530"/>
      <c r="J45" s="530"/>
      <c r="K45" s="530"/>
      <c r="L45" s="530"/>
      <c r="M45" s="505"/>
      <c r="N45" s="506"/>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c r="E46" s="527"/>
      <c r="F46" s="528"/>
      <c r="G46" s="531"/>
      <c r="H46" s="531"/>
      <c r="I46" s="531"/>
      <c r="J46" s="531"/>
      <c r="K46" s="531"/>
      <c r="L46" s="531"/>
      <c r="M46" s="509"/>
      <c r="N46" s="507"/>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c r="E47" s="523" t="s">
        <v>66</v>
      </c>
      <c r="F47" s="524"/>
      <c r="G47" s="529" t="s">
        <v>297</v>
      </c>
      <c r="H47" s="529"/>
      <c r="I47" s="529"/>
      <c r="J47" s="529"/>
      <c r="K47" s="529"/>
      <c r="L47" s="529"/>
      <c r="M47" s="504"/>
      <c r="N47" s="532"/>
      <c r="O47" s="533" t="s">
        <v>193</v>
      </c>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4"/>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c r="E48" s="525"/>
      <c r="F48" s="526"/>
      <c r="G48" s="530"/>
      <c r="H48" s="530"/>
      <c r="I48" s="530"/>
      <c r="J48" s="530"/>
      <c r="K48" s="530"/>
      <c r="L48" s="530"/>
      <c r="M48" s="505"/>
      <c r="N48" s="506"/>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6"/>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c r="E49" s="525"/>
      <c r="F49" s="526"/>
      <c r="G49" s="530"/>
      <c r="H49" s="530"/>
      <c r="I49" s="530"/>
      <c r="J49" s="530"/>
      <c r="K49" s="530"/>
      <c r="L49" s="530"/>
      <c r="M49" s="505"/>
      <c r="N49" s="506"/>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6"/>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c r="E50" s="525"/>
      <c r="F50" s="526"/>
      <c r="G50" s="530"/>
      <c r="H50" s="530"/>
      <c r="I50" s="530"/>
      <c r="J50" s="530"/>
      <c r="K50" s="530"/>
      <c r="L50" s="530"/>
      <c r="M50" s="505"/>
      <c r="N50" s="506"/>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6"/>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c r="E51" s="527"/>
      <c r="F51" s="528"/>
      <c r="G51" s="531"/>
      <c r="H51" s="531"/>
      <c r="I51" s="531"/>
      <c r="J51" s="531"/>
      <c r="K51" s="531"/>
      <c r="L51" s="531"/>
      <c r="M51" s="509"/>
      <c r="N51" s="50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8"/>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c r="E52" s="523" t="s">
        <v>20</v>
      </c>
      <c r="F52" s="524"/>
      <c r="G52" s="484" t="s">
        <v>282</v>
      </c>
      <c r="H52" s="484"/>
      <c r="I52" s="484"/>
      <c r="J52" s="484"/>
      <c r="K52" s="484"/>
      <c r="L52" s="484"/>
      <c r="M52" s="504"/>
      <c r="N52" s="532"/>
      <c r="O52" s="484" t="s">
        <v>300</v>
      </c>
      <c r="P52" s="484"/>
      <c r="Q52" s="484"/>
      <c r="R52" s="502"/>
      <c r="S52" s="502"/>
      <c r="T52" s="502" t="s">
        <v>316</v>
      </c>
      <c r="U52" s="502"/>
      <c r="V52" s="502"/>
      <c r="W52" s="502"/>
      <c r="X52" s="502"/>
      <c r="Y52" s="502"/>
      <c r="Z52" s="502"/>
      <c r="AA52" s="502"/>
      <c r="AB52" s="502"/>
      <c r="AC52" s="502"/>
      <c r="AD52" s="502"/>
      <c r="AE52" s="502"/>
      <c r="AF52" s="502"/>
      <c r="AG52" s="502"/>
      <c r="AH52" s="502"/>
      <c r="AI52" s="502"/>
      <c r="AJ52" s="502"/>
      <c r="AK52" s="502"/>
      <c r="AL52" s="502"/>
      <c r="AM52" s="502"/>
      <c r="AN52" s="502"/>
      <c r="AO52" s="502"/>
      <c r="AP52" s="504"/>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c r="E53" s="525"/>
      <c r="F53" s="526"/>
      <c r="G53" s="501"/>
      <c r="H53" s="501"/>
      <c r="I53" s="501"/>
      <c r="J53" s="501"/>
      <c r="K53" s="501"/>
      <c r="L53" s="501"/>
      <c r="M53" s="505"/>
      <c r="N53" s="506"/>
      <c r="O53" s="501"/>
      <c r="P53" s="501"/>
      <c r="Q53" s="501"/>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5"/>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c r="E54" s="525"/>
      <c r="F54" s="526"/>
      <c r="G54" s="501"/>
      <c r="H54" s="501"/>
      <c r="I54" s="501"/>
      <c r="J54" s="501"/>
      <c r="K54" s="501"/>
      <c r="L54" s="501"/>
      <c r="M54" s="505"/>
      <c r="N54" s="506"/>
      <c r="O54" s="501"/>
      <c r="P54" s="501"/>
      <c r="Q54" s="501"/>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5"/>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c r="E55" s="525"/>
      <c r="F55" s="526"/>
      <c r="G55" s="501"/>
      <c r="H55" s="501"/>
      <c r="I55" s="501"/>
      <c r="J55" s="501"/>
      <c r="K55" s="501"/>
      <c r="L55" s="501"/>
      <c r="M55" s="505"/>
      <c r="N55" s="506"/>
      <c r="O55" s="501"/>
      <c r="P55" s="501"/>
      <c r="Q55" s="501"/>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5"/>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c r="E56" s="525"/>
      <c r="F56" s="526"/>
      <c r="G56" s="501"/>
      <c r="H56" s="501"/>
      <c r="I56" s="501"/>
      <c r="J56" s="501"/>
      <c r="K56" s="501"/>
      <c r="L56" s="501"/>
      <c r="M56" s="505"/>
      <c r="N56" s="506"/>
      <c r="O56" s="501" t="s">
        <v>100</v>
      </c>
      <c r="P56" s="501"/>
      <c r="Q56" s="501"/>
      <c r="R56" s="503"/>
      <c r="S56" s="503"/>
      <c r="T56" s="503" t="str">
        <f>AG10</f>
        <v>令和　　　年　　　月　　　日</v>
      </c>
      <c r="U56" s="503"/>
      <c r="V56" s="503"/>
      <c r="W56" s="503"/>
      <c r="X56" s="503"/>
      <c r="Y56" s="503"/>
      <c r="Z56" s="503"/>
      <c r="AA56" s="503"/>
      <c r="AB56" s="503"/>
      <c r="AC56" s="503"/>
      <c r="AD56" s="503"/>
      <c r="AE56" s="503"/>
      <c r="AF56" s="503"/>
      <c r="AG56" s="503"/>
      <c r="AH56" s="503"/>
      <c r="AI56" s="503"/>
      <c r="AJ56" s="503"/>
      <c r="AK56" s="503"/>
      <c r="AL56" s="503"/>
      <c r="AM56" s="503"/>
      <c r="AN56" s="503"/>
      <c r="AO56" s="503"/>
      <c r="AP56" s="505"/>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c r="E57" s="525"/>
      <c r="F57" s="526"/>
      <c r="G57" s="501"/>
      <c r="H57" s="501"/>
      <c r="I57" s="501"/>
      <c r="J57" s="501"/>
      <c r="K57" s="501"/>
      <c r="L57" s="501"/>
      <c r="M57" s="505"/>
      <c r="N57" s="506"/>
      <c r="O57" s="501"/>
      <c r="P57" s="501"/>
      <c r="Q57" s="501"/>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5"/>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c r="E58" s="525"/>
      <c r="F58" s="526"/>
      <c r="G58" s="501"/>
      <c r="H58" s="501"/>
      <c r="I58" s="501"/>
      <c r="J58" s="501"/>
      <c r="K58" s="501"/>
      <c r="L58" s="501"/>
      <c r="M58" s="505"/>
      <c r="N58" s="506"/>
      <c r="O58" s="501"/>
      <c r="P58" s="501"/>
      <c r="Q58" s="501"/>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5"/>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c r="E59" s="527"/>
      <c r="F59" s="528"/>
      <c r="G59" s="508"/>
      <c r="H59" s="508"/>
      <c r="I59" s="508"/>
      <c r="J59" s="508"/>
      <c r="K59" s="508"/>
      <c r="L59" s="508"/>
      <c r="M59" s="509"/>
      <c r="N59" s="507"/>
      <c r="O59" s="508"/>
      <c r="P59" s="508"/>
      <c r="Q59" s="508"/>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c r="AO59" s="369"/>
      <c r="AP59" s="509"/>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c r="E60" s="523" t="s">
        <v>71</v>
      </c>
      <c r="F60" s="524"/>
      <c r="G60" s="484" t="s">
        <v>70</v>
      </c>
      <c r="H60" s="484"/>
      <c r="I60" s="484"/>
      <c r="J60" s="484"/>
      <c r="K60" s="484"/>
      <c r="L60" s="484"/>
      <c r="M60" s="504"/>
      <c r="N60" s="115"/>
      <c r="O60" s="510" t="s">
        <v>127</v>
      </c>
      <c r="P60" s="510"/>
      <c r="Q60" s="510"/>
      <c r="R60" s="510"/>
      <c r="S60" s="510"/>
      <c r="T60" s="510"/>
      <c r="U60" s="510"/>
      <c r="V60" s="103"/>
      <c r="W60" s="512" t="s">
        <v>317</v>
      </c>
      <c r="X60" s="513"/>
      <c r="Y60" s="512" t="s">
        <v>212</v>
      </c>
      <c r="Z60" s="513"/>
      <c r="AA60" s="512" t="s">
        <v>213</v>
      </c>
      <c r="AB60" s="513"/>
      <c r="AC60" s="512" t="s">
        <v>12</v>
      </c>
      <c r="AD60" s="513"/>
      <c r="AE60" s="512" t="s">
        <v>167</v>
      </c>
      <c r="AF60" s="513"/>
      <c r="AG60" s="512" t="s">
        <v>215</v>
      </c>
      <c r="AH60" s="513"/>
      <c r="AI60" s="512" t="s">
        <v>85</v>
      </c>
      <c r="AJ60" s="513"/>
      <c r="AK60" s="512" t="s">
        <v>216</v>
      </c>
      <c r="AL60" s="513"/>
      <c r="AM60" s="512" t="s">
        <v>88</v>
      </c>
      <c r="AN60" s="513"/>
      <c r="AO60" s="512" t="s">
        <v>14</v>
      </c>
      <c r="AP60" s="513"/>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c r="E61" s="525"/>
      <c r="F61" s="526"/>
      <c r="G61" s="501"/>
      <c r="H61" s="501"/>
      <c r="I61" s="501"/>
      <c r="J61" s="501"/>
      <c r="K61" s="501"/>
      <c r="L61" s="501"/>
      <c r="M61" s="505"/>
      <c r="N61" s="110"/>
      <c r="O61" s="511"/>
      <c r="P61" s="511"/>
      <c r="Q61" s="511"/>
      <c r="R61" s="511"/>
      <c r="S61" s="511"/>
      <c r="T61" s="511"/>
      <c r="U61" s="511"/>
      <c r="V61" s="134"/>
      <c r="W61" s="514"/>
      <c r="X61" s="515"/>
      <c r="Y61" s="514"/>
      <c r="Z61" s="515"/>
      <c r="AA61" s="514"/>
      <c r="AB61" s="515"/>
      <c r="AC61" s="514"/>
      <c r="AD61" s="515"/>
      <c r="AE61" s="514"/>
      <c r="AF61" s="515"/>
      <c r="AG61" s="514"/>
      <c r="AH61" s="515"/>
      <c r="AI61" s="514"/>
      <c r="AJ61" s="515"/>
      <c r="AK61" s="514"/>
      <c r="AL61" s="515"/>
      <c r="AM61" s="514"/>
      <c r="AN61" s="515"/>
      <c r="AO61" s="514"/>
      <c r="AP61" s="515"/>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c r="E62" s="525"/>
      <c r="F62" s="526"/>
      <c r="G62" s="501"/>
      <c r="H62" s="501"/>
      <c r="I62" s="501"/>
      <c r="J62" s="501"/>
      <c r="K62" s="501"/>
      <c r="L62" s="501"/>
      <c r="M62" s="505"/>
      <c r="N62" s="110"/>
      <c r="O62" s="511" t="s">
        <v>43</v>
      </c>
      <c r="P62" s="511"/>
      <c r="Q62" s="511"/>
      <c r="R62" s="511"/>
      <c r="S62" s="511"/>
      <c r="T62" s="511"/>
      <c r="U62" s="511"/>
      <c r="V62" s="539" t="str">
        <f>AG4</f>
        <v/>
      </c>
      <c r="W62" s="541" t="str">
        <f>AH4</f>
        <v/>
      </c>
      <c r="X62" s="541"/>
      <c r="Y62" s="541" t="str">
        <f>AI4</f>
        <v/>
      </c>
      <c r="Z62" s="541"/>
      <c r="AA62" s="541" t="str">
        <f>AJ4</f>
        <v/>
      </c>
      <c r="AB62" s="541"/>
      <c r="AC62" s="541" t="str">
        <f>AK4</f>
        <v/>
      </c>
      <c r="AD62" s="541"/>
      <c r="AE62" s="541" t="str">
        <f>AL4</f>
        <v/>
      </c>
      <c r="AF62" s="541"/>
      <c r="AG62" s="541" t="str">
        <f>AM4</f>
        <v/>
      </c>
      <c r="AH62" s="541"/>
      <c r="AI62" s="541" t="str">
        <f>AN4</f>
        <v/>
      </c>
      <c r="AJ62" s="541"/>
      <c r="AK62" s="541" t="str">
        <f>AO4</f>
        <v/>
      </c>
      <c r="AL62" s="541"/>
      <c r="AM62" s="541" t="str">
        <f>AP4</f>
        <v/>
      </c>
      <c r="AN62" s="541"/>
      <c r="AO62" s="541" t="str">
        <f>AQ4</f>
        <v/>
      </c>
      <c r="AP62" s="54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c r="E63" s="525"/>
      <c r="F63" s="526"/>
      <c r="G63" s="501"/>
      <c r="H63" s="501"/>
      <c r="I63" s="501"/>
      <c r="J63" s="501"/>
      <c r="K63" s="501"/>
      <c r="L63" s="501"/>
      <c r="M63" s="505"/>
      <c r="N63" s="110"/>
      <c r="O63" s="511"/>
      <c r="P63" s="511"/>
      <c r="Q63" s="511"/>
      <c r="R63" s="511"/>
      <c r="S63" s="511"/>
      <c r="T63" s="511"/>
      <c r="U63" s="511"/>
      <c r="V63" s="539"/>
      <c r="W63" s="541"/>
      <c r="X63" s="541"/>
      <c r="Y63" s="541"/>
      <c r="Z63" s="541"/>
      <c r="AA63" s="541"/>
      <c r="AB63" s="541"/>
      <c r="AC63" s="541"/>
      <c r="AD63" s="541"/>
      <c r="AE63" s="541"/>
      <c r="AF63" s="541"/>
      <c r="AG63" s="541"/>
      <c r="AH63" s="541"/>
      <c r="AI63" s="541"/>
      <c r="AJ63" s="541"/>
      <c r="AK63" s="541"/>
      <c r="AL63" s="541"/>
      <c r="AM63" s="541"/>
      <c r="AN63" s="541"/>
      <c r="AO63" s="541"/>
      <c r="AP63" s="54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c r="E64" s="525"/>
      <c r="F64" s="526"/>
      <c r="G64" s="501"/>
      <c r="H64" s="501"/>
      <c r="I64" s="501"/>
      <c r="J64" s="501"/>
      <c r="K64" s="501"/>
      <c r="L64" s="501"/>
      <c r="M64" s="505"/>
      <c r="N64" s="110"/>
      <c r="O64" s="511" t="s">
        <v>301</v>
      </c>
      <c r="P64" s="511"/>
      <c r="Q64" s="511"/>
      <c r="R64" s="511"/>
      <c r="S64" s="511"/>
      <c r="T64" s="511"/>
      <c r="U64" s="511"/>
      <c r="V64" s="539"/>
      <c r="W64" s="541"/>
      <c r="X64" s="541"/>
      <c r="Y64" s="541"/>
      <c r="Z64" s="541"/>
      <c r="AA64" s="541"/>
      <c r="AB64" s="541"/>
      <c r="AC64" s="541"/>
      <c r="AD64" s="541"/>
      <c r="AE64" s="541"/>
      <c r="AF64" s="541"/>
      <c r="AG64" s="541"/>
      <c r="AH64" s="541"/>
      <c r="AI64" s="541"/>
      <c r="AJ64" s="541"/>
      <c r="AK64" s="541"/>
      <c r="AL64" s="541"/>
      <c r="AM64" s="541"/>
      <c r="AN64" s="541"/>
      <c r="AO64" s="541"/>
      <c r="AP64" s="54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c r="E65" s="525"/>
      <c r="F65" s="526"/>
      <c r="G65" s="501"/>
      <c r="H65" s="501"/>
      <c r="I65" s="501"/>
      <c r="J65" s="501"/>
      <c r="K65" s="501"/>
      <c r="L65" s="501"/>
      <c r="M65" s="505"/>
      <c r="N65" s="110"/>
      <c r="O65" s="511"/>
      <c r="P65" s="511"/>
      <c r="Q65" s="511"/>
      <c r="R65" s="511"/>
      <c r="S65" s="511"/>
      <c r="T65" s="511"/>
      <c r="U65" s="511"/>
      <c r="V65" s="539"/>
      <c r="W65" s="541"/>
      <c r="X65" s="541"/>
      <c r="Y65" s="541"/>
      <c r="Z65" s="541"/>
      <c r="AA65" s="541"/>
      <c r="AB65" s="541"/>
      <c r="AC65" s="541"/>
      <c r="AD65" s="541"/>
      <c r="AE65" s="541"/>
      <c r="AF65" s="541"/>
      <c r="AG65" s="541"/>
      <c r="AH65" s="541"/>
      <c r="AI65" s="541"/>
      <c r="AJ65" s="541"/>
      <c r="AK65" s="541"/>
      <c r="AL65" s="541"/>
      <c r="AM65" s="541"/>
      <c r="AN65" s="541"/>
      <c r="AO65" s="541"/>
      <c r="AP65" s="54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c r="E66" s="525"/>
      <c r="F66" s="526"/>
      <c r="G66" s="501"/>
      <c r="H66" s="501"/>
      <c r="I66" s="501"/>
      <c r="J66" s="501"/>
      <c r="K66" s="501"/>
      <c r="L66" s="501"/>
      <c r="M66" s="505"/>
      <c r="N66" s="110"/>
      <c r="O66" s="511" t="s">
        <v>302</v>
      </c>
      <c r="P66" s="511"/>
      <c r="Q66" s="511"/>
      <c r="R66" s="511"/>
      <c r="S66" s="511"/>
      <c r="T66" s="511"/>
      <c r="U66" s="511"/>
      <c r="V66" s="539"/>
      <c r="W66" s="541"/>
      <c r="X66" s="541"/>
      <c r="Y66" s="541"/>
      <c r="Z66" s="541"/>
      <c r="AA66" s="541"/>
      <c r="AB66" s="541"/>
      <c r="AC66" s="541"/>
      <c r="AD66" s="541"/>
      <c r="AE66" s="541"/>
      <c r="AF66" s="541"/>
      <c r="AG66" s="541"/>
      <c r="AH66" s="541"/>
      <c r="AI66" s="541"/>
      <c r="AJ66" s="541"/>
      <c r="AK66" s="541"/>
      <c r="AL66" s="541"/>
      <c r="AM66" s="541"/>
      <c r="AN66" s="541"/>
      <c r="AO66" s="541"/>
      <c r="AP66" s="54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c r="E67" s="525"/>
      <c r="F67" s="526"/>
      <c r="G67" s="501"/>
      <c r="H67" s="501"/>
      <c r="I67" s="501"/>
      <c r="J67" s="501"/>
      <c r="K67" s="501"/>
      <c r="L67" s="501"/>
      <c r="M67" s="505"/>
      <c r="N67" s="30"/>
      <c r="O67" s="518"/>
      <c r="P67" s="518"/>
      <c r="Q67" s="518"/>
      <c r="R67" s="518"/>
      <c r="S67" s="518"/>
      <c r="T67" s="518"/>
      <c r="U67" s="518"/>
      <c r="V67" s="540"/>
      <c r="W67" s="542"/>
      <c r="X67" s="542"/>
      <c r="Y67" s="542"/>
      <c r="Z67" s="542"/>
      <c r="AA67" s="542"/>
      <c r="AB67" s="542"/>
      <c r="AC67" s="542"/>
      <c r="AD67" s="542"/>
      <c r="AE67" s="542"/>
      <c r="AF67" s="542"/>
      <c r="AG67" s="542"/>
      <c r="AH67" s="542"/>
      <c r="AI67" s="542"/>
      <c r="AJ67" s="542"/>
      <c r="AK67" s="542"/>
      <c r="AL67" s="542"/>
      <c r="AM67" s="542"/>
      <c r="AN67" s="542"/>
      <c r="AO67" s="542"/>
      <c r="AP67" s="54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c r="E68" s="525"/>
      <c r="F68" s="526"/>
      <c r="G68" s="501"/>
      <c r="H68" s="501"/>
      <c r="I68" s="501"/>
      <c r="J68" s="501"/>
      <c r="K68" s="501"/>
      <c r="L68" s="501"/>
      <c r="M68" s="505"/>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c r="E69" s="525"/>
      <c r="F69" s="526"/>
      <c r="G69" s="501"/>
      <c r="H69" s="501"/>
      <c r="I69" s="501"/>
      <c r="J69" s="501"/>
      <c r="K69" s="501"/>
      <c r="L69" s="501"/>
      <c r="M69" s="505"/>
      <c r="N69" s="116"/>
      <c r="O69" s="543" t="s">
        <v>303</v>
      </c>
      <c r="P69" s="543"/>
      <c r="Q69" s="543"/>
      <c r="R69" s="543"/>
      <c r="S69" s="543"/>
      <c r="T69" s="543"/>
      <c r="U69" s="543"/>
      <c r="V69" s="543"/>
      <c r="W69" s="543"/>
      <c r="X69" s="543"/>
      <c r="Y69" s="543"/>
      <c r="Z69" s="543"/>
      <c r="AA69" s="543"/>
      <c r="AB69" s="543"/>
      <c r="AC69" s="544" t="str">
        <f>$AG$6</f>
        <v/>
      </c>
      <c r="AD69" s="544"/>
      <c r="AE69" s="544"/>
      <c r="AF69" s="544"/>
      <c r="AG69" s="544"/>
      <c r="AH69" s="544"/>
      <c r="AI69" s="544"/>
      <c r="AJ69" s="544"/>
      <c r="AK69" s="544"/>
      <c r="AL69" s="544"/>
      <c r="AM69" s="544"/>
      <c r="AN69" s="545" t="s">
        <v>14</v>
      </c>
      <c r="AO69" s="545"/>
      <c r="AP69" s="145"/>
      <c r="AQ69" s="110"/>
      <c r="AU69" s="326"/>
      <c r="AV69" s="326"/>
      <c r="AW69" s="326"/>
      <c r="AX69" s="326"/>
      <c r="AY69" s="326"/>
      <c r="AZ69" s="326"/>
      <c r="BA69" s="326"/>
      <c r="BB69" s="326"/>
      <c r="BC69" s="326"/>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c r="E70" s="525"/>
      <c r="F70" s="526"/>
      <c r="G70" s="501"/>
      <c r="H70" s="501"/>
      <c r="I70" s="501"/>
      <c r="J70" s="501"/>
      <c r="K70" s="501"/>
      <c r="L70" s="501"/>
      <c r="M70" s="505"/>
      <c r="N70" s="116"/>
      <c r="O70" s="543"/>
      <c r="P70" s="543"/>
      <c r="Q70" s="543"/>
      <c r="R70" s="543"/>
      <c r="S70" s="543"/>
      <c r="T70" s="543"/>
      <c r="U70" s="543"/>
      <c r="V70" s="543"/>
      <c r="W70" s="543"/>
      <c r="X70" s="543"/>
      <c r="Y70" s="543"/>
      <c r="Z70" s="543"/>
      <c r="AA70" s="543"/>
      <c r="AB70" s="543"/>
      <c r="AC70" s="544"/>
      <c r="AD70" s="544"/>
      <c r="AE70" s="544"/>
      <c r="AF70" s="544"/>
      <c r="AG70" s="544"/>
      <c r="AH70" s="544"/>
      <c r="AI70" s="544"/>
      <c r="AJ70" s="544"/>
      <c r="AK70" s="544"/>
      <c r="AL70" s="544"/>
      <c r="AM70" s="544"/>
      <c r="AN70" s="545"/>
      <c r="AO70" s="545"/>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c r="E71" s="525"/>
      <c r="F71" s="526"/>
      <c r="G71" s="501"/>
      <c r="H71" s="501"/>
      <c r="I71" s="501"/>
      <c r="J71" s="501"/>
      <c r="K71" s="501"/>
      <c r="L71" s="501"/>
      <c r="M71" s="505"/>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c r="E72" s="525"/>
      <c r="F72" s="526"/>
      <c r="G72" s="501"/>
      <c r="H72" s="501"/>
      <c r="I72" s="501"/>
      <c r="J72" s="501"/>
      <c r="K72" s="501"/>
      <c r="L72" s="501"/>
      <c r="M72" s="505"/>
      <c r="N72" s="116"/>
      <c r="O72" s="546" t="s">
        <v>417</v>
      </c>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7"/>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c r="E73" s="525"/>
      <c r="F73" s="526"/>
      <c r="G73" s="501"/>
      <c r="H73" s="501"/>
      <c r="I73" s="501"/>
      <c r="J73" s="501"/>
      <c r="K73" s="501"/>
      <c r="L73" s="501"/>
      <c r="M73" s="505"/>
      <c r="N73" s="11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7"/>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c r="E74" s="525"/>
      <c r="F74" s="526"/>
      <c r="G74" s="501"/>
      <c r="H74" s="501"/>
      <c r="I74" s="501"/>
      <c r="J74" s="501"/>
      <c r="K74" s="501"/>
      <c r="L74" s="501"/>
      <c r="M74" s="505"/>
      <c r="N74" s="116"/>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9"/>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c r="E75" s="525"/>
      <c r="F75" s="526"/>
      <c r="G75" s="501"/>
      <c r="H75" s="501"/>
      <c r="I75" s="501"/>
      <c r="J75" s="501"/>
      <c r="K75" s="501"/>
      <c r="L75" s="501"/>
      <c r="M75" s="505"/>
      <c r="N75" s="116"/>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9"/>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c r="E76" s="525"/>
      <c r="F76" s="526"/>
      <c r="G76" s="501"/>
      <c r="H76" s="501"/>
      <c r="I76" s="501"/>
      <c r="J76" s="501"/>
      <c r="K76" s="501"/>
      <c r="L76" s="501"/>
      <c r="M76" s="505"/>
      <c r="N76" s="116"/>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c r="AO76" s="548"/>
      <c r="AP76" s="549"/>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c r="E77" s="527"/>
      <c r="F77" s="528"/>
      <c r="G77" s="508"/>
      <c r="H77" s="508"/>
      <c r="I77" s="508"/>
      <c r="J77" s="508"/>
      <c r="K77" s="508"/>
      <c r="L77" s="508"/>
      <c r="M77" s="509"/>
      <c r="N77" s="117"/>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1"/>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c r="E78" s="523" t="s">
        <v>17</v>
      </c>
      <c r="F78" s="524"/>
      <c r="G78" s="529" t="s">
        <v>307</v>
      </c>
      <c r="H78" s="529"/>
      <c r="I78" s="529"/>
      <c r="J78" s="529"/>
      <c r="K78" s="529"/>
      <c r="L78" s="529"/>
      <c r="M78" s="504"/>
      <c r="N78" s="112"/>
      <c r="O78" s="115"/>
      <c r="P78" s="115"/>
      <c r="Q78" s="115"/>
      <c r="R78" s="115"/>
      <c r="S78" s="552" t="str">
        <f>IF(L12="","",L12)</f>
        <v/>
      </c>
      <c r="T78" s="552"/>
      <c r="U78" s="552"/>
      <c r="V78" s="552"/>
      <c r="W78" s="552"/>
      <c r="X78" s="552"/>
      <c r="Y78" s="552"/>
      <c r="Z78" s="552"/>
      <c r="AA78" s="552"/>
      <c r="AB78" s="552"/>
      <c r="AC78" s="552"/>
      <c r="AD78" s="552"/>
      <c r="AE78" s="552"/>
      <c r="AF78" s="552"/>
      <c r="AG78" s="552"/>
      <c r="AH78" s="552"/>
      <c r="AI78" s="552"/>
      <c r="AJ78" s="552"/>
      <c r="AK78" s="552"/>
      <c r="AL78" s="552"/>
      <c r="AM78" s="552"/>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c r="E79" s="525"/>
      <c r="F79" s="526"/>
      <c r="G79" s="530"/>
      <c r="H79" s="530"/>
      <c r="I79" s="530"/>
      <c r="J79" s="530"/>
      <c r="K79" s="530"/>
      <c r="L79" s="530"/>
      <c r="M79" s="505"/>
      <c r="N79" s="113"/>
      <c r="O79" s="110"/>
      <c r="P79" s="110"/>
      <c r="Q79" s="110"/>
      <c r="R79" s="110"/>
      <c r="S79" s="553"/>
      <c r="T79" s="553"/>
      <c r="U79" s="553"/>
      <c r="V79" s="553"/>
      <c r="W79" s="553"/>
      <c r="X79" s="553"/>
      <c r="Y79" s="553"/>
      <c r="Z79" s="553"/>
      <c r="AA79" s="553"/>
      <c r="AB79" s="553"/>
      <c r="AC79" s="553"/>
      <c r="AD79" s="553"/>
      <c r="AE79" s="553"/>
      <c r="AF79" s="553"/>
      <c r="AG79" s="553"/>
      <c r="AH79" s="553"/>
      <c r="AI79" s="553"/>
      <c r="AJ79" s="553"/>
      <c r="AK79" s="553"/>
      <c r="AL79" s="553"/>
      <c r="AM79" s="553"/>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c r="E80" s="525"/>
      <c r="F80" s="526"/>
      <c r="G80" s="530"/>
      <c r="H80" s="530"/>
      <c r="I80" s="530"/>
      <c r="J80" s="530"/>
      <c r="K80" s="530"/>
      <c r="L80" s="530"/>
      <c r="M80" s="505"/>
      <c r="N80" s="113"/>
      <c r="O80" s="110"/>
      <c r="P80" s="110"/>
      <c r="Q80" s="110"/>
      <c r="R80" s="110"/>
      <c r="S80" s="553"/>
      <c r="T80" s="553"/>
      <c r="U80" s="553"/>
      <c r="V80" s="553"/>
      <c r="W80" s="553"/>
      <c r="X80" s="553"/>
      <c r="Y80" s="553"/>
      <c r="Z80" s="553"/>
      <c r="AA80" s="553"/>
      <c r="AB80" s="553"/>
      <c r="AC80" s="553"/>
      <c r="AD80" s="553"/>
      <c r="AE80" s="553"/>
      <c r="AF80" s="553"/>
      <c r="AG80" s="553"/>
      <c r="AH80" s="553"/>
      <c r="AI80" s="553"/>
      <c r="AJ80" s="553"/>
      <c r="AK80" s="553"/>
      <c r="AL80" s="553"/>
      <c r="AM80" s="553"/>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c r="E81" s="525"/>
      <c r="F81" s="526"/>
      <c r="G81" s="530"/>
      <c r="H81" s="530"/>
      <c r="I81" s="530"/>
      <c r="J81" s="530"/>
      <c r="K81" s="530"/>
      <c r="L81" s="530"/>
      <c r="M81" s="505"/>
      <c r="N81" s="113"/>
      <c r="O81" s="123"/>
      <c r="P81" s="123"/>
      <c r="Q81" s="123"/>
      <c r="R81" s="123"/>
      <c r="S81" s="553"/>
      <c r="T81" s="553"/>
      <c r="U81" s="553"/>
      <c r="V81" s="553"/>
      <c r="W81" s="553"/>
      <c r="X81" s="553"/>
      <c r="Y81" s="553"/>
      <c r="Z81" s="553"/>
      <c r="AA81" s="553"/>
      <c r="AB81" s="553"/>
      <c r="AC81" s="553"/>
      <c r="AD81" s="553"/>
      <c r="AE81" s="553"/>
      <c r="AF81" s="553"/>
      <c r="AG81" s="553"/>
      <c r="AH81" s="553"/>
      <c r="AI81" s="553"/>
      <c r="AJ81" s="553"/>
      <c r="AK81" s="553"/>
      <c r="AL81" s="553"/>
      <c r="AM81" s="553"/>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c r="E82" s="525"/>
      <c r="F82" s="526"/>
      <c r="G82" s="530"/>
      <c r="H82" s="530"/>
      <c r="I82" s="530"/>
      <c r="J82" s="530"/>
      <c r="K82" s="530"/>
      <c r="L82" s="530"/>
      <c r="M82" s="505"/>
      <c r="N82" s="113"/>
      <c r="O82" s="123"/>
      <c r="P82" s="123"/>
      <c r="Q82" s="123"/>
      <c r="R82" s="123"/>
      <c r="S82" s="553" t="str">
        <f>IF(L13="","",L13)</f>
        <v/>
      </c>
      <c r="T82" s="553"/>
      <c r="U82" s="553"/>
      <c r="V82" s="553"/>
      <c r="W82" s="553"/>
      <c r="X82" s="553"/>
      <c r="Y82" s="553"/>
      <c r="Z82" s="553"/>
      <c r="AA82" s="553"/>
      <c r="AB82" s="553"/>
      <c r="AC82" s="553"/>
      <c r="AD82" s="553"/>
      <c r="AE82" s="553"/>
      <c r="AF82" s="553"/>
      <c r="AG82" s="553"/>
      <c r="AH82" s="553"/>
      <c r="AI82" s="553"/>
      <c r="AJ82" s="553"/>
      <c r="AK82" s="553"/>
      <c r="AL82" s="553"/>
      <c r="AM82" s="553"/>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c r="E83" s="525"/>
      <c r="F83" s="526"/>
      <c r="G83" s="530"/>
      <c r="H83" s="530"/>
      <c r="I83" s="530"/>
      <c r="J83" s="530"/>
      <c r="K83" s="530"/>
      <c r="L83" s="530"/>
      <c r="M83" s="505"/>
      <c r="N83" s="113"/>
      <c r="O83" s="123"/>
      <c r="P83" s="123"/>
      <c r="Q83" s="123"/>
      <c r="R83" s="123"/>
      <c r="S83" s="553"/>
      <c r="T83" s="553"/>
      <c r="U83" s="553"/>
      <c r="V83" s="553"/>
      <c r="W83" s="553"/>
      <c r="X83" s="553"/>
      <c r="Y83" s="553"/>
      <c r="Z83" s="553"/>
      <c r="AA83" s="553"/>
      <c r="AB83" s="553"/>
      <c r="AC83" s="553"/>
      <c r="AD83" s="553"/>
      <c r="AE83" s="553"/>
      <c r="AF83" s="553"/>
      <c r="AG83" s="553"/>
      <c r="AH83" s="553"/>
      <c r="AI83" s="553"/>
      <c r="AJ83" s="553"/>
      <c r="AK83" s="553"/>
      <c r="AL83" s="553"/>
      <c r="AM83" s="553"/>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26.25" customHeight="1">
      <c r="E84" s="525"/>
      <c r="F84" s="526"/>
      <c r="G84" s="530"/>
      <c r="H84" s="530"/>
      <c r="I84" s="530"/>
      <c r="J84" s="530"/>
      <c r="K84" s="530"/>
      <c r="L84" s="530"/>
      <c r="M84" s="505"/>
      <c r="N84" s="113"/>
      <c r="O84" s="123"/>
      <c r="P84" s="123"/>
      <c r="Q84" s="123"/>
      <c r="R84" s="123"/>
      <c r="S84" s="553"/>
      <c r="T84" s="553"/>
      <c r="U84" s="553"/>
      <c r="V84" s="553"/>
      <c r="W84" s="553"/>
      <c r="X84" s="553"/>
      <c r="Y84" s="553"/>
      <c r="Z84" s="553"/>
      <c r="AA84" s="553"/>
      <c r="AB84" s="553"/>
      <c r="AC84" s="553"/>
      <c r="AD84" s="553"/>
      <c r="AE84" s="553"/>
      <c r="AF84" s="553"/>
      <c r="AG84" s="553"/>
      <c r="AH84" s="553"/>
      <c r="AI84" s="553"/>
      <c r="AJ84" s="553"/>
      <c r="AK84" s="553"/>
      <c r="AL84" s="553"/>
      <c r="AM84" s="553"/>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c r="E85" s="525"/>
      <c r="F85" s="526"/>
      <c r="G85" s="530"/>
      <c r="H85" s="530"/>
      <c r="I85" s="530"/>
      <c r="J85" s="530"/>
      <c r="K85" s="530"/>
      <c r="L85" s="530"/>
      <c r="M85" s="505"/>
      <c r="N85" s="113"/>
      <c r="O85" s="123"/>
      <c r="P85" s="123"/>
      <c r="Q85" s="123"/>
      <c r="R85" s="123"/>
      <c r="S85" s="553"/>
      <c r="T85" s="553"/>
      <c r="U85" s="553"/>
      <c r="V85" s="553"/>
      <c r="W85" s="553"/>
      <c r="X85" s="553"/>
      <c r="Y85" s="553"/>
      <c r="Z85" s="553"/>
      <c r="AA85" s="553"/>
      <c r="AB85" s="553"/>
      <c r="AC85" s="553"/>
      <c r="AD85" s="553"/>
      <c r="AE85" s="553"/>
      <c r="AF85" s="553"/>
      <c r="AG85" s="553"/>
      <c r="AH85" s="553"/>
      <c r="AI85" s="553"/>
      <c r="AJ85" s="553"/>
      <c r="AK85" s="553"/>
      <c r="AL85" s="553"/>
      <c r="AM85" s="553"/>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c r="E86" s="525"/>
      <c r="F86" s="526"/>
      <c r="G86" s="530"/>
      <c r="H86" s="530"/>
      <c r="I86" s="530"/>
      <c r="J86" s="530"/>
      <c r="K86" s="530"/>
      <c r="L86" s="530"/>
      <c r="M86" s="505"/>
      <c r="N86" s="113"/>
      <c r="O86" s="123"/>
      <c r="P86" s="123"/>
      <c r="Q86" s="123"/>
      <c r="R86" s="123"/>
      <c r="S86" s="554" t="str">
        <f>IF(L14="","",L14)</f>
        <v/>
      </c>
      <c r="T86" s="554"/>
      <c r="U86" s="554"/>
      <c r="V86" s="554"/>
      <c r="W86" s="554"/>
      <c r="X86" s="554"/>
      <c r="Y86" s="554"/>
      <c r="Z86" s="123"/>
      <c r="AA86" s="555" t="str">
        <f>IF(L15="","",L15)</f>
        <v/>
      </c>
      <c r="AB86" s="555"/>
      <c r="AC86" s="555"/>
      <c r="AD86" s="555"/>
      <c r="AE86" s="555"/>
      <c r="AF86" s="555"/>
      <c r="AG86" s="555"/>
      <c r="AH86" s="555"/>
      <c r="AI86" s="555"/>
      <c r="AJ86" s="555"/>
      <c r="AK86" s="555"/>
      <c r="AL86" s="123"/>
      <c r="AM86" s="123"/>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c r="E87" s="525"/>
      <c r="F87" s="526"/>
      <c r="G87" s="530"/>
      <c r="H87" s="530"/>
      <c r="I87" s="530"/>
      <c r="J87" s="530"/>
      <c r="K87" s="530"/>
      <c r="L87" s="530"/>
      <c r="M87" s="505"/>
      <c r="N87" s="113"/>
      <c r="O87" s="125"/>
      <c r="P87" s="125"/>
      <c r="Q87" s="125"/>
      <c r="R87" s="125"/>
      <c r="S87" s="554"/>
      <c r="T87" s="554"/>
      <c r="U87" s="554"/>
      <c r="V87" s="554"/>
      <c r="W87" s="554"/>
      <c r="X87" s="554"/>
      <c r="Y87" s="554"/>
      <c r="Z87" s="125"/>
      <c r="AA87" s="555"/>
      <c r="AB87" s="555"/>
      <c r="AC87" s="555"/>
      <c r="AD87" s="555"/>
      <c r="AE87" s="555"/>
      <c r="AF87" s="555"/>
      <c r="AG87" s="555"/>
      <c r="AH87" s="555"/>
      <c r="AI87" s="555"/>
      <c r="AJ87" s="555"/>
      <c r="AK87" s="555"/>
      <c r="AL87" s="125"/>
      <c r="AM87" s="125"/>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c r="E88" s="525"/>
      <c r="F88" s="526"/>
      <c r="G88" s="530"/>
      <c r="H88" s="530"/>
      <c r="I88" s="530"/>
      <c r="J88" s="530"/>
      <c r="K88" s="530"/>
      <c r="L88" s="530"/>
      <c r="M88" s="505"/>
      <c r="N88" s="113"/>
      <c r="O88" s="125"/>
      <c r="P88" s="125"/>
      <c r="Q88" s="125"/>
      <c r="R88" s="125"/>
      <c r="S88" s="554"/>
      <c r="T88" s="554"/>
      <c r="U88" s="554"/>
      <c r="V88" s="554"/>
      <c r="W88" s="554"/>
      <c r="X88" s="554"/>
      <c r="Y88" s="554"/>
      <c r="Z88" s="125"/>
      <c r="AA88" s="555"/>
      <c r="AB88" s="555"/>
      <c r="AC88" s="555"/>
      <c r="AD88" s="555"/>
      <c r="AE88" s="555"/>
      <c r="AF88" s="555"/>
      <c r="AG88" s="555"/>
      <c r="AH88" s="555"/>
      <c r="AI88" s="555"/>
      <c r="AJ88" s="555"/>
      <c r="AK88" s="555"/>
      <c r="AL88" s="125"/>
      <c r="AM88" s="125"/>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c r="E89" s="527"/>
      <c r="F89" s="528"/>
      <c r="G89" s="531"/>
      <c r="H89" s="531"/>
      <c r="I89" s="531"/>
      <c r="J89" s="531"/>
      <c r="K89" s="531"/>
      <c r="L89" s="531"/>
      <c r="M89" s="509"/>
      <c r="N89" s="114"/>
      <c r="O89" s="126"/>
      <c r="P89" s="126"/>
      <c r="Q89" s="126"/>
      <c r="R89" s="126"/>
      <c r="S89" s="516"/>
      <c r="T89" s="516"/>
      <c r="U89" s="516"/>
      <c r="V89" s="516"/>
      <c r="W89" s="516"/>
      <c r="X89" s="516"/>
      <c r="Y89" s="516"/>
      <c r="Z89" s="126"/>
      <c r="AA89" s="556"/>
      <c r="AB89" s="556"/>
      <c r="AC89" s="556"/>
      <c r="AD89" s="556"/>
      <c r="AE89" s="556"/>
      <c r="AF89" s="556"/>
      <c r="AG89" s="556"/>
      <c r="AH89" s="556"/>
      <c r="AI89" s="556"/>
      <c r="AJ89" s="556"/>
      <c r="AK89" s="556"/>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c r="E90" s="523" t="s">
        <v>308</v>
      </c>
      <c r="F90" s="524"/>
      <c r="G90" s="529" t="s">
        <v>309</v>
      </c>
      <c r="H90" s="529"/>
      <c r="I90" s="529"/>
      <c r="J90" s="529"/>
      <c r="K90" s="529"/>
      <c r="L90" s="529"/>
      <c r="M90" s="504"/>
      <c r="N90" s="112"/>
      <c r="O90" s="557" t="str">
        <f>AG7</f>
        <v/>
      </c>
      <c r="P90" s="557"/>
      <c r="Q90" s="557"/>
      <c r="R90" s="557"/>
      <c r="S90" s="557"/>
      <c r="T90" s="557"/>
      <c r="U90" s="557"/>
      <c r="V90" s="557"/>
      <c r="W90" s="557"/>
      <c r="X90" s="557"/>
      <c r="Y90" s="557"/>
      <c r="Z90" s="557"/>
      <c r="AA90" s="557"/>
      <c r="AB90" s="557"/>
      <c r="AC90" s="378" t="s">
        <v>14</v>
      </c>
      <c r="AD90" s="378"/>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c r="E91" s="525"/>
      <c r="F91" s="526"/>
      <c r="G91" s="530"/>
      <c r="H91" s="530"/>
      <c r="I91" s="530"/>
      <c r="J91" s="530"/>
      <c r="K91" s="530"/>
      <c r="L91" s="530"/>
      <c r="M91" s="505"/>
      <c r="N91" s="113"/>
      <c r="O91" s="558"/>
      <c r="P91" s="558"/>
      <c r="Q91" s="558"/>
      <c r="R91" s="558"/>
      <c r="S91" s="558"/>
      <c r="T91" s="558"/>
      <c r="U91" s="558"/>
      <c r="V91" s="558"/>
      <c r="W91" s="558"/>
      <c r="X91" s="558"/>
      <c r="Y91" s="558"/>
      <c r="Z91" s="558"/>
      <c r="AA91" s="558"/>
      <c r="AB91" s="558"/>
      <c r="AC91" s="387"/>
      <c r="AD91" s="387"/>
      <c r="AE91" s="110"/>
      <c r="AF91" s="110"/>
      <c r="AG91" s="501" t="s">
        <v>285</v>
      </c>
      <c r="AH91" s="501"/>
      <c r="AI91" s="501"/>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c r="E92" s="525"/>
      <c r="F92" s="526"/>
      <c r="G92" s="530"/>
      <c r="H92" s="530"/>
      <c r="I92" s="530"/>
      <c r="J92" s="530"/>
      <c r="K92" s="530"/>
      <c r="L92" s="530"/>
      <c r="M92" s="505"/>
      <c r="N92" s="113"/>
      <c r="O92" s="558"/>
      <c r="P92" s="558"/>
      <c r="Q92" s="558"/>
      <c r="R92" s="558"/>
      <c r="S92" s="558"/>
      <c r="T92" s="558"/>
      <c r="U92" s="558"/>
      <c r="V92" s="558"/>
      <c r="W92" s="558"/>
      <c r="X92" s="558"/>
      <c r="Y92" s="558"/>
      <c r="Z92" s="558"/>
      <c r="AA92" s="558"/>
      <c r="AB92" s="558"/>
      <c r="AC92" s="387"/>
      <c r="AD92" s="387"/>
      <c r="AE92" s="110"/>
      <c r="AF92" s="110"/>
      <c r="AG92" s="501"/>
      <c r="AH92" s="501"/>
      <c r="AI92" s="501"/>
      <c r="AJ92" s="110"/>
      <c r="AK92" s="110"/>
      <c r="AL92" s="498"/>
      <c r="AM92" s="498"/>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c r="E93" s="525"/>
      <c r="F93" s="526"/>
      <c r="G93" s="530"/>
      <c r="H93" s="530"/>
      <c r="I93" s="530"/>
      <c r="J93" s="530"/>
      <c r="K93" s="530"/>
      <c r="L93" s="530"/>
      <c r="M93" s="505"/>
      <c r="N93" s="113"/>
      <c r="O93" s="558"/>
      <c r="P93" s="558"/>
      <c r="Q93" s="558"/>
      <c r="R93" s="558"/>
      <c r="S93" s="558"/>
      <c r="T93" s="558"/>
      <c r="U93" s="558"/>
      <c r="V93" s="558"/>
      <c r="W93" s="558"/>
      <c r="X93" s="558"/>
      <c r="Y93" s="558"/>
      <c r="Z93" s="558"/>
      <c r="AA93" s="558"/>
      <c r="AB93" s="558"/>
      <c r="AC93" s="387"/>
      <c r="AD93" s="387"/>
      <c r="AE93" s="110"/>
      <c r="AF93" s="110"/>
      <c r="AG93" s="501"/>
      <c r="AH93" s="501"/>
      <c r="AI93" s="501"/>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c r="E94" s="527"/>
      <c r="F94" s="528"/>
      <c r="G94" s="531"/>
      <c r="H94" s="531"/>
      <c r="I94" s="531"/>
      <c r="J94" s="531"/>
      <c r="K94" s="531"/>
      <c r="L94" s="531"/>
      <c r="M94" s="509"/>
      <c r="N94" s="114"/>
      <c r="O94" s="559"/>
      <c r="P94" s="559"/>
      <c r="Q94" s="559"/>
      <c r="R94" s="559"/>
      <c r="S94" s="559"/>
      <c r="T94" s="559"/>
      <c r="U94" s="559"/>
      <c r="V94" s="559"/>
      <c r="W94" s="559"/>
      <c r="X94" s="559"/>
      <c r="Y94" s="559"/>
      <c r="Z94" s="559"/>
      <c r="AA94" s="559"/>
      <c r="AB94" s="559"/>
      <c r="AC94" s="396"/>
      <c r="AD94" s="396"/>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c r="E95" s="523" t="s">
        <v>310</v>
      </c>
      <c r="F95" s="524"/>
      <c r="G95" s="529" t="s">
        <v>265</v>
      </c>
      <c r="H95" s="529"/>
      <c r="I95" s="529"/>
      <c r="J95" s="529"/>
      <c r="K95" s="529"/>
      <c r="L95" s="529"/>
      <c r="M95" s="504"/>
      <c r="N95" s="112"/>
      <c r="O95" s="502" t="s">
        <v>226</v>
      </c>
      <c r="P95" s="502"/>
      <c r="Q95" s="502"/>
      <c r="R95" s="502"/>
      <c r="S95" s="502"/>
      <c r="T95" s="502"/>
      <c r="U95" s="560"/>
      <c r="V95" s="560"/>
      <c r="W95" s="560"/>
      <c r="X95" s="502" t="s">
        <v>260</v>
      </c>
      <c r="Y95" s="502"/>
      <c r="Z95" s="502"/>
      <c r="AA95" s="502"/>
      <c r="AB95" s="502" t="s">
        <v>63</v>
      </c>
      <c r="AC95" s="502"/>
      <c r="AD95" s="502"/>
      <c r="AE95" s="502"/>
      <c r="AF95" s="502"/>
      <c r="AG95" s="502"/>
      <c r="AH95" s="502"/>
      <c r="AI95" s="502"/>
      <c r="AJ95" s="502"/>
      <c r="AK95" s="502"/>
      <c r="AL95" s="502"/>
      <c r="AM95" s="502"/>
      <c r="AN95" s="502"/>
      <c r="AO95" s="502"/>
      <c r="AP95" s="504"/>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c r="E96" s="525"/>
      <c r="F96" s="526"/>
      <c r="G96" s="530"/>
      <c r="H96" s="530"/>
      <c r="I96" s="530"/>
      <c r="J96" s="530"/>
      <c r="K96" s="530"/>
      <c r="L96" s="530"/>
      <c r="M96" s="505"/>
      <c r="N96" s="113"/>
      <c r="O96" s="503"/>
      <c r="P96" s="503"/>
      <c r="Q96" s="503"/>
      <c r="R96" s="503"/>
      <c r="S96" s="503"/>
      <c r="T96" s="503"/>
      <c r="U96" s="561"/>
      <c r="V96" s="561"/>
      <c r="W96" s="561"/>
      <c r="X96" s="503"/>
      <c r="Y96" s="503"/>
      <c r="Z96" s="503"/>
      <c r="AA96" s="503"/>
      <c r="AB96" s="503"/>
      <c r="AC96" s="503"/>
      <c r="AD96" s="503"/>
      <c r="AE96" s="503"/>
      <c r="AF96" s="503"/>
      <c r="AG96" s="503"/>
      <c r="AH96" s="503"/>
      <c r="AI96" s="503"/>
      <c r="AJ96" s="503"/>
      <c r="AK96" s="503"/>
      <c r="AL96" s="503"/>
      <c r="AM96" s="503"/>
      <c r="AN96" s="503"/>
      <c r="AO96" s="503"/>
      <c r="AP96" s="505"/>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c r="E97" s="525"/>
      <c r="F97" s="526"/>
      <c r="G97" s="530"/>
      <c r="H97" s="530"/>
      <c r="I97" s="530"/>
      <c r="J97" s="530"/>
      <c r="K97" s="530"/>
      <c r="L97" s="530"/>
      <c r="M97" s="505"/>
      <c r="N97" s="113"/>
      <c r="O97" s="503"/>
      <c r="P97" s="503"/>
      <c r="Q97" s="503"/>
      <c r="R97" s="503"/>
      <c r="S97" s="503"/>
      <c r="T97" s="503"/>
      <c r="U97" s="561"/>
      <c r="V97" s="561"/>
      <c r="W97" s="561"/>
      <c r="X97" s="503"/>
      <c r="Y97" s="503"/>
      <c r="Z97" s="503"/>
      <c r="AA97" s="503"/>
      <c r="AB97" s="503"/>
      <c r="AC97" s="503"/>
      <c r="AD97" s="503"/>
      <c r="AE97" s="503"/>
      <c r="AF97" s="503"/>
      <c r="AG97" s="503"/>
      <c r="AH97" s="503"/>
      <c r="AI97" s="503"/>
      <c r="AJ97" s="503"/>
      <c r="AK97" s="503"/>
      <c r="AL97" s="503"/>
      <c r="AM97" s="503"/>
      <c r="AN97" s="503"/>
      <c r="AO97" s="503"/>
      <c r="AP97" s="505"/>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c r="E98" s="525"/>
      <c r="F98" s="526"/>
      <c r="G98" s="530"/>
      <c r="H98" s="530"/>
      <c r="I98" s="530"/>
      <c r="J98" s="530"/>
      <c r="K98" s="530"/>
      <c r="L98" s="530"/>
      <c r="M98" s="505"/>
      <c r="N98" s="113"/>
      <c r="O98" s="503"/>
      <c r="P98" s="503"/>
      <c r="Q98" s="503"/>
      <c r="R98" s="503"/>
      <c r="S98" s="503"/>
      <c r="T98" s="503"/>
      <c r="U98" s="561"/>
      <c r="V98" s="561"/>
      <c r="W98" s="561"/>
      <c r="X98" s="503"/>
      <c r="Y98" s="503"/>
      <c r="Z98" s="503"/>
      <c r="AA98" s="503"/>
      <c r="AB98" s="503"/>
      <c r="AC98" s="503"/>
      <c r="AD98" s="503"/>
      <c r="AE98" s="503"/>
      <c r="AF98" s="503"/>
      <c r="AG98" s="503"/>
      <c r="AH98" s="503"/>
      <c r="AI98" s="503"/>
      <c r="AJ98" s="503"/>
      <c r="AK98" s="503"/>
      <c r="AL98" s="503"/>
      <c r="AM98" s="503"/>
      <c r="AN98" s="503"/>
      <c r="AO98" s="503"/>
      <c r="AP98" s="505"/>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c r="E99" s="527"/>
      <c r="F99" s="528"/>
      <c r="G99" s="531"/>
      <c r="H99" s="531"/>
      <c r="I99" s="531"/>
      <c r="J99" s="531"/>
      <c r="K99" s="531"/>
      <c r="L99" s="531"/>
      <c r="M99" s="509"/>
      <c r="N99" s="114"/>
      <c r="O99" s="369"/>
      <c r="P99" s="369"/>
      <c r="Q99" s="369"/>
      <c r="R99" s="369"/>
      <c r="S99" s="369"/>
      <c r="T99" s="369"/>
      <c r="U99" s="562"/>
      <c r="V99" s="562"/>
      <c r="W99" s="562"/>
      <c r="X99" s="369"/>
      <c r="Y99" s="369"/>
      <c r="Z99" s="369"/>
      <c r="AA99" s="369"/>
      <c r="AB99" s="369"/>
      <c r="AC99" s="369"/>
      <c r="AD99" s="369"/>
      <c r="AE99" s="369"/>
      <c r="AF99" s="369"/>
      <c r="AG99" s="369"/>
      <c r="AH99" s="369"/>
      <c r="AI99" s="369"/>
      <c r="AJ99" s="369"/>
      <c r="AK99" s="369"/>
      <c r="AL99" s="369"/>
      <c r="AM99" s="369"/>
      <c r="AN99" s="369"/>
      <c r="AO99" s="369"/>
      <c r="AP99" s="509"/>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c r="E100" s="523" t="s">
        <v>311</v>
      </c>
      <c r="F100" s="524"/>
      <c r="G100" s="529" t="s">
        <v>53</v>
      </c>
      <c r="H100" s="529"/>
      <c r="I100" s="529"/>
      <c r="J100" s="529"/>
      <c r="K100" s="529"/>
      <c r="L100" s="529"/>
      <c r="M100" s="504"/>
      <c r="N100" s="112"/>
      <c r="O100" s="502" t="s">
        <v>316</v>
      </c>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4"/>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c r="E101" s="525"/>
      <c r="F101" s="526"/>
      <c r="G101" s="530"/>
      <c r="H101" s="530"/>
      <c r="I101" s="530"/>
      <c r="J101" s="530"/>
      <c r="K101" s="530"/>
      <c r="L101" s="530"/>
      <c r="M101" s="505"/>
      <c r="N101" s="11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5"/>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c r="E102" s="525"/>
      <c r="F102" s="526"/>
      <c r="G102" s="530"/>
      <c r="H102" s="530"/>
      <c r="I102" s="530"/>
      <c r="J102" s="530"/>
      <c r="K102" s="530"/>
      <c r="L102" s="530"/>
      <c r="M102" s="505"/>
      <c r="N102" s="11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5"/>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c r="E103" s="525"/>
      <c r="F103" s="526"/>
      <c r="G103" s="530"/>
      <c r="H103" s="530"/>
      <c r="I103" s="530"/>
      <c r="J103" s="530"/>
      <c r="K103" s="530"/>
      <c r="L103" s="530"/>
      <c r="M103" s="505"/>
      <c r="N103" s="11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5"/>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c r="E104" s="527"/>
      <c r="F104" s="528"/>
      <c r="G104" s="531"/>
      <c r="H104" s="531"/>
      <c r="I104" s="531"/>
      <c r="J104" s="531"/>
      <c r="K104" s="531"/>
      <c r="L104" s="531"/>
      <c r="M104" s="509"/>
      <c r="N104" s="11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509"/>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3.75" customHeight="1">
      <c r="I106" s="102"/>
      <c r="J106" s="102"/>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02"/>
      <c r="AM106" s="102"/>
      <c r="AN106" s="102"/>
      <c r="AO106" s="102"/>
    </row>
    <row r="107" spans="5:91" ht="13.5" customHeight="1">
      <c r="H107" s="102"/>
      <c r="I107" s="102"/>
      <c r="J107" s="102"/>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102"/>
      <c r="AM107" s="102"/>
      <c r="AN107" s="102"/>
      <c r="AO107" s="102"/>
    </row>
    <row r="108" spans="5:91" ht="18.95" customHeight="1">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c r="D172" s="19"/>
    </row>
    <row r="195" spans="22:71" ht="18.95" customHeight="1">
      <c r="V195" s="136">
        <f>V151+1</f>
        <v>3</v>
      </c>
    </row>
    <row r="196" spans="22:71" ht="18.95" customHeight="1">
      <c r="X196" s="136"/>
      <c r="BS196" s="136"/>
    </row>
    <row r="197" spans="22:71" ht="18.95" customHeight="1">
      <c r="X197" s="136"/>
      <c r="BS197" s="136"/>
    </row>
    <row r="198" spans="22:71" ht="18.95" customHeight="1">
      <c r="X198" s="136"/>
      <c r="BS198" s="136"/>
    </row>
    <row r="199" spans="22:71" ht="18.95" customHeight="1">
      <c r="X199" s="136"/>
      <c r="BS199" s="136"/>
    </row>
    <row r="200" spans="22:71" ht="18.95" customHeight="1">
      <c r="X200" s="136"/>
      <c r="BS200" s="136"/>
    </row>
    <row r="201" spans="22:71" ht="18.95" customHeight="1">
      <c r="X201" s="136"/>
      <c r="BS201" s="136"/>
    </row>
    <row r="202" spans="22:71" ht="18.95" customHeight="1">
      <c r="X202" s="136"/>
      <c r="BS202" s="136"/>
    </row>
    <row r="203" spans="22:71" ht="18.95" customHeight="1">
      <c r="X203" s="136"/>
      <c r="BS203" s="136"/>
    </row>
    <row r="204" spans="22:71" ht="18.95" customHeight="1">
      <c r="X204" s="136"/>
      <c r="BS204" s="136"/>
    </row>
    <row r="205" spans="22:71" ht="18.95" customHeight="1">
      <c r="X205" s="136"/>
      <c r="BS205" s="136"/>
    </row>
    <row r="206" spans="22:71" ht="18.95" customHeight="1">
      <c r="X206" s="136"/>
      <c r="BS206" s="136"/>
    </row>
    <row r="207" spans="22:71" ht="18.95" customHeight="1">
      <c r="X207" s="136"/>
      <c r="BS207" s="136"/>
    </row>
    <row r="208" spans="22:71" ht="18.95" customHeight="1">
      <c r="X208" s="136"/>
      <c r="BS208" s="136"/>
    </row>
    <row r="209" spans="24:71" ht="18.95" customHeight="1">
      <c r="X209" s="136"/>
      <c r="BS209" s="136"/>
    </row>
    <row r="210" spans="24:71" ht="18.95" customHeight="1">
      <c r="X210" s="136"/>
      <c r="BS210" s="136"/>
    </row>
    <row r="211" spans="24:71" ht="18.95" customHeight="1">
      <c r="X211" s="136"/>
      <c r="BS211" s="136"/>
    </row>
    <row r="212" spans="24:71" ht="18.95" customHeight="1">
      <c r="X212" s="136"/>
      <c r="BS212" s="136"/>
    </row>
    <row r="213" spans="24:71" ht="18.95" customHeight="1">
      <c r="X213" s="136"/>
      <c r="BS213" s="136"/>
    </row>
    <row r="214" spans="24:71" ht="18.95" customHeight="1">
      <c r="X214" s="136"/>
      <c r="BS214" s="136"/>
    </row>
    <row r="215" spans="24:71" ht="18.95" customHeight="1">
      <c r="X215" s="136"/>
      <c r="BS215" s="136"/>
    </row>
    <row r="216" spans="24:71" ht="18.95" customHeight="1">
      <c r="X216" s="136"/>
      <c r="BS216" s="136"/>
    </row>
    <row r="217" spans="24:71" ht="18.95" customHeight="1">
      <c r="X217" s="136"/>
      <c r="BS217" s="136"/>
    </row>
    <row r="218" spans="24:71" ht="18.95" customHeight="1">
      <c r="X218" s="136"/>
      <c r="BS218" s="136"/>
    </row>
    <row r="219" spans="24:71" ht="18.95" customHeight="1">
      <c r="X219" s="136"/>
      <c r="BS219" s="136"/>
    </row>
    <row r="220" spans="24:71" ht="18.95" customHeight="1">
      <c r="X220" s="136"/>
      <c r="BS220" s="136"/>
    </row>
    <row r="221" spans="24:71" ht="18.95" customHeight="1">
      <c r="X221" s="136"/>
      <c r="BS221" s="136"/>
    </row>
    <row r="222" spans="24:71" ht="18.95" customHeight="1">
      <c r="X222" s="136"/>
      <c r="BS222" s="136"/>
    </row>
    <row r="223" spans="24:71" ht="18.95" customHeight="1">
      <c r="X223" s="136"/>
      <c r="BS223" s="136"/>
    </row>
    <row r="224" spans="24:71" ht="18.95" customHeight="1">
      <c r="X224" s="136"/>
      <c r="BS224" s="136"/>
    </row>
    <row r="225" spans="22:71" ht="18.95" customHeight="1">
      <c r="X225" s="136"/>
      <c r="BS225" s="136"/>
    </row>
    <row r="226" spans="22:71" ht="18.95" customHeight="1">
      <c r="X226" s="136"/>
      <c r="BS226" s="136"/>
    </row>
    <row r="227" spans="22:71" ht="18.95" customHeight="1">
      <c r="X227" s="136"/>
      <c r="BS227" s="136"/>
    </row>
    <row r="228" spans="22:71" ht="18.95" customHeight="1">
      <c r="X228" s="136"/>
      <c r="BS228" s="136"/>
    </row>
    <row r="229" spans="22:71" ht="18.95" customHeight="1">
      <c r="X229" s="136"/>
      <c r="BS229" s="136"/>
    </row>
    <row r="230" spans="22:71" ht="18.95" customHeight="1">
      <c r="X230" s="136"/>
      <c r="BS230" s="136"/>
    </row>
    <row r="231" spans="22:71" ht="18.95" customHeight="1">
      <c r="X231" s="136"/>
      <c r="BS231" s="136"/>
    </row>
    <row r="232" spans="22:71" ht="18.95" customHeight="1">
      <c r="X232" s="136"/>
      <c r="BS232" s="136"/>
    </row>
    <row r="233" spans="22:71" ht="18.95" customHeight="1">
      <c r="X233" s="136"/>
      <c r="BS233" s="136"/>
    </row>
    <row r="234" spans="22:71" ht="18.95" customHeight="1">
      <c r="X234" s="136"/>
      <c r="BS234" s="136"/>
    </row>
    <row r="235" spans="22:71" ht="18.95" customHeight="1">
      <c r="X235" s="136"/>
      <c r="BS235" s="136"/>
    </row>
    <row r="236" spans="22:71" ht="18.95" customHeight="1">
      <c r="X236" s="136"/>
      <c r="BS236" s="136"/>
    </row>
    <row r="237" spans="22:71" ht="18.95" customHeight="1">
      <c r="X237" s="136"/>
      <c r="BS237" s="136"/>
    </row>
    <row r="238" spans="22:71" ht="18.95" customHeight="1">
      <c r="X238" s="136"/>
      <c r="BS238" s="136"/>
    </row>
    <row r="239" spans="22:71" ht="18.95" customHeight="1">
      <c r="V239" s="136">
        <f>V195+1</f>
        <v>4</v>
      </c>
      <c r="BS239" s="136"/>
    </row>
    <row r="283" spans="22:71" ht="18.95" customHeight="1">
      <c r="V283" s="136">
        <f>V239+1</f>
        <v>5</v>
      </c>
    </row>
    <row r="284" spans="22:71" ht="18.95" customHeight="1">
      <c r="X284" s="136"/>
      <c r="BS284" s="136"/>
    </row>
    <row r="285" spans="22:71" ht="18.95" customHeight="1">
      <c r="X285" s="136"/>
      <c r="BS285" s="136"/>
    </row>
    <row r="286" spans="22:71" ht="18.95" customHeight="1">
      <c r="X286" s="136"/>
      <c r="BS286" s="136"/>
    </row>
    <row r="287" spans="22:71" ht="18.95" customHeight="1">
      <c r="X287" s="136"/>
      <c r="BS287" s="136"/>
    </row>
    <row r="288" spans="22:71" ht="18.95" customHeight="1">
      <c r="X288" s="136"/>
      <c r="BS288" s="136"/>
    </row>
    <row r="289" spans="24:71" ht="18.95" customHeight="1">
      <c r="X289" s="136"/>
      <c r="BS289" s="136"/>
    </row>
    <row r="290" spans="24:71" ht="18.95" customHeight="1">
      <c r="X290" s="136"/>
      <c r="BS290" s="136"/>
    </row>
    <row r="291" spans="24:71" ht="18.95" customHeight="1">
      <c r="X291" s="136"/>
      <c r="BS291" s="136"/>
    </row>
    <row r="292" spans="24:71" ht="18.95" customHeight="1">
      <c r="X292" s="136"/>
      <c r="BS292" s="136"/>
    </row>
    <row r="293" spans="24:71" ht="18.95" customHeight="1">
      <c r="X293" s="136"/>
      <c r="BS293" s="136"/>
    </row>
    <row r="294" spans="24:71" ht="18.95" customHeight="1">
      <c r="X294" s="136"/>
      <c r="BS294" s="136"/>
    </row>
    <row r="295" spans="24:71" ht="18.95" customHeight="1">
      <c r="X295" s="136"/>
      <c r="BS295" s="136"/>
    </row>
    <row r="296" spans="24:71" ht="18.95" customHeight="1">
      <c r="X296" s="136"/>
      <c r="BS296" s="136"/>
    </row>
    <row r="297" spans="24:71" ht="18.95" customHeight="1">
      <c r="X297" s="136"/>
      <c r="BS297" s="136"/>
    </row>
    <row r="298" spans="24:71" ht="18.95" customHeight="1">
      <c r="X298" s="136"/>
      <c r="BS298" s="136"/>
    </row>
    <row r="299" spans="24:71" ht="18.95" customHeight="1">
      <c r="X299" s="136"/>
      <c r="BS299" s="136"/>
    </row>
    <row r="300" spans="24:71" ht="18.95" customHeight="1">
      <c r="X300" s="136"/>
      <c r="BS300" s="136"/>
    </row>
    <row r="301" spans="24:71" ht="18.95" customHeight="1">
      <c r="X301" s="136"/>
      <c r="BS301" s="136"/>
    </row>
    <row r="302" spans="24:71" ht="18.95" customHeight="1">
      <c r="X302" s="136"/>
      <c r="BS302" s="136"/>
    </row>
    <row r="303" spans="24:71" ht="18.95" customHeight="1">
      <c r="X303" s="136"/>
      <c r="BS303" s="136"/>
    </row>
    <row r="304" spans="24:71" ht="18.95" customHeight="1">
      <c r="X304" s="136"/>
      <c r="BS304" s="136"/>
    </row>
    <row r="305" spans="24:71" ht="18.95" customHeight="1">
      <c r="X305" s="136"/>
      <c r="BS305" s="136"/>
    </row>
    <row r="306" spans="24:71" ht="18.95" customHeight="1">
      <c r="X306" s="136"/>
      <c r="BS306" s="136"/>
    </row>
    <row r="307" spans="24:71" ht="18.95" customHeight="1">
      <c r="X307" s="136"/>
      <c r="BS307" s="136"/>
    </row>
    <row r="308" spans="24:71" ht="18.95" customHeight="1">
      <c r="X308" s="136"/>
      <c r="BS308" s="136"/>
    </row>
    <row r="309" spans="24:71" ht="18.95" customHeight="1">
      <c r="X309" s="136"/>
      <c r="BS309" s="136"/>
    </row>
    <row r="310" spans="24:71" ht="18.95" customHeight="1">
      <c r="X310" s="136"/>
      <c r="BS310" s="136"/>
    </row>
    <row r="311" spans="24:71" ht="18.95" customHeight="1">
      <c r="X311" s="136"/>
      <c r="BS311" s="136"/>
    </row>
    <row r="312" spans="24:71" ht="18.95" customHeight="1">
      <c r="X312" s="136"/>
      <c r="BS312" s="136"/>
    </row>
    <row r="313" spans="24:71" ht="18.95" customHeight="1">
      <c r="X313" s="136"/>
      <c r="BS313" s="136"/>
    </row>
    <row r="314" spans="24:71" ht="18.95" customHeight="1">
      <c r="X314" s="136"/>
      <c r="BS314" s="136"/>
    </row>
    <row r="315" spans="24:71" ht="18.95" customHeight="1">
      <c r="X315" s="136"/>
      <c r="BS315" s="136"/>
    </row>
    <row r="316" spans="24:71" ht="18.95" customHeight="1">
      <c r="X316" s="136"/>
      <c r="BS316" s="136"/>
    </row>
    <row r="317" spans="24:71" ht="18.95" customHeight="1">
      <c r="X317" s="136"/>
      <c r="BS317" s="136"/>
    </row>
    <row r="318" spans="24:71" ht="18.95" customHeight="1">
      <c r="X318" s="136"/>
      <c r="BS318" s="136"/>
    </row>
    <row r="319" spans="24:71" ht="18.95" customHeight="1">
      <c r="X319" s="136"/>
      <c r="BS319" s="136"/>
    </row>
    <row r="320" spans="24:71" ht="18.95" customHeight="1">
      <c r="X320" s="136"/>
      <c r="BS320" s="136"/>
    </row>
    <row r="321" spans="22:71" ht="18.95" customHeight="1">
      <c r="X321" s="136"/>
      <c r="BS321" s="136"/>
    </row>
    <row r="322" spans="22:71" ht="18.95" customHeight="1">
      <c r="X322" s="136"/>
      <c r="BS322" s="136"/>
    </row>
    <row r="323" spans="22:71" ht="18.95" customHeight="1">
      <c r="X323" s="136"/>
      <c r="BS323" s="136"/>
    </row>
    <row r="324" spans="22:71" ht="18.95" customHeight="1">
      <c r="X324" s="136"/>
      <c r="BS324" s="136"/>
    </row>
    <row r="325" spans="22:71" ht="18.95" customHeight="1">
      <c r="X325" s="136"/>
      <c r="BS325" s="136"/>
    </row>
    <row r="326" spans="22:71" ht="18.95" customHeight="1">
      <c r="X326" s="136"/>
      <c r="BS326" s="136"/>
    </row>
    <row r="327" spans="22:71" ht="18.95" customHeight="1">
      <c r="V327" s="136">
        <f>V283+1</f>
        <v>6</v>
      </c>
      <c r="BS327" s="136"/>
    </row>
    <row r="371" spans="22:71" ht="18.95" customHeight="1">
      <c r="V371" s="136">
        <f>V327+1</f>
        <v>7</v>
      </c>
    </row>
    <row r="372" spans="22:71" ht="18.95" customHeight="1">
      <c r="X372" s="136"/>
      <c r="BS372" s="136"/>
    </row>
    <row r="373" spans="22:71" ht="18.95" customHeight="1">
      <c r="X373" s="136"/>
      <c r="BS373" s="136"/>
    </row>
    <row r="374" spans="22:71" ht="18.95" customHeight="1">
      <c r="X374" s="136"/>
      <c r="BS374" s="136"/>
    </row>
    <row r="375" spans="22:71" ht="18.95" customHeight="1">
      <c r="X375" s="136"/>
      <c r="BS375" s="136"/>
    </row>
    <row r="376" spans="22:71" ht="18.95" customHeight="1">
      <c r="X376" s="136"/>
      <c r="BS376" s="136"/>
    </row>
    <row r="377" spans="22:71" ht="18.95" customHeight="1">
      <c r="X377" s="136"/>
      <c r="BS377" s="136"/>
    </row>
    <row r="378" spans="22:71" ht="18.95" customHeight="1">
      <c r="X378" s="136"/>
      <c r="BS378" s="136"/>
    </row>
    <row r="379" spans="22:71" ht="18.95" customHeight="1">
      <c r="X379" s="136"/>
      <c r="BS379" s="136"/>
    </row>
    <row r="380" spans="22:71" ht="18.95" customHeight="1">
      <c r="X380" s="136"/>
      <c r="BS380" s="136"/>
    </row>
    <row r="381" spans="22:71" ht="18.95" customHeight="1">
      <c r="X381" s="136"/>
      <c r="BS381" s="136"/>
    </row>
    <row r="382" spans="22:71" ht="18.95" customHeight="1">
      <c r="X382" s="136"/>
      <c r="BS382" s="136"/>
    </row>
    <row r="383" spans="22:71" ht="18.95" customHeight="1">
      <c r="X383" s="136"/>
      <c r="BS383" s="136"/>
    </row>
    <row r="384" spans="22:71" ht="18.95" customHeight="1">
      <c r="X384" s="136"/>
      <c r="BS384" s="136"/>
    </row>
    <row r="385" spans="24:71" ht="18.95" customHeight="1">
      <c r="X385" s="136"/>
      <c r="BS385" s="136"/>
    </row>
    <row r="386" spans="24:71" ht="18.95" customHeight="1">
      <c r="X386" s="136"/>
      <c r="BS386" s="136"/>
    </row>
    <row r="387" spans="24:71" ht="18.95" customHeight="1">
      <c r="X387" s="136"/>
      <c r="BS387" s="136"/>
    </row>
    <row r="388" spans="24:71" ht="18.95" customHeight="1">
      <c r="X388" s="136"/>
      <c r="BS388" s="136"/>
    </row>
    <row r="389" spans="24:71" ht="18.95" customHeight="1">
      <c r="X389" s="136"/>
      <c r="BS389" s="136"/>
    </row>
    <row r="390" spans="24:71" ht="18.95" customHeight="1">
      <c r="X390" s="136"/>
      <c r="BS390" s="136"/>
    </row>
    <row r="391" spans="24:71" ht="18.95" customHeight="1">
      <c r="X391" s="136"/>
      <c r="BS391" s="136"/>
    </row>
    <row r="392" spans="24:71" ht="18.95" customHeight="1">
      <c r="X392" s="136"/>
      <c r="BS392" s="136"/>
    </row>
    <row r="393" spans="24:71" ht="18.95" customHeight="1">
      <c r="X393" s="136"/>
      <c r="BS393" s="136"/>
    </row>
    <row r="394" spans="24:71" ht="18.95" customHeight="1">
      <c r="X394" s="136"/>
      <c r="BS394" s="136"/>
    </row>
    <row r="395" spans="24:71" ht="18.95" customHeight="1">
      <c r="X395" s="136"/>
      <c r="BS395" s="136"/>
    </row>
    <row r="396" spans="24:71" ht="18.95" customHeight="1">
      <c r="X396" s="136"/>
      <c r="BS396" s="136"/>
    </row>
    <row r="397" spans="24:71" ht="18.95" customHeight="1">
      <c r="X397" s="136"/>
      <c r="BS397" s="136"/>
    </row>
    <row r="398" spans="24:71" ht="18.95" customHeight="1">
      <c r="X398" s="136"/>
      <c r="BS398" s="136"/>
    </row>
    <row r="399" spans="24:71" ht="18.95" customHeight="1">
      <c r="X399" s="136"/>
      <c r="BS399" s="136"/>
    </row>
    <row r="400" spans="24:71" ht="18.95" customHeight="1">
      <c r="X400" s="136"/>
      <c r="BS400" s="136"/>
    </row>
    <row r="401" spans="22:71" ht="18.95" customHeight="1">
      <c r="X401" s="136"/>
      <c r="BS401" s="136"/>
    </row>
    <row r="402" spans="22:71" ht="18.95" customHeight="1">
      <c r="X402" s="136"/>
      <c r="BS402" s="136"/>
    </row>
    <row r="403" spans="22:71" ht="18.95" customHeight="1">
      <c r="X403" s="136"/>
      <c r="BS403" s="136"/>
    </row>
    <row r="404" spans="22:71" ht="18.95" customHeight="1">
      <c r="X404" s="136"/>
      <c r="BS404" s="136"/>
    </row>
    <row r="405" spans="22:71" ht="18.95" customHeight="1">
      <c r="X405" s="136"/>
      <c r="BS405" s="136"/>
    </row>
    <row r="406" spans="22:71" ht="18.95" customHeight="1">
      <c r="X406" s="136"/>
      <c r="BS406" s="136"/>
    </row>
    <row r="407" spans="22:71" ht="18.95" customHeight="1">
      <c r="X407" s="136"/>
      <c r="BS407" s="136"/>
    </row>
    <row r="408" spans="22:71" ht="18.95" customHeight="1">
      <c r="X408" s="136"/>
      <c r="BS408" s="136"/>
    </row>
    <row r="409" spans="22:71" ht="18.95" customHeight="1">
      <c r="X409" s="136"/>
      <c r="BS409" s="136"/>
    </row>
    <row r="410" spans="22:71" ht="18.95" customHeight="1">
      <c r="X410" s="136"/>
      <c r="BS410" s="136"/>
    </row>
    <row r="411" spans="22:71" ht="18.95" customHeight="1">
      <c r="X411" s="136"/>
      <c r="BS411" s="136"/>
    </row>
    <row r="412" spans="22:71" ht="18.95" customHeight="1">
      <c r="X412" s="136"/>
      <c r="BS412" s="136"/>
    </row>
    <row r="413" spans="22:71" ht="18.95" customHeight="1">
      <c r="X413" s="136"/>
      <c r="BS413" s="136"/>
    </row>
    <row r="414" spans="22:71" ht="18.95" customHeight="1">
      <c r="X414" s="136"/>
      <c r="BS414" s="136"/>
    </row>
    <row r="415" spans="22:71" ht="18.95" customHeight="1">
      <c r="V415" s="136">
        <f>V371+1</f>
        <v>8</v>
      </c>
      <c r="BS415" s="136"/>
    </row>
    <row r="459" spans="22:71" ht="18.95" customHeight="1">
      <c r="V459" s="136">
        <f>V415+1</f>
        <v>9</v>
      </c>
    </row>
    <row r="460" spans="22:71" ht="18.95" customHeight="1">
      <c r="X460" s="136"/>
      <c r="BS460" s="136"/>
    </row>
    <row r="461" spans="22:71" ht="18.95" customHeight="1">
      <c r="X461" s="136"/>
      <c r="BS461" s="136"/>
    </row>
    <row r="462" spans="22:71" ht="18.95" customHeight="1">
      <c r="X462" s="136"/>
      <c r="BS462" s="136"/>
    </row>
    <row r="463" spans="22:71" ht="18.95" customHeight="1">
      <c r="X463" s="136"/>
      <c r="BS463" s="136"/>
    </row>
    <row r="464" spans="22:71" ht="18.95" customHeight="1">
      <c r="X464" s="136"/>
      <c r="BS464" s="136"/>
    </row>
    <row r="465" spans="24:71" ht="18.95" customHeight="1">
      <c r="X465" s="136"/>
      <c r="BS465" s="136"/>
    </row>
    <row r="466" spans="24:71" ht="18.95" customHeight="1">
      <c r="X466" s="136"/>
      <c r="BS466" s="136"/>
    </row>
    <row r="467" spans="24:71" ht="18.95" customHeight="1">
      <c r="X467" s="136"/>
      <c r="BS467" s="136"/>
    </row>
    <row r="468" spans="24:71" ht="18.95" customHeight="1">
      <c r="X468" s="136"/>
      <c r="BS468" s="136"/>
    </row>
    <row r="469" spans="24:71" ht="18.95" customHeight="1">
      <c r="X469" s="136"/>
      <c r="BS469" s="136"/>
    </row>
    <row r="470" spans="24:71" ht="18.95" customHeight="1">
      <c r="X470" s="136"/>
      <c r="BS470" s="136"/>
    </row>
    <row r="471" spans="24:71" ht="18.95" customHeight="1">
      <c r="X471" s="136"/>
      <c r="BS471" s="136"/>
    </row>
    <row r="472" spans="24:71" ht="18.95" customHeight="1">
      <c r="X472" s="136"/>
      <c r="BS472" s="136"/>
    </row>
    <row r="473" spans="24:71" ht="18.95" customHeight="1">
      <c r="X473" s="136"/>
      <c r="BS473" s="136"/>
    </row>
    <row r="474" spans="24:71" ht="18.95" customHeight="1">
      <c r="X474" s="136"/>
      <c r="BS474" s="136"/>
    </row>
    <row r="475" spans="24:71" ht="18.95" customHeight="1">
      <c r="X475" s="136"/>
      <c r="BS475" s="136"/>
    </row>
    <row r="476" spans="24:71" ht="18.95" customHeight="1">
      <c r="X476" s="136"/>
      <c r="BS476" s="136"/>
    </row>
    <row r="477" spans="24:71" ht="18.95" customHeight="1">
      <c r="X477" s="136"/>
      <c r="BS477" s="136"/>
    </row>
    <row r="478" spans="24:71" ht="18.95" customHeight="1">
      <c r="X478" s="136"/>
      <c r="BS478" s="136"/>
    </row>
    <row r="479" spans="24:71" ht="18.95" customHeight="1">
      <c r="X479" s="136"/>
      <c r="BS479" s="136"/>
    </row>
    <row r="480" spans="24:71" ht="18.95" customHeight="1">
      <c r="X480" s="136"/>
      <c r="BS480" s="136"/>
    </row>
    <row r="481" spans="24:71" ht="18.95" customHeight="1">
      <c r="X481" s="136"/>
      <c r="BS481" s="136"/>
    </row>
    <row r="482" spans="24:71" ht="18.95" customHeight="1">
      <c r="X482" s="136"/>
      <c r="BS482" s="136"/>
    </row>
    <row r="483" spans="24:71" ht="18.95" customHeight="1">
      <c r="X483" s="136"/>
      <c r="BS483" s="136"/>
    </row>
    <row r="484" spans="24:71" ht="18.95" customHeight="1">
      <c r="X484" s="136"/>
      <c r="BS484" s="136"/>
    </row>
    <row r="485" spans="24:71" ht="18.95" customHeight="1">
      <c r="X485" s="136"/>
      <c r="BS485" s="136"/>
    </row>
    <row r="486" spans="24:71" ht="18.95" customHeight="1">
      <c r="X486" s="136"/>
      <c r="BS486" s="136"/>
    </row>
    <row r="487" spans="24:71" ht="18.95" customHeight="1">
      <c r="X487" s="136"/>
      <c r="BS487" s="136"/>
    </row>
    <row r="488" spans="24:71" ht="18.95" customHeight="1">
      <c r="X488" s="136"/>
      <c r="BS488" s="136"/>
    </row>
    <row r="489" spans="24:71" ht="18.95" customHeight="1">
      <c r="X489" s="136"/>
      <c r="BS489" s="136"/>
    </row>
    <row r="490" spans="24:71" ht="18.95" customHeight="1">
      <c r="X490" s="136"/>
      <c r="BS490" s="136"/>
    </row>
    <row r="491" spans="24:71" ht="18.95" customHeight="1">
      <c r="X491" s="136"/>
      <c r="BS491" s="136"/>
    </row>
    <row r="492" spans="24:71" ht="18.95" customHeight="1">
      <c r="X492" s="136"/>
      <c r="BS492" s="136"/>
    </row>
    <row r="493" spans="24:71" ht="18.95" customHeight="1">
      <c r="X493" s="136"/>
      <c r="BS493" s="136"/>
    </row>
    <row r="494" spans="24:71" ht="18.95" customHeight="1">
      <c r="X494" s="136"/>
      <c r="BS494" s="136"/>
    </row>
    <row r="495" spans="24:71" ht="18.95" customHeight="1">
      <c r="X495" s="136"/>
      <c r="BS495" s="136"/>
    </row>
    <row r="496" spans="24:71" ht="18.95" customHeight="1">
      <c r="X496" s="136"/>
      <c r="BS496" s="136"/>
    </row>
    <row r="497" spans="22:71" ht="18.95" customHeight="1">
      <c r="X497" s="136"/>
      <c r="BS497" s="136"/>
    </row>
    <row r="498" spans="22:71" ht="18.95" customHeight="1">
      <c r="X498" s="136"/>
      <c r="BS498" s="136"/>
    </row>
    <row r="499" spans="22:71" ht="18.95" customHeight="1">
      <c r="X499" s="136"/>
      <c r="BS499" s="136"/>
    </row>
    <row r="500" spans="22:71" ht="18.95" customHeight="1">
      <c r="X500" s="136"/>
      <c r="BS500" s="136"/>
    </row>
    <row r="501" spans="22:71" ht="18.95" customHeight="1">
      <c r="X501" s="136"/>
      <c r="BS501" s="136"/>
    </row>
    <row r="502" spans="22:71" ht="18.95" customHeight="1">
      <c r="X502" s="136"/>
      <c r="BS502" s="136"/>
    </row>
    <row r="503" spans="22:71" ht="18.95" customHeight="1">
      <c r="V503" s="137">
        <f>V459+1</f>
        <v>10</v>
      </c>
      <c r="BS503" s="136"/>
    </row>
    <row r="547" spans="22:71" ht="18.95" customHeight="1">
      <c r="V547" s="137">
        <f>V503+1</f>
        <v>11</v>
      </c>
    </row>
    <row r="548" spans="22:71" ht="18.95" customHeight="1">
      <c r="X548" s="136"/>
      <c r="BS548" s="136"/>
    </row>
    <row r="549" spans="22:71" ht="18.95" customHeight="1">
      <c r="X549" s="136"/>
      <c r="BS549" s="136"/>
    </row>
    <row r="550" spans="22:71" ht="18.95" customHeight="1">
      <c r="X550" s="136"/>
      <c r="BS550" s="136"/>
    </row>
    <row r="551" spans="22:71" ht="18.95" customHeight="1">
      <c r="X551" s="136"/>
      <c r="BS551" s="136"/>
    </row>
    <row r="552" spans="22:71" ht="18.95" customHeight="1">
      <c r="X552" s="136"/>
      <c r="BS552" s="136"/>
    </row>
    <row r="553" spans="22:71" ht="18.95" customHeight="1">
      <c r="X553" s="136"/>
      <c r="BS553" s="136"/>
    </row>
    <row r="554" spans="22:71" ht="18.95" customHeight="1">
      <c r="X554" s="136"/>
      <c r="BS554" s="136"/>
    </row>
    <row r="555" spans="22:71" ht="18.95" customHeight="1">
      <c r="X555" s="136"/>
      <c r="BS555" s="136"/>
    </row>
    <row r="556" spans="22:71" ht="18.95" customHeight="1">
      <c r="X556" s="136"/>
      <c r="BS556" s="136"/>
    </row>
    <row r="557" spans="22:71" ht="18.95" customHeight="1">
      <c r="X557" s="136"/>
      <c r="BS557" s="136"/>
    </row>
    <row r="558" spans="22:71" ht="18.95" customHeight="1">
      <c r="X558" s="136"/>
      <c r="BS558" s="136"/>
    </row>
    <row r="559" spans="22:71" ht="18.95" customHeight="1">
      <c r="X559" s="136"/>
      <c r="BS559" s="136"/>
    </row>
    <row r="560" spans="22:71" ht="18.95" customHeight="1">
      <c r="X560" s="136"/>
      <c r="BS560" s="136"/>
    </row>
    <row r="561" spans="24:71" ht="18.95" customHeight="1">
      <c r="X561" s="136"/>
      <c r="BS561" s="136"/>
    </row>
    <row r="562" spans="24:71" ht="18.95" customHeight="1">
      <c r="X562" s="136"/>
      <c r="BS562" s="136"/>
    </row>
    <row r="563" spans="24:71" ht="18.95" customHeight="1">
      <c r="X563" s="136"/>
      <c r="BS563" s="136"/>
    </row>
    <row r="564" spans="24:71" ht="18.95" customHeight="1">
      <c r="X564" s="136"/>
      <c r="BS564" s="136"/>
    </row>
    <row r="565" spans="24:71" ht="18.95" customHeight="1">
      <c r="X565" s="136"/>
      <c r="BS565" s="136"/>
    </row>
    <row r="566" spans="24:71" ht="18.95" customHeight="1">
      <c r="X566" s="136"/>
      <c r="BS566" s="136"/>
    </row>
    <row r="567" spans="24:71" ht="18.95" customHeight="1">
      <c r="X567" s="136"/>
      <c r="BS567" s="136"/>
    </row>
    <row r="568" spans="24:71" ht="18.95" customHeight="1">
      <c r="X568" s="136"/>
      <c r="BS568" s="136"/>
    </row>
    <row r="569" spans="24:71" ht="18.95" customHeight="1">
      <c r="X569" s="136"/>
      <c r="BS569" s="136"/>
    </row>
    <row r="570" spans="24:71" ht="18.95" customHeight="1">
      <c r="X570" s="136"/>
      <c r="BS570" s="136"/>
    </row>
    <row r="571" spans="24:71" ht="18.95" customHeight="1">
      <c r="X571" s="136"/>
      <c r="BS571" s="136"/>
    </row>
    <row r="572" spans="24:71" ht="18.95" customHeight="1">
      <c r="X572" s="136"/>
      <c r="BS572" s="136"/>
    </row>
    <row r="573" spans="24:71" ht="18.95" customHeight="1">
      <c r="X573" s="136"/>
      <c r="BS573" s="136"/>
    </row>
    <row r="574" spans="24:71" ht="18.95" customHeight="1">
      <c r="X574" s="136"/>
      <c r="BS574" s="136"/>
    </row>
    <row r="575" spans="24:71" ht="18.95" customHeight="1">
      <c r="X575" s="136"/>
      <c r="BS575" s="136"/>
    </row>
    <row r="576" spans="24:71" ht="18.95" customHeight="1">
      <c r="X576" s="136"/>
      <c r="BS576" s="136"/>
    </row>
    <row r="577" spans="22:71" ht="18.95" customHeight="1">
      <c r="X577" s="136"/>
      <c r="BS577" s="136"/>
    </row>
    <row r="578" spans="22:71" ht="18.95" customHeight="1">
      <c r="X578" s="136"/>
      <c r="BS578" s="136"/>
    </row>
    <row r="579" spans="22:71" ht="18.95" customHeight="1">
      <c r="X579" s="136"/>
      <c r="BS579" s="136"/>
    </row>
    <row r="580" spans="22:71" ht="18.95" customHeight="1">
      <c r="X580" s="136"/>
      <c r="BS580" s="136"/>
    </row>
    <row r="581" spans="22:71" ht="18.95" customHeight="1">
      <c r="X581" s="136"/>
      <c r="BS581" s="136"/>
    </row>
    <row r="582" spans="22:71" ht="18.95" customHeight="1">
      <c r="X582" s="136"/>
      <c r="BS582" s="136"/>
    </row>
    <row r="583" spans="22:71" ht="18.95" customHeight="1">
      <c r="X583" s="136"/>
      <c r="BS583" s="136"/>
    </row>
    <row r="584" spans="22:71" ht="18.95" customHeight="1">
      <c r="X584" s="136"/>
      <c r="BS584" s="136"/>
    </row>
    <row r="585" spans="22:71" ht="18.95" customHeight="1">
      <c r="X585" s="136"/>
      <c r="BS585" s="136"/>
    </row>
    <row r="586" spans="22:71" ht="18.95" customHeight="1">
      <c r="X586" s="136"/>
      <c r="BS586" s="136"/>
    </row>
    <row r="587" spans="22:71" ht="18.95" customHeight="1">
      <c r="X587" s="136"/>
      <c r="BS587" s="136"/>
    </row>
    <row r="588" spans="22:71" ht="18.95" customHeight="1">
      <c r="X588" s="136"/>
      <c r="BS588" s="136"/>
    </row>
    <row r="589" spans="22:71" ht="18.95" customHeight="1">
      <c r="X589" s="136"/>
      <c r="BS589" s="136"/>
    </row>
    <row r="590" spans="22:71" ht="18.95" customHeight="1">
      <c r="X590" s="136"/>
      <c r="BS590" s="136"/>
    </row>
    <row r="591" spans="22:71" ht="18.95" customHeight="1">
      <c r="V591" s="137">
        <f>V547+1</f>
        <v>12</v>
      </c>
      <c r="BS591" s="136"/>
    </row>
    <row r="592" spans="22:71" ht="18.95" customHeight="1">
      <c r="X592" s="136"/>
      <c r="BS592" s="136"/>
    </row>
    <row r="593" spans="24:71" ht="18.95" customHeight="1">
      <c r="X593" s="136"/>
      <c r="BS593" s="136"/>
    </row>
    <row r="594" spans="24:71" ht="18.95" customHeight="1">
      <c r="X594" s="136"/>
      <c r="BS594" s="136"/>
    </row>
    <row r="595" spans="24:71" ht="18.95" customHeight="1">
      <c r="X595" s="136"/>
      <c r="BS595" s="136"/>
    </row>
    <row r="596" spans="24:71" ht="18.95" customHeight="1">
      <c r="X596" s="136"/>
      <c r="BS596" s="136"/>
    </row>
    <row r="597" spans="24:71" ht="18.95" customHeight="1">
      <c r="X597" s="136"/>
      <c r="BS597" s="136"/>
    </row>
    <row r="598" spans="24:71" ht="18.95" customHeight="1">
      <c r="X598" s="136"/>
      <c r="BS598" s="136"/>
    </row>
    <row r="599" spans="24:71" ht="18.95" customHeight="1">
      <c r="X599" s="136"/>
      <c r="BS599" s="136"/>
    </row>
    <row r="600" spans="24:71" ht="18.95" customHeight="1">
      <c r="X600" s="136"/>
      <c r="BS600" s="136"/>
    </row>
    <row r="601" spans="24:71" ht="18.95" customHeight="1">
      <c r="X601" s="136"/>
      <c r="BS601" s="136"/>
    </row>
    <row r="602" spans="24:71" ht="18.95" customHeight="1">
      <c r="X602" s="136"/>
      <c r="BS602" s="136"/>
    </row>
    <row r="603" spans="24:71" ht="18.95" customHeight="1">
      <c r="X603" s="136"/>
      <c r="BS603" s="136"/>
    </row>
    <row r="604" spans="24:71" ht="18.95" customHeight="1">
      <c r="X604" s="136"/>
      <c r="BS604" s="136"/>
    </row>
    <row r="605" spans="24:71" ht="18.95" customHeight="1">
      <c r="X605" s="136"/>
      <c r="BS605" s="136"/>
    </row>
    <row r="606" spans="24:71" ht="18.95" customHeight="1">
      <c r="X606" s="136"/>
      <c r="BS606" s="136"/>
    </row>
    <row r="607" spans="24:71" ht="18.95" customHeight="1">
      <c r="X607" s="136"/>
      <c r="BS607" s="136"/>
    </row>
    <row r="608" spans="24:71" ht="18.95" customHeight="1">
      <c r="X608" s="136"/>
      <c r="BS608" s="136"/>
    </row>
    <row r="609" spans="24:71" ht="18.95" customHeight="1">
      <c r="X609" s="136"/>
      <c r="BS609" s="136"/>
    </row>
    <row r="610" spans="24:71" ht="18.95" customHeight="1">
      <c r="X610" s="136"/>
      <c r="BS610" s="136"/>
    </row>
    <row r="611" spans="24:71" ht="18.95" customHeight="1">
      <c r="X611" s="136"/>
      <c r="BS611" s="136"/>
    </row>
    <row r="612" spans="24:71" ht="18.95" customHeight="1">
      <c r="X612" s="136"/>
      <c r="BS612" s="136"/>
    </row>
    <row r="613" spans="24:71" ht="18.95" customHeight="1">
      <c r="X613" s="136"/>
      <c r="BS613" s="136"/>
    </row>
    <row r="614" spans="24:71" ht="18.95" customHeight="1">
      <c r="X614" s="136"/>
      <c r="BS614" s="136"/>
    </row>
    <row r="615" spans="24:71" ht="18.95" customHeight="1">
      <c r="X615" s="136"/>
      <c r="BS615" s="136"/>
    </row>
    <row r="616" spans="24:71" ht="18.95" customHeight="1">
      <c r="X616" s="136"/>
      <c r="BS616" s="136"/>
    </row>
    <row r="617" spans="24:71" ht="18.95" customHeight="1">
      <c r="X617" s="136"/>
      <c r="BS617" s="136"/>
    </row>
    <row r="618" spans="24:71" ht="18.95" customHeight="1">
      <c r="X618" s="136"/>
      <c r="BS618" s="136"/>
    </row>
    <row r="619" spans="24:71" ht="18.95" customHeight="1">
      <c r="X619" s="136"/>
      <c r="BS619" s="136"/>
    </row>
    <row r="620" spans="24:71" ht="18.95" customHeight="1">
      <c r="X620" s="136"/>
      <c r="BS620" s="136"/>
    </row>
    <row r="621" spans="24:71" ht="18.95" customHeight="1">
      <c r="X621" s="136"/>
      <c r="BS621" s="136"/>
    </row>
    <row r="622" spans="24:71" ht="18.95" customHeight="1">
      <c r="X622" s="136"/>
      <c r="BS622" s="136"/>
    </row>
    <row r="623" spans="24:71" ht="18.95" customHeight="1">
      <c r="X623" s="136"/>
      <c r="BS623" s="136"/>
    </row>
    <row r="624" spans="24:71" ht="18.95" customHeight="1">
      <c r="X624" s="136"/>
      <c r="BS624" s="136"/>
    </row>
    <row r="625" spans="22:71" ht="18.95" customHeight="1">
      <c r="X625" s="136"/>
      <c r="BS625" s="136"/>
    </row>
    <row r="626" spans="22:71" ht="18.95" customHeight="1">
      <c r="X626" s="136"/>
      <c r="BS626" s="136"/>
    </row>
    <row r="627" spans="22:71" ht="18.95" customHeight="1">
      <c r="X627" s="136"/>
      <c r="BS627" s="136"/>
    </row>
    <row r="628" spans="22:71" ht="18.95" customHeight="1">
      <c r="X628" s="136"/>
      <c r="BS628" s="136"/>
    </row>
    <row r="629" spans="22:71" ht="18.95" customHeight="1">
      <c r="X629" s="136"/>
      <c r="BS629" s="136"/>
    </row>
    <row r="630" spans="22:71" ht="18.95" customHeight="1">
      <c r="X630" s="136"/>
      <c r="BS630" s="136"/>
    </row>
    <row r="631" spans="22:71" ht="18.95" customHeight="1">
      <c r="X631" s="136"/>
      <c r="BS631" s="136"/>
    </row>
    <row r="632" spans="22:71" ht="18.95" customHeight="1">
      <c r="X632" s="136"/>
      <c r="BS632" s="136"/>
    </row>
    <row r="633" spans="22:71" ht="18.95" customHeight="1">
      <c r="X633" s="136"/>
      <c r="BS633" s="136"/>
    </row>
    <row r="634" spans="22:71" ht="18.95" customHeight="1">
      <c r="X634" s="136"/>
      <c r="BS634" s="136"/>
    </row>
    <row r="635" spans="22:71" ht="18.95" customHeight="1">
      <c r="V635" s="137">
        <f>V591+1</f>
        <v>13</v>
      </c>
    </row>
    <row r="636" spans="22:71" ht="18.95" customHeight="1">
      <c r="X636" s="136"/>
      <c r="BS636" s="136"/>
    </row>
    <row r="637" spans="22:71" ht="18.95" customHeight="1">
      <c r="X637" s="136"/>
      <c r="BS637" s="136"/>
    </row>
    <row r="638" spans="22:71" ht="18.95" customHeight="1">
      <c r="X638" s="136"/>
      <c r="BS638" s="136"/>
    </row>
    <row r="639" spans="22:71" ht="18.95" customHeight="1">
      <c r="X639" s="136"/>
      <c r="BS639" s="136"/>
    </row>
    <row r="640" spans="22:71" ht="18.95" customHeight="1">
      <c r="X640" s="136"/>
      <c r="BS640" s="136"/>
    </row>
    <row r="641" spans="24:71" ht="18.95" customHeight="1">
      <c r="X641" s="136"/>
      <c r="BS641" s="136"/>
    </row>
    <row r="642" spans="24:71" ht="18.95" customHeight="1">
      <c r="X642" s="136"/>
      <c r="BS642" s="136"/>
    </row>
    <row r="643" spans="24:71" ht="18.95" customHeight="1">
      <c r="X643" s="136"/>
      <c r="BS643" s="136"/>
    </row>
    <row r="644" spans="24:71" ht="18.95" customHeight="1">
      <c r="X644" s="136"/>
      <c r="BS644" s="136"/>
    </row>
    <row r="645" spans="24:71" ht="18.95" customHeight="1">
      <c r="X645" s="136"/>
      <c r="BS645" s="136"/>
    </row>
    <row r="646" spans="24:71" ht="18.95" customHeight="1">
      <c r="X646" s="136"/>
      <c r="BS646" s="136"/>
    </row>
    <row r="647" spans="24:71" ht="18.95" customHeight="1">
      <c r="X647" s="136"/>
      <c r="BS647" s="136"/>
    </row>
    <row r="648" spans="24:71" ht="18.95" customHeight="1">
      <c r="X648" s="136"/>
      <c r="BS648" s="136"/>
    </row>
    <row r="649" spans="24:71" ht="18.95" customHeight="1">
      <c r="X649" s="136"/>
      <c r="BS649" s="136"/>
    </row>
    <row r="650" spans="24:71" ht="18.95" customHeight="1">
      <c r="X650" s="136"/>
      <c r="BS650" s="136"/>
    </row>
    <row r="651" spans="24:71" ht="18.95" customHeight="1">
      <c r="X651" s="136"/>
      <c r="BS651" s="136"/>
    </row>
    <row r="652" spans="24:71" ht="18.95" customHeight="1">
      <c r="X652" s="136"/>
      <c r="BS652" s="136"/>
    </row>
    <row r="653" spans="24:71" ht="18.95" customHeight="1">
      <c r="X653" s="136"/>
      <c r="BS653" s="136"/>
    </row>
    <row r="654" spans="24:71" ht="18.95" customHeight="1">
      <c r="X654" s="136"/>
      <c r="BS654" s="136"/>
    </row>
    <row r="655" spans="24:71" ht="18.95" customHeight="1">
      <c r="X655" s="136"/>
      <c r="BS655" s="136"/>
    </row>
    <row r="656" spans="24:71" ht="18.95" customHeight="1">
      <c r="X656" s="136"/>
      <c r="BS656" s="136"/>
    </row>
    <row r="657" spans="24:71" ht="18.95" customHeight="1">
      <c r="X657" s="136"/>
      <c r="BS657" s="136"/>
    </row>
    <row r="658" spans="24:71" ht="18.95" customHeight="1">
      <c r="X658" s="136"/>
      <c r="BS658" s="136"/>
    </row>
    <row r="659" spans="24:71" ht="18.95" customHeight="1">
      <c r="X659" s="136"/>
      <c r="BS659" s="136"/>
    </row>
    <row r="660" spans="24:71" ht="18.95" customHeight="1">
      <c r="X660" s="136"/>
      <c r="BS660" s="136"/>
    </row>
    <row r="661" spans="24:71" ht="18.95" customHeight="1">
      <c r="X661" s="136"/>
      <c r="BS661" s="136"/>
    </row>
    <row r="662" spans="24:71" ht="18.95" customHeight="1">
      <c r="X662" s="136"/>
      <c r="BS662" s="136"/>
    </row>
    <row r="663" spans="24:71" ht="18.95" customHeight="1">
      <c r="X663" s="136"/>
      <c r="BS663" s="136"/>
    </row>
    <row r="664" spans="24:71" ht="18.95" customHeight="1">
      <c r="X664" s="136"/>
      <c r="BS664" s="136"/>
    </row>
    <row r="665" spans="24:71" ht="18.95" customHeight="1">
      <c r="X665" s="136"/>
      <c r="BS665" s="136"/>
    </row>
    <row r="666" spans="24:71" ht="18.95" customHeight="1">
      <c r="X666" s="136"/>
      <c r="BS666" s="136"/>
    </row>
    <row r="667" spans="24:71" ht="18.95" customHeight="1">
      <c r="X667" s="136"/>
      <c r="BS667" s="136"/>
    </row>
    <row r="668" spans="24:71" ht="18.95" customHeight="1">
      <c r="X668" s="136"/>
      <c r="BS668" s="136"/>
    </row>
    <row r="669" spans="24:71" ht="18.95" customHeight="1">
      <c r="X669" s="136"/>
      <c r="BS669" s="136"/>
    </row>
    <row r="670" spans="24:71" ht="18.95" customHeight="1">
      <c r="X670" s="136"/>
      <c r="BS670" s="136"/>
    </row>
    <row r="671" spans="24:71" ht="18.95" customHeight="1">
      <c r="X671" s="136"/>
      <c r="BS671" s="136"/>
    </row>
    <row r="672" spans="24:71" ht="18.95" customHeight="1">
      <c r="X672" s="136"/>
      <c r="BS672" s="136"/>
    </row>
    <row r="673" spans="22:71" ht="18.95" customHeight="1">
      <c r="X673" s="136"/>
      <c r="BS673" s="136"/>
    </row>
    <row r="674" spans="22:71" ht="18.95" customHeight="1">
      <c r="X674" s="136"/>
      <c r="BS674" s="136"/>
    </row>
    <row r="675" spans="22:71" ht="18.95" customHeight="1">
      <c r="X675" s="136"/>
      <c r="BS675" s="136"/>
    </row>
    <row r="676" spans="22:71" ht="18.95" customHeight="1">
      <c r="X676" s="136"/>
      <c r="BS676" s="136"/>
    </row>
    <row r="677" spans="22:71" ht="18.95" customHeight="1">
      <c r="X677" s="136"/>
      <c r="BS677" s="136"/>
    </row>
    <row r="678" spans="22:71" ht="18.95" customHeight="1">
      <c r="X678" s="136"/>
      <c r="BS678" s="136"/>
    </row>
    <row r="679" spans="22:71" ht="18.95" customHeight="1">
      <c r="V679" s="137">
        <f>V635+1</f>
        <v>14</v>
      </c>
      <c r="BS679" s="136"/>
    </row>
    <row r="680" spans="22:71" ht="18.95" customHeight="1">
      <c r="X680" s="136"/>
      <c r="BS680" s="136"/>
    </row>
    <row r="681" spans="22:71" ht="18.95" customHeight="1">
      <c r="X681" s="136"/>
      <c r="BS681" s="136"/>
    </row>
    <row r="682" spans="22:71" ht="18.95" customHeight="1">
      <c r="X682" s="136"/>
      <c r="BS682" s="136"/>
    </row>
    <row r="683" spans="22:71" ht="18.95" customHeight="1">
      <c r="X683" s="136"/>
      <c r="BS683" s="136"/>
    </row>
    <row r="684" spans="22:71" ht="18.95" customHeight="1">
      <c r="X684" s="136"/>
      <c r="BS684" s="136"/>
    </row>
    <row r="685" spans="22:71" ht="18.95" customHeight="1">
      <c r="X685" s="136"/>
      <c r="BS685" s="136"/>
    </row>
    <row r="686" spans="22:71" ht="18.95" customHeight="1">
      <c r="X686" s="136"/>
      <c r="BS686" s="136"/>
    </row>
    <row r="687" spans="22:71" ht="18.95" customHeight="1">
      <c r="X687" s="136"/>
      <c r="BS687" s="136"/>
    </row>
    <row r="688" spans="22:71" ht="18.95" customHeight="1">
      <c r="X688" s="136"/>
      <c r="BS688" s="136"/>
    </row>
    <row r="689" spans="24:71" ht="18.95" customHeight="1">
      <c r="X689" s="136"/>
      <c r="BS689" s="136"/>
    </row>
    <row r="690" spans="24:71" ht="18.95" customHeight="1">
      <c r="X690" s="136"/>
      <c r="BS690" s="136"/>
    </row>
    <row r="691" spans="24:71" ht="18.95" customHeight="1">
      <c r="X691" s="136"/>
      <c r="BS691" s="136"/>
    </row>
    <row r="692" spans="24:71" ht="18.95" customHeight="1">
      <c r="X692" s="136"/>
      <c r="BS692" s="136"/>
    </row>
    <row r="693" spans="24:71" ht="18.95" customHeight="1">
      <c r="X693" s="136"/>
      <c r="BS693" s="136"/>
    </row>
    <row r="694" spans="24:71" ht="18.95" customHeight="1">
      <c r="X694" s="136"/>
      <c r="BS694" s="136"/>
    </row>
    <row r="695" spans="24:71" ht="18.95" customHeight="1">
      <c r="X695" s="136"/>
      <c r="BS695" s="136"/>
    </row>
    <row r="696" spans="24:71" ht="18.95" customHeight="1">
      <c r="X696" s="136"/>
      <c r="BS696" s="136"/>
    </row>
    <row r="697" spans="24:71" ht="18.95" customHeight="1">
      <c r="X697" s="136"/>
      <c r="BS697" s="136"/>
    </row>
    <row r="698" spans="24:71" ht="18.95" customHeight="1">
      <c r="X698" s="136"/>
      <c r="BS698" s="136"/>
    </row>
    <row r="699" spans="24:71" ht="18.95" customHeight="1">
      <c r="X699" s="136"/>
      <c r="BS699" s="136"/>
    </row>
    <row r="700" spans="24:71" ht="18.95" customHeight="1">
      <c r="X700" s="136"/>
      <c r="BS700" s="136"/>
    </row>
    <row r="701" spans="24:71" ht="18.95" customHeight="1">
      <c r="X701" s="136"/>
      <c r="BS701" s="136"/>
    </row>
    <row r="702" spans="24:71" ht="18.95" customHeight="1">
      <c r="X702" s="136"/>
      <c r="BS702" s="136"/>
    </row>
    <row r="703" spans="24:71" ht="18.95" customHeight="1">
      <c r="X703" s="136"/>
      <c r="BS703" s="136"/>
    </row>
    <row r="704" spans="24:71" ht="18.95" customHeight="1">
      <c r="X704" s="136"/>
      <c r="BS704" s="136"/>
    </row>
    <row r="705" spans="24:71" ht="18.95" customHeight="1">
      <c r="X705" s="136"/>
      <c r="BS705" s="136"/>
    </row>
    <row r="706" spans="24:71" ht="18.95" customHeight="1">
      <c r="X706" s="136"/>
      <c r="BS706" s="136"/>
    </row>
    <row r="707" spans="24:71" ht="18.95" customHeight="1">
      <c r="X707" s="136"/>
      <c r="BS707" s="136"/>
    </row>
    <row r="708" spans="24:71" ht="18.95" customHeight="1">
      <c r="X708" s="136"/>
      <c r="BS708" s="136"/>
    </row>
    <row r="709" spans="24:71" ht="18.95" customHeight="1">
      <c r="X709" s="136"/>
      <c r="BS709" s="136"/>
    </row>
    <row r="710" spans="24:71" ht="18.95" customHeight="1">
      <c r="X710" s="136"/>
      <c r="BS710" s="136"/>
    </row>
    <row r="711" spans="24:71" ht="18.95" customHeight="1">
      <c r="X711" s="136"/>
      <c r="BS711" s="136"/>
    </row>
    <row r="712" spans="24:71" ht="18.95" customHeight="1">
      <c r="X712" s="136"/>
      <c r="BS712" s="136"/>
    </row>
    <row r="713" spans="24:71" ht="18.95" customHeight="1">
      <c r="X713" s="136"/>
      <c r="BS713" s="136"/>
    </row>
    <row r="714" spans="24:71" ht="18.95" customHeight="1">
      <c r="X714" s="136"/>
      <c r="BS714" s="136"/>
    </row>
    <row r="715" spans="24:71" ht="18.95" customHeight="1">
      <c r="X715" s="136"/>
      <c r="BS715" s="136"/>
    </row>
    <row r="716" spans="24:71" ht="18.95" customHeight="1">
      <c r="X716" s="136"/>
      <c r="BS716" s="136"/>
    </row>
    <row r="717" spans="24:71" ht="18.95" customHeight="1">
      <c r="X717" s="136"/>
      <c r="BS717" s="136"/>
    </row>
    <row r="718" spans="24:71" ht="18.95" customHeight="1">
      <c r="X718" s="136"/>
      <c r="BS718" s="136"/>
    </row>
    <row r="719" spans="24:71" ht="18.95" customHeight="1">
      <c r="X719" s="136"/>
      <c r="BS719" s="136"/>
    </row>
    <row r="720" spans="24:71" ht="18.95" customHeight="1">
      <c r="X720" s="136"/>
      <c r="BS720" s="136"/>
    </row>
    <row r="721" spans="3:71" ht="18.95" customHeight="1">
      <c r="X721" s="136"/>
      <c r="BS721" s="136"/>
    </row>
    <row r="722" spans="3:71" ht="18.95" customHeight="1">
      <c r="X722" s="136"/>
      <c r="BS722" s="136"/>
    </row>
    <row r="723" spans="3:71" ht="18.95" customHeight="1">
      <c r="V723" s="137">
        <f>V679+1</f>
        <v>15</v>
      </c>
      <c r="BS723" s="136"/>
    </row>
    <row r="724" spans="3:71" ht="9.1999999999999993" customHeight="1"/>
    <row r="725" spans="3:71" ht="18.95" customHeight="1">
      <c r="C725" s="90"/>
      <c r="D725" s="19"/>
    </row>
    <row r="726" spans="3:71" ht="18.95" customHeight="1">
      <c r="C726" s="90"/>
      <c r="D726" s="19"/>
    </row>
    <row r="727" spans="3:71" ht="18.95" customHeight="1">
      <c r="C727" s="90"/>
      <c r="D727" s="19"/>
      <c r="AX727" s="148"/>
    </row>
    <row r="728" spans="3:71" ht="18.95" customHeight="1">
      <c r="C728" s="90"/>
      <c r="D728" s="19"/>
      <c r="AX728" s="148"/>
    </row>
    <row r="729" spans="3:71" ht="18.95" customHeight="1">
      <c r="C729" s="90"/>
      <c r="D729" s="19"/>
      <c r="AX729" s="148"/>
    </row>
    <row r="730" spans="3:71" ht="18.95" customHeight="1">
      <c r="C730" s="90"/>
      <c r="D730" s="19"/>
      <c r="AX730" s="148"/>
    </row>
    <row r="731" spans="3:71" ht="18.95" customHeight="1">
      <c r="C731" s="90"/>
      <c r="D731" s="19"/>
      <c r="AX731" s="148"/>
    </row>
    <row r="732" spans="3:71" ht="18.95" customHeight="1">
      <c r="C732" s="90"/>
      <c r="D732" s="19"/>
      <c r="AX732" s="148"/>
    </row>
    <row r="733" spans="3:71" ht="18.95" customHeight="1">
      <c r="C733" s="90"/>
      <c r="D733" s="19"/>
    </row>
    <row r="734" spans="3:71" ht="18.95" customHeight="1">
      <c r="C734" s="90"/>
      <c r="D734" s="19"/>
    </row>
    <row r="735" spans="3:71" ht="18.95" customHeight="1">
      <c r="C735" s="90"/>
      <c r="D735" s="19"/>
      <c r="I735" s="19" t="str">
        <f>AG8</f>
        <v>令和　　　年　　　月　　　日</v>
      </c>
    </row>
    <row r="736" spans="3:71" ht="18.95" customHeight="1">
      <c r="C736" s="90"/>
      <c r="D736" s="19"/>
    </row>
    <row r="737" spans="3:88" ht="18.95" customHeight="1">
      <c r="C737" s="90"/>
      <c r="D737" s="19"/>
    </row>
    <row r="738" spans="3:88" ht="18.95" customHeight="1">
      <c r="C738" s="90"/>
      <c r="D738" s="19"/>
      <c r="O738" s="19" t="s">
        <v>312</v>
      </c>
    </row>
    <row r="739" spans="3:88" ht="18.95" customHeight="1">
      <c r="C739" s="90"/>
      <c r="D739" s="19"/>
    </row>
    <row r="740" spans="3:88" ht="18.95" customHeight="1">
      <c r="C740" s="90"/>
      <c r="D740" s="19"/>
      <c r="O740" s="19" t="s">
        <v>175</v>
      </c>
    </row>
    <row r="741" spans="3:88" ht="18.95" customHeight="1">
      <c r="C741" s="90"/>
      <c r="D741" s="19"/>
    </row>
    <row r="742" spans="3:88" ht="18.95" customHeight="1">
      <c r="C742" s="90"/>
      <c r="D742" s="19"/>
      <c r="O742" s="19" t="s">
        <v>313</v>
      </c>
      <c r="AC742" s="499" t="str">
        <f>目次!D28</f>
        <v>谷口圭三</v>
      </c>
      <c r="AD742" s="499"/>
      <c r="AE742" s="499"/>
      <c r="AF742" s="499"/>
      <c r="AG742" s="499"/>
      <c r="AH742" s="499"/>
      <c r="AI742" s="499"/>
      <c r="AJ742" s="499"/>
      <c r="AK742" s="1"/>
      <c r="AN742" s="19" t="s">
        <v>7</v>
      </c>
    </row>
    <row r="743" spans="3:88" ht="18.95" customHeight="1">
      <c r="C743" s="90"/>
      <c r="D743" s="19"/>
      <c r="BX743" s="141"/>
      <c r="BY743" s="141"/>
      <c r="BZ743" s="141"/>
      <c r="CA743" s="141"/>
      <c r="CB743" s="141"/>
      <c r="CC743" s="141"/>
      <c r="CD743" s="141"/>
      <c r="CE743" s="141"/>
    </row>
    <row r="744" spans="3:88" ht="18.95" customHeight="1">
      <c r="C744" s="90"/>
      <c r="D744" s="19"/>
    </row>
    <row r="745" spans="3:88" ht="18.95" customHeight="1">
      <c r="C745" s="90"/>
      <c r="D745" s="19"/>
      <c r="O745" s="19" t="s">
        <v>314</v>
      </c>
      <c r="Y745" s="500" t="str">
        <f>IF(L12="","",L12)</f>
        <v/>
      </c>
      <c r="Z745" s="500"/>
      <c r="AA745" s="500"/>
      <c r="AB745" s="500"/>
      <c r="AC745" s="500"/>
      <c r="AD745" s="500"/>
      <c r="AE745" s="500"/>
      <c r="AF745" s="500"/>
      <c r="AG745" s="500"/>
      <c r="AH745" s="500"/>
      <c r="AI745" s="500"/>
      <c r="AJ745" s="500"/>
      <c r="AK745" s="500"/>
      <c r="AL745" s="500"/>
      <c r="AM745" s="500"/>
      <c r="AN745" s="500"/>
    </row>
    <row r="746" spans="3:88" ht="18.95" customHeight="1">
      <c r="C746" s="90"/>
      <c r="D746" s="19"/>
      <c r="Y746" s="500" t="str">
        <f>IF(L13="","",L13)</f>
        <v/>
      </c>
      <c r="Z746" s="500"/>
      <c r="AA746" s="500"/>
      <c r="AB746" s="500"/>
      <c r="AC746" s="500"/>
      <c r="AD746" s="500"/>
      <c r="AE746" s="500"/>
      <c r="AF746" s="500"/>
      <c r="AG746" s="500"/>
      <c r="AH746" s="500"/>
      <c r="AI746" s="500"/>
      <c r="AJ746" s="500"/>
      <c r="AK746" s="500"/>
      <c r="AL746" s="500"/>
      <c r="AM746" s="500"/>
      <c r="AN746" s="500"/>
    </row>
    <row r="747" spans="3:88" ht="18.95" customHeight="1">
      <c r="C747" s="90"/>
      <c r="D747" s="19"/>
      <c r="Y747" s="500"/>
      <c r="Z747" s="500"/>
      <c r="AA747" s="500"/>
      <c r="AB747" s="500"/>
      <c r="AC747" s="500"/>
      <c r="AD747" s="500"/>
      <c r="AE747" s="500"/>
      <c r="AF747" s="500"/>
      <c r="AG747" s="500"/>
      <c r="AH747" s="500"/>
      <c r="AI747" s="500"/>
      <c r="AJ747" s="500"/>
      <c r="AK747" s="500"/>
      <c r="AL747" s="500"/>
      <c r="AM747" s="500"/>
      <c r="AN747" s="500"/>
    </row>
    <row r="748" spans="3:88" ht="18.95" customHeight="1">
      <c r="C748" s="90"/>
      <c r="D748" s="19"/>
      <c r="O748" s="19" t="s">
        <v>315</v>
      </c>
      <c r="Y748" s="500" t="str">
        <f>IF(L14="","",L14)</f>
        <v/>
      </c>
      <c r="Z748" s="500"/>
      <c r="AA748" s="500"/>
      <c r="AB748" s="500"/>
      <c r="AC748" s="500"/>
      <c r="AD748" s="499" t="str">
        <f>IF(L15="","",L15)</f>
        <v/>
      </c>
      <c r="AE748" s="499"/>
      <c r="AF748" s="499"/>
      <c r="AG748" s="499"/>
      <c r="AH748" s="499"/>
      <c r="AI748" s="499"/>
      <c r="AJ748" s="499"/>
      <c r="AK748" s="499"/>
      <c r="AL748" s="1"/>
      <c r="AN748" s="19" t="s">
        <v>7</v>
      </c>
    </row>
    <row r="749" spans="3:88" ht="15" customHeight="1">
      <c r="C749" s="90"/>
      <c r="D749" s="19"/>
    </row>
    <row r="750" spans="3:88" ht="18.95" customHeight="1">
      <c r="C750" s="90"/>
      <c r="D750" s="19"/>
      <c r="BT750" s="138"/>
      <c r="BU750" s="138"/>
      <c r="BV750" s="138"/>
      <c r="BW750" s="138"/>
      <c r="BX750" s="138"/>
      <c r="BY750" s="138"/>
      <c r="BZ750" s="138"/>
      <c r="CA750" s="138"/>
      <c r="CB750" s="138"/>
      <c r="CC750" s="138"/>
      <c r="CD750" s="138"/>
      <c r="CE750" s="138"/>
      <c r="CF750" s="138"/>
      <c r="CG750" s="138"/>
      <c r="CH750" s="138"/>
      <c r="CI750" s="138"/>
      <c r="CJ750" s="138"/>
    </row>
    <row r="751" spans="3:88" ht="15" customHeight="1">
      <c r="C751" s="90"/>
      <c r="D751" s="19"/>
    </row>
    <row r="752" spans="3:88" ht="18.95" customHeight="1">
      <c r="C752" s="90"/>
      <c r="D752" s="19"/>
      <c r="BT752" s="139"/>
      <c r="BU752" s="139"/>
      <c r="BV752" s="139"/>
      <c r="BW752" s="139"/>
      <c r="BX752" s="139"/>
      <c r="CA752" s="141"/>
      <c r="CB752" s="141"/>
      <c r="CC752" s="141"/>
      <c r="CD752" s="141"/>
      <c r="CE752" s="141"/>
      <c r="CF752" s="141"/>
      <c r="CG752" s="141"/>
    </row>
    <row r="753" spans="3:86" ht="18.95" customHeight="1">
      <c r="C753" s="90"/>
      <c r="D753" s="19"/>
    </row>
    <row r="754" spans="3:86" ht="18.95" customHeight="1">
      <c r="C754" s="90"/>
      <c r="D754" s="19"/>
    </row>
    <row r="755" spans="3:86" ht="18.95" customHeight="1">
      <c r="C755" s="90"/>
      <c r="D755" s="19"/>
    </row>
    <row r="756" spans="3:86" ht="15" customHeight="1">
      <c r="C756" s="90"/>
      <c r="D756" s="19"/>
      <c r="Y756" s="138"/>
      <c r="Z756" s="138"/>
      <c r="AA756" s="138"/>
      <c r="AB756" s="138"/>
      <c r="AC756" s="138"/>
      <c r="AD756" s="138"/>
      <c r="AE756" s="138"/>
      <c r="AF756" s="138"/>
      <c r="AG756" s="138"/>
      <c r="AH756" s="138"/>
      <c r="AI756" s="138"/>
      <c r="AJ756" s="138"/>
      <c r="AK756" s="138"/>
      <c r="AL756" s="138"/>
      <c r="AM756" s="138"/>
      <c r="AN756" s="138"/>
      <c r="AO756" s="138"/>
    </row>
    <row r="757" spans="3:86" ht="18.95" customHeight="1">
      <c r="C757" s="90"/>
      <c r="D757" s="19"/>
    </row>
    <row r="758" spans="3:86" ht="15" customHeight="1">
      <c r="Z758" s="139"/>
      <c r="AA758" s="139"/>
      <c r="AB758" s="139"/>
      <c r="AC758" s="139"/>
      <c r="AD758" s="139"/>
      <c r="AG758" s="141"/>
      <c r="AH758" s="141"/>
      <c r="AI758" s="141"/>
      <c r="AJ758" s="141"/>
      <c r="AK758" s="141"/>
      <c r="AL758" s="141"/>
      <c r="AM758" s="141"/>
    </row>
    <row r="759" spans="3:86" ht="18.95" customHeight="1">
      <c r="BU759" s="150"/>
      <c r="BV759" s="150"/>
      <c r="BW759" s="150"/>
      <c r="BX759" s="150"/>
      <c r="BY759" s="150"/>
      <c r="CB759" s="141"/>
      <c r="CC759" s="141"/>
      <c r="CD759" s="141"/>
      <c r="CE759" s="141"/>
      <c r="CF759" s="141"/>
      <c r="CG759" s="141"/>
      <c r="CH759" s="141"/>
    </row>
    <row r="763" spans="3:86" ht="15" customHeight="1"/>
    <row r="765" spans="3:86" ht="15" customHeight="1"/>
    <row r="766" spans="3:86" ht="18.95" customHeight="1">
      <c r="D766" s="94"/>
      <c r="BU766" s="150"/>
      <c r="BV766" s="150"/>
      <c r="BW766" s="150"/>
      <c r="BX766" s="150"/>
      <c r="BY766" s="150"/>
      <c r="CB766" s="141"/>
      <c r="CC766" s="141"/>
      <c r="CD766" s="141"/>
      <c r="CE766" s="141"/>
      <c r="CF766" s="141"/>
      <c r="CG766" s="141"/>
      <c r="CH766" s="141"/>
    </row>
    <row r="767" spans="3:86" ht="33.200000000000003" customHeight="1">
      <c r="C767" s="94"/>
    </row>
    <row r="768" spans="3:86" ht="18.95" customHeight="1">
      <c r="V768" s="137">
        <f>V723+1</f>
        <v>16</v>
      </c>
    </row>
    <row r="769" spans="3:86" ht="18.75" customHeight="1">
      <c r="D769" s="94"/>
      <c r="V769" s="137"/>
      <c r="BU769" s="150"/>
      <c r="BV769" s="150"/>
      <c r="BW769" s="150"/>
      <c r="BX769" s="150"/>
      <c r="BY769" s="150"/>
      <c r="CB769" s="141"/>
      <c r="CC769" s="141"/>
      <c r="CD769" s="141"/>
      <c r="CE769" s="141"/>
      <c r="CF769" s="141"/>
      <c r="CG769" s="141"/>
      <c r="CH769" s="141"/>
    </row>
    <row r="770" spans="3:86" ht="18.95" customHeight="1">
      <c r="D770" s="19"/>
    </row>
    <row r="771" spans="3:86" ht="18.95" customHeight="1">
      <c r="C771" s="19" t="str">
        <f>IF(L11="要","（別紙）","")</f>
        <v/>
      </c>
      <c r="D771" s="19"/>
    </row>
    <row r="772" spans="3:86" ht="18.95" customHeight="1">
      <c r="D772" s="19"/>
    </row>
    <row r="773" spans="3:86" ht="18.95" customHeight="1">
      <c r="D773" s="19"/>
      <c r="K773" s="576" t="str">
        <f>IF(L11="要","支払予定表","")</f>
        <v/>
      </c>
      <c r="L773" s="576"/>
      <c r="M773" s="576"/>
      <c r="N773" s="576"/>
      <c r="O773" s="576"/>
      <c r="P773" s="576"/>
      <c r="Q773" s="576"/>
      <c r="R773" s="576"/>
      <c r="S773" s="576"/>
      <c r="T773" s="576"/>
      <c r="U773" s="576"/>
      <c r="V773" s="576"/>
      <c r="W773" s="576"/>
      <c r="X773" s="576"/>
      <c r="Y773" s="576"/>
      <c r="Z773" s="576"/>
      <c r="AA773" s="576"/>
      <c r="AB773" s="576"/>
      <c r="AC773" s="576"/>
      <c r="AD773" s="576"/>
      <c r="AE773" s="576"/>
      <c r="AF773" s="576"/>
      <c r="AG773" s="576"/>
    </row>
    <row r="774" spans="3:86" ht="18.95" customHeight="1">
      <c r="D774" s="19"/>
      <c r="K774" s="576"/>
      <c r="L774" s="576"/>
      <c r="M774" s="576"/>
      <c r="N774" s="576"/>
      <c r="O774" s="576"/>
      <c r="P774" s="576"/>
      <c r="Q774" s="576"/>
      <c r="R774" s="576"/>
      <c r="S774" s="576"/>
      <c r="T774" s="576"/>
      <c r="U774" s="576"/>
      <c r="V774" s="576"/>
      <c r="W774" s="576"/>
      <c r="X774" s="576"/>
      <c r="Y774" s="576"/>
      <c r="Z774" s="576"/>
      <c r="AA774" s="576"/>
      <c r="AB774" s="576"/>
      <c r="AC774" s="576"/>
      <c r="AD774" s="576"/>
      <c r="AE774" s="576"/>
      <c r="AF774" s="576"/>
      <c r="AG774" s="576"/>
    </row>
    <row r="775" spans="3:86" ht="18.95" customHeight="1">
      <c r="D775" s="19"/>
      <c r="K775" s="576"/>
      <c r="L775" s="576"/>
      <c r="M775" s="576"/>
      <c r="N775" s="576"/>
      <c r="O775" s="576"/>
      <c r="P775" s="576"/>
      <c r="Q775" s="576"/>
      <c r="R775" s="576"/>
      <c r="S775" s="576"/>
      <c r="T775" s="576"/>
      <c r="U775" s="576"/>
      <c r="V775" s="576"/>
      <c r="W775" s="576"/>
      <c r="X775" s="576"/>
      <c r="Y775" s="576"/>
      <c r="Z775" s="576"/>
      <c r="AA775" s="576"/>
      <c r="AB775" s="576"/>
      <c r="AC775" s="576"/>
      <c r="AD775" s="576"/>
      <c r="AE775" s="576"/>
      <c r="AF775" s="576"/>
      <c r="AG775" s="576"/>
    </row>
    <row r="776" spans="3:86" ht="18.95" customHeight="1">
      <c r="D776" s="19"/>
    </row>
    <row r="777" spans="3:86" ht="18.95" customHeight="1">
      <c r="D777" s="19"/>
    </row>
    <row r="778" spans="3:86" ht="18.95" customHeight="1">
      <c r="D778" s="95" t="str">
        <f>IF(L11="要","１．履行期間における年度別支払い限度額は、次のとおりとする","")</f>
        <v/>
      </c>
    </row>
    <row r="779" spans="3:86" ht="18.95" customHeight="1">
      <c r="D779" s="95"/>
    </row>
    <row r="780" spans="3:86" ht="18.95" customHeight="1">
      <c r="D780" s="95"/>
      <c r="E780" s="577" t="str">
        <f>IF(L11="要","年　度","")</f>
        <v/>
      </c>
      <c r="F780" s="578"/>
      <c r="G780" s="578"/>
      <c r="H780" s="578"/>
      <c r="I780" s="578"/>
      <c r="J780" s="578"/>
      <c r="K780" s="578"/>
      <c r="L780" s="579"/>
      <c r="M780" s="583" t="str">
        <f>IF(L11="要","年度別支払限度額","")</f>
        <v/>
      </c>
      <c r="N780" s="584"/>
      <c r="O780" s="584"/>
      <c r="P780" s="584"/>
      <c r="Q780" s="584"/>
      <c r="R780" s="584"/>
      <c r="S780" s="584"/>
      <c r="T780" s="584"/>
      <c r="U780" s="584"/>
      <c r="V780" s="584"/>
      <c r="W780" s="584"/>
      <c r="X780" s="584"/>
      <c r="Y780" s="584"/>
      <c r="Z780" s="584"/>
      <c r="AA780" s="584"/>
      <c r="AB780" s="584"/>
      <c r="AC780" s="584"/>
      <c r="AD780" s="584"/>
      <c r="AE780" s="584"/>
      <c r="AF780" s="584"/>
      <c r="AG780" s="585"/>
      <c r="AH780" s="577" t="str">
        <f>IF(L11="要","備　考","")</f>
        <v/>
      </c>
      <c r="AI780" s="578"/>
      <c r="AJ780" s="578"/>
      <c r="AK780" s="578"/>
      <c r="AL780" s="578"/>
      <c r="AM780" s="578"/>
      <c r="AN780" s="579"/>
    </row>
    <row r="781" spans="3:86" ht="18.95" customHeight="1">
      <c r="D781" s="95"/>
      <c r="E781" s="580"/>
      <c r="F781" s="581"/>
      <c r="G781" s="581"/>
      <c r="H781" s="581"/>
      <c r="I781" s="581"/>
      <c r="J781" s="581"/>
      <c r="K781" s="581"/>
      <c r="L781" s="582"/>
      <c r="M781" s="580" t="str">
        <f>IF(L11="要","（消費税含む）","")</f>
        <v/>
      </c>
      <c r="N781" s="581"/>
      <c r="O781" s="581"/>
      <c r="P781" s="581"/>
      <c r="Q781" s="581"/>
      <c r="R781" s="581"/>
      <c r="S781" s="581"/>
      <c r="T781" s="581"/>
      <c r="U781" s="581"/>
      <c r="V781" s="581"/>
      <c r="W781" s="581"/>
      <c r="X781" s="581"/>
      <c r="Y781" s="581"/>
      <c r="Z781" s="581"/>
      <c r="AA781" s="581"/>
      <c r="AB781" s="581"/>
      <c r="AC781" s="581"/>
      <c r="AD781" s="581"/>
      <c r="AE781" s="581"/>
      <c r="AF781" s="581"/>
      <c r="AG781" s="582"/>
      <c r="AH781" s="580"/>
      <c r="AI781" s="581"/>
      <c r="AJ781" s="581"/>
      <c r="AK781" s="581"/>
      <c r="AL781" s="581"/>
      <c r="AM781" s="581"/>
      <c r="AN781" s="582"/>
    </row>
    <row r="782" spans="3:86" ht="18.95" customHeight="1">
      <c r="D782" s="95"/>
      <c r="E782" s="563"/>
      <c r="F782" s="564"/>
      <c r="G782" s="564"/>
      <c r="H782" s="564"/>
      <c r="I782" s="564"/>
      <c r="J782" s="565" t="str">
        <f>IF(L11="要","年度","")</f>
        <v/>
      </c>
      <c r="K782" s="565"/>
      <c r="L782" s="566"/>
      <c r="M782" s="569"/>
      <c r="N782" s="570"/>
      <c r="O782" s="570"/>
      <c r="P782" s="570"/>
      <c r="Q782" s="570"/>
      <c r="R782" s="570"/>
      <c r="S782" s="570"/>
      <c r="T782" s="570"/>
      <c r="U782" s="570"/>
      <c r="V782" s="570"/>
      <c r="W782" s="570"/>
      <c r="X782" s="570"/>
      <c r="Y782" s="570"/>
      <c r="Z782" s="570"/>
      <c r="AA782" s="570"/>
      <c r="AB782" s="570"/>
      <c r="AC782" s="570"/>
      <c r="AD782" s="570"/>
      <c r="AE782" s="510" t="str">
        <f>IF(L11="要","円","")</f>
        <v/>
      </c>
      <c r="AF782" s="510"/>
      <c r="AG782" s="573"/>
      <c r="AH782" s="574"/>
      <c r="AI782" s="574"/>
      <c r="AJ782" s="574"/>
      <c r="AK782" s="574"/>
      <c r="AL782" s="574"/>
      <c r="AM782" s="574"/>
      <c r="AN782" s="574"/>
    </row>
    <row r="783" spans="3:86" ht="18.95" customHeight="1">
      <c r="D783" s="95"/>
      <c r="E783" s="563"/>
      <c r="F783" s="564"/>
      <c r="G783" s="564"/>
      <c r="H783" s="564"/>
      <c r="I783" s="564"/>
      <c r="J783" s="567"/>
      <c r="K783" s="567"/>
      <c r="L783" s="568"/>
      <c r="M783" s="571"/>
      <c r="N783" s="572"/>
      <c r="O783" s="572"/>
      <c r="P783" s="572"/>
      <c r="Q783" s="572"/>
      <c r="R783" s="572"/>
      <c r="S783" s="572"/>
      <c r="T783" s="572"/>
      <c r="U783" s="572"/>
      <c r="V783" s="572"/>
      <c r="W783" s="572"/>
      <c r="X783" s="572"/>
      <c r="Y783" s="572"/>
      <c r="Z783" s="572"/>
      <c r="AA783" s="572"/>
      <c r="AB783" s="572"/>
      <c r="AC783" s="572"/>
      <c r="AD783" s="572"/>
      <c r="AE783" s="518"/>
      <c r="AF783" s="518"/>
      <c r="AG783" s="519"/>
      <c r="AH783" s="574"/>
      <c r="AI783" s="574"/>
      <c r="AJ783" s="574"/>
      <c r="AK783" s="574"/>
      <c r="AL783" s="574"/>
      <c r="AM783" s="574"/>
      <c r="AN783" s="574"/>
    </row>
    <row r="784" spans="3:86" ht="18.95" customHeight="1">
      <c r="D784" s="95"/>
      <c r="E784" s="563"/>
      <c r="F784" s="564"/>
      <c r="G784" s="564"/>
      <c r="H784" s="564"/>
      <c r="I784" s="564"/>
      <c r="J784" s="565" t="str">
        <f>IF(L11="要","年度","")</f>
        <v/>
      </c>
      <c r="K784" s="565"/>
      <c r="L784" s="566"/>
      <c r="M784" s="569"/>
      <c r="N784" s="570"/>
      <c r="O784" s="570"/>
      <c r="P784" s="570"/>
      <c r="Q784" s="570"/>
      <c r="R784" s="570"/>
      <c r="S784" s="570"/>
      <c r="T784" s="570"/>
      <c r="U784" s="570"/>
      <c r="V784" s="570"/>
      <c r="W784" s="570"/>
      <c r="X784" s="570"/>
      <c r="Y784" s="570"/>
      <c r="Z784" s="570"/>
      <c r="AA784" s="570"/>
      <c r="AB784" s="570"/>
      <c r="AC784" s="570"/>
      <c r="AD784" s="570"/>
      <c r="AE784" s="510" t="str">
        <f>IF(L11="要","円","")</f>
        <v/>
      </c>
      <c r="AF784" s="510"/>
      <c r="AG784" s="573"/>
      <c r="AH784" s="574"/>
      <c r="AI784" s="574"/>
      <c r="AJ784" s="574"/>
      <c r="AK784" s="574"/>
      <c r="AL784" s="574"/>
      <c r="AM784" s="574"/>
      <c r="AN784" s="574"/>
    </row>
    <row r="785" spans="4:42" ht="18.95" customHeight="1">
      <c r="D785" s="95"/>
      <c r="E785" s="563"/>
      <c r="F785" s="564"/>
      <c r="G785" s="564"/>
      <c r="H785" s="564"/>
      <c r="I785" s="564"/>
      <c r="J785" s="567"/>
      <c r="K785" s="567"/>
      <c r="L785" s="568"/>
      <c r="M785" s="571"/>
      <c r="N785" s="572"/>
      <c r="O785" s="572"/>
      <c r="P785" s="572"/>
      <c r="Q785" s="572"/>
      <c r="R785" s="572"/>
      <c r="S785" s="572"/>
      <c r="T785" s="572"/>
      <c r="U785" s="572"/>
      <c r="V785" s="572"/>
      <c r="W785" s="572"/>
      <c r="X785" s="572"/>
      <c r="Y785" s="572"/>
      <c r="Z785" s="572"/>
      <c r="AA785" s="572"/>
      <c r="AB785" s="572"/>
      <c r="AC785" s="572"/>
      <c r="AD785" s="572"/>
      <c r="AE785" s="518"/>
      <c r="AF785" s="518"/>
      <c r="AG785" s="519"/>
      <c r="AH785" s="574"/>
      <c r="AI785" s="574"/>
      <c r="AJ785" s="574"/>
      <c r="AK785" s="574"/>
      <c r="AL785" s="574"/>
      <c r="AM785" s="574"/>
      <c r="AN785" s="574"/>
    </row>
    <row r="786" spans="4:42" ht="18.95" customHeight="1">
      <c r="D786" s="95"/>
      <c r="E786" s="563"/>
      <c r="F786" s="564"/>
      <c r="G786" s="564"/>
      <c r="H786" s="564"/>
      <c r="I786" s="564"/>
      <c r="J786" s="565" t="str">
        <f>IF(L11="要","年度","")</f>
        <v/>
      </c>
      <c r="K786" s="565"/>
      <c r="L786" s="566"/>
      <c r="M786" s="569"/>
      <c r="N786" s="570"/>
      <c r="O786" s="570"/>
      <c r="P786" s="570"/>
      <c r="Q786" s="570"/>
      <c r="R786" s="570"/>
      <c r="S786" s="570"/>
      <c r="T786" s="570"/>
      <c r="U786" s="570"/>
      <c r="V786" s="570"/>
      <c r="W786" s="570"/>
      <c r="X786" s="570"/>
      <c r="Y786" s="570"/>
      <c r="Z786" s="570"/>
      <c r="AA786" s="570"/>
      <c r="AB786" s="570"/>
      <c r="AC786" s="570"/>
      <c r="AD786" s="570"/>
      <c r="AE786" s="510" t="str">
        <f>IF(L11="要","円","")</f>
        <v/>
      </c>
      <c r="AF786" s="510"/>
      <c r="AG786" s="573"/>
      <c r="AH786" s="574"/>
      <c r="AI786" s="574"/>
      <c r="AJ786" s="574"/>
      <c r="AK786" s="574"/>
      <c r="AL786" s="574"/>
      <c r="AM786" s="574"/>
      <c r="AN786" s="574"/>
    </row>
    <row r="787" spans="4:42" ht="18.95" customHeight="1">
      <c r="D787" s="95"/>
      <c r="E787" s="563"/>
      <c r="F787" s="564"/>
      <c r="G787" s="564"/>
      <c r="H787" s="564"/>
      <c r="I787" s="564"/>
      <c r="J787" s="567"/>
      <c r="K787" s="567"/>
      <c r="L787" s="568"/>
      <c r="M787" s="571"/>
      <c r="N787" s="572"/>
      <c r="O787" s="572"/>
      <c r="P787" s="572"/>
      <c r="Q787" s="572"/>
      <c r="R787" s="572"/>
      <c r="S787" s="572"/>
      <c r="T787" s="572"/>
      <c r="U787" s="572"/>
      <c r="V787" s="572"/>
      <c r="W787" s="572"/>
      <c r="X787" s="572"/>
      <c r="Y787" s="572"/>
      <c r="Z787" s="572"/>
      <c r="AA787" s="572"/>
      <c r="AB787" s="572"/>
      <c r="AC787" s="572"/>
      <c r="AD787" s="572"/>
      <c r="AE787" s="518"/>
      <c r="AF787" s="518"/>
      <c r="AG787" s="519"/>
      <c r="AH787" s="574"/>
      <c r="AI787" s="574"/>
      <c r="AJ787" s="574"/>
      <c r="AK787" s="574"/>
      <c r="AL787" s="574"/>
      <c r="AM787" s="574"/>
      <c r="AN787" s="574"/>
    </row>
    <row r="788" spans="4:42" ht="18.95" customHeight="1">
      <c r="D788" s="95"/>
      <c r="E788" s="577" t="str">
        <f>IF(L11="要","合　計","")</f>
        <v/>
      </c>
      <c r="F788" s="578"/>
      <c r="G788" s="578"/>
      <c r="H788" s="578"/>
      <c r="I788" s="578"/>
      <c r="J788" s="578"/>
      <c r="K788" s="578"/>
      <c r="L788" s="579"/>
      <c r="M788" s="586"/>
      <c r="N788" s="587"/>
      <c r="O788" s="587"/>
      <c r="P788" s="587"/>
      <c r="Q788" s="587"/>
      <c r="R788" s="587"/>
      <c r="S788" s="587"/>
      <c r="T788" s="587"/>
      <c r="U788" s="587"/>
      <c r="V788" s="587"/>
      <c r="W788" s="587"/>
      <c r="X788" s="587"/>
      <c r="Y788" s="587"/>
      <c r="Z788" s="587"/>
      <c r="AA788" s="587"/>
      <c r="AB788" s="587"/>
      <c r="AC788" s="587"/>
      <c r="AD788" s="587"/>
      <c r="AE788" s="590" t="str">
        <f>IF(L11="要","円","")</f>
        <v/>
      </c>
      <c r="AF788" s="590"/>
      <c r="AG788" s="591"/>
      <c r="AH788" s="574"/>
      <c r="AI788" s="574"/>
      <c r="AJ788" s="574"/>
      <c r="AK788" s="574"/>
      <c r="AL788" s="574"/>
      <c r="AM788" s="574"/>
      <c r="AN788" s="574"/>
    </row>
    <row r="789" spans="4:42" ht="18.95" customHeight="1">
      <c r="D789" s="95"/>
      <c r="E789" s="421"/>
      <c r="F789" s="422"/>
      <c r="G789" s="422"/>
      <c r="H789" s="422"/>
      <c r="I789" s="422"/>
      <c r="J789" s="422"/>
      <c r="K789" s="422"/>
      <c r="L789" s="423"/>
      <c r="M789" s="588"/>
      <c r="N789" s="589"/>
      <c r="O789" s="589"/>
      <c r="P789" s="589"/>
      <c r="Q789" s="589"/>
      <c r="R789" s="589"/>
      <c r="S789" s="589"/>
      <c r="T789" s="589"/>
      <c r="U789" s="589"/>
      <c r="V789" s="589"/>
      <c r="W789" s="589"/>
      <c r="X789" s="589"/>
      <c r="Y789" s="589"/>
      <c r="Z789" s="589"/>
      <c r="AA789" s="589"/>
      <c r="AB789" s="589"/>
      <c r="AC789" s="589"/>
      <c r="AD789" s="589"/>
      <c r="AE789" s="592"/>
      <c r="AF789" s="592"/>
      <c r="AG789" s="593"/>
      <c r="AH789" s="574"/>
      <c r="AI789" s="574"/>
      <c r="AJ789" s="574"/>
      <c r="AK789" s="574"/>
      <c r="AL789" s="574"/>
      <c r="AM789" s="574"/>
      <c r="AN789" s="574"/>
    </row>
    <row r="790" spans="4:42" ht="18.95" customHeight="1">
      <c r="D790" s="95"/>
      <c r="E790" s="580"/>
      <c r="F790" s="581"/>
      <c r="G790" s="581"/>
      <c r="H790" s="581"/>
      <c r="I790" s="581"/>
      <c r="J790" s="581"/>
      <c r="K790" s="581"/>
      <c r="L790" s="582"/>
      <c r="M790" s="111" t="str">
        <f>IF(L11="要","（","")</f>
        <v/>
      </c>
      <c r="N790" s="516" t="str">
        <f>IF(L11="要","内消費税及び地方消費税の額","")</f>
        <v/>
      </c>
      <c r="O790" s="516"/>
      <c r="P790" s="516"/>
      <c r="Q790" s="516"/>
      <c r="R790" s="516"/>
      <c r="S790" s="516"/>
      <c r="T790" s="516"/>
      <c r="U790" s="516"/>
      <c r="V790" s="516"/>
      <c r="W790" s="516"/>
      <c r="X790" s="517"/>
      <c r="Y790" s="517"/>
      <c r="Z790" s="517"/>
      <c r="AA790" s="517"/>
      <c r="AB790" s="517"/>
      <c r="AC790" s="517"/>
      <c r="AD790" s="517"/>
      <c r="AE790" s="518" t="str">
        <f>IF(L11="要","円）","")</f>
        <v/>
      </c>
      <c r="AF790" s="518"/>
      <c r="AG790" s="519"/>
      <c r="AH790" s="574"/>
      <c r="AI790" s="574"/>
      <c r="AJ790" s="574"/>
      <c r="AK790" s="574"/>
      <c r="AL790" s="574"/>
      <c r="AM790" s="574"/>
      <c r="AN790" s="574"/>
    </row>
    <row r="791" spans="4:42" ht="18.95" customHeight="1">
      <c r="D791" s="95"/>
    </row>
    <row r="792" spans="4:42" ht="18.95" customHeight="1">
      <c r="D792" s="95"/>
    </row>
    <row r="793" spans="4:42" ht="18.95" customHeight="1">
      <c r="D793" s="95" t="str">
        <f>IF(L11="要","２．","")</f>
        <v/>
      </c>
      <c r="F793" s="99" t="str">
        <f>IF(L11="要","発注者は、予算の都合等、必要がある場合は、支払限度額を変更できるものとする。","")</f>
        <v/>
      </c>
    </row>
    <row r="794" spans="4:42" ht="18.95" customHeight="1">
      <c r="D794" s="95"/>
    </row>
    <row r="795" spans="4:42" ht="18.95" customHeight="1">
      <c r="D795" s="95"/>
    </row>
    <row r="796" spans="4:42" ht="18.95" customHeight="1">
      <c r="D796" s="95" t="str">
        <f>IF(L11="要","３．","")</f>
        <v/>
      </c>
      <c r="F796" s="19" t="str">
        <f>IF(L11="要","発注者が支払限度額を変更する場合は、受注者に通知する。","")</f>
        <v/>
      </c>
    </row>
    <row r="797" spans="4:42" ht="18.95" customHeight="1">
      <c r="D797" s="19"/>
    </row>
    <row r="799" spans="4:42" ht="18.95" customHeight="1">
      <c r="D799" s="520" t="str">
        <f>IF(L11="要","４.","")</f>
        <v/>
      </c>
      <c r="E799" s="520"/>
      <c r="F799" s="52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
      </c>
      <c r="G799" s="520"/>
      <c r="H799" s="520"/>
      <c r="I799" s="520"/>
      <c r="J799" s="520"/>
      <c r="K799" s="520"/>
      <c r="L799" s="520"/>
      <c r="M799" s="520"/>
      <c r="N799" s="520"/>
      <c r="O799" s="520"/>
      <c r="P799" s="520"/>
      <c r="Q799" s="520"/>
      <c r="R799" s="520"/>
      <c r="S799" s="520"/>
      <c r="T799" s="520"/>
      <c r="U799" s="520"/>
      <c r="V799" s="520"/>
      <c r="W799" s="520"/>
      <c r="X799" s="520"/>
      <c r="Y799" s="520"/>
      <c r="Z799" s="520"/>
      <c r="AA799" s="520"/>
      <c r="AB799" s="520"/>
      <c r="AC799" s="520"/>
      <c r="AD799" s="520"/>
      <c r="AE799" s="520"/>
      <c r="AF799" s="520"/>
      <c r="AG799" s="520"/>
      <c r="AH799" s="520"/>
      <c r="AI799" s="520"/>
      <c r="AJ799" s="520"/>
      <c r="AK799" s="520"/>
      <c r="AL799" s="520"/>
      <c r="AM799" s="520"/>
      <c r="AN799" s="520"/>
      <c r="AO799" s="520"/>
      <c r="AP799" s="520"/>
    </row>
    <row r="800" spans="4:42" ht="18.95" customHeight="1">
      <c r="D800" s="96"/>
      <c r="E800" s="96"/>
      <c r="F800" s="520"/>
      <c r="G800" s="520"/>
      <c r="H800" s="520"/>
      <c r="I800" s="520"/>
      <c r="J800" s="520"/>
      <c r="K800" s="520"/>
      <c r="L800" s="520"/>
      <c r="M800" s="520"/>
      <c r="N800" s="520"/>
      <c r="O800" s="520"/>
      <c r="P800" s="520"/>
      <c r="Q800" s="520"/>
      <c r="R800" s="520"/>
      <c r="S800" s="520"/>
      <c r="T800" s="520"/>
      <c r="U800" s="520"/>
      <c r="V800" s="520"/>
      <c r="W800" s="520"/>
      <c r="X800" s="520"/>
      <c r="Y800" s="520"/>
      <c r="Z800" s="520"/>
      <c r="AA800" s="520"/>
      <c r="AB800" s="520"/>
      <c r="AC800" s="520"/>
      <c r="AD800" s="520"/>
      <c r="AE800" s="520"/>
      <c r="AF800" s="520"/>
      <c r="AG800" s="520"/>
      <c r="AH800" s="520"/>
      <c r="AI800" s="520"/>
      <c r="AJ800" s="520"/>
      <c r="AK800" s="520"/>
      <c r="AL800" s="520"/>
      <c r="AM800" s="520"/>
      <c r="AN800" s="520"/>
      <c r="AO800" s="520"/>
      <c r="AP800" s="520"/>
    </row>
    <row r="812" spans="22:22" ht="18.95" customHeight="1">
      <c r="V812" s="137">
        <f>V768+1</f>
        <v>17</v>
      </c>
    </row>
  </sheetData>
  <sheetProtection password="DE82" sheet="1" objects="1" scenarios="1" selectLockedCells="1"/>
  <mergeCells count="180">
    <mergeCell ref="F799:AP800"/>
    <mergeCell ref="E52:F59"/>
    <mergeCell ref="G52:L59"/>
    <mergeCell ref="M52:M59"/>
    <mergeCell ref="E60:F77"/>
    <mergeCell ref="G60:L77"/>
    <mergeCell ref="M60:M77"/>
    <mergeCell ref="E78:F89"/>
    <mergeCell ref="G78:L89"/>
    <mergeCell ref="M78:M89"/>
    <mergeCell ref="E786:I787"/>
    <mergeCell ref="J786:L787"/>
    <mergeCell ref="M786:AD787"/>
    <mergeCell ref="AE786:AG787"/>
    <mergeCell ref="AH786:AN787"/>
    <mergeCell ref="E788:L790"/>
    <mergeCell ref="M788:AD789"/>
    <mergeCell ref="AE788:AG789"/>
    <mergeCell ref="AH788:AN790"/>
    <mergeCell ref="E782:I783"/>
    <mergeCell ref="J782:L783"/>
    <mergeCell ref="M782:AD783"/>
    <mergeCell ref="AE782:AG783"/>
    <mergeCell ref="AH782:AN783"/>
    <mergeCell ref="E784:I785"/>
    <mergeCell ref="J784:L785"/>
    <mergeCell ref="M784:AD785"/>
    <mergeCell ref="AE784:AG785"/>
    <mergeCell ref="AH784:AN785"/>
    <mergeCell ref="E100:F104"/>
    <mergeCell ref="G100:L104"/>
    <mergeCell ref="M100:M104"/>
    <mergeCell ref="O100:AP104"/>
    <mergeCell ref="K106:AK107"/>
    <mergeCell ref="Y746:AN747"/>
    <mergeCell ref="K773:AG775"/>
    <mergeCell ref="E780:L781"/>
    <mergeCell ref="AH780:AN781"/>
    <mergeCell ref="M780:AG780"/>
    <mergeCell ref="M781:AG781"/>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O69:AB70"/>
    <mergeCell ref="AC69:AM70"/>
    <mergeCell ref="AN69:AO70"/>
    <mergeCell ref="O72:AP73"/>
    <mergeCell ref="O74:AP75"/>
    <mergeCell ref="O76:AP77"/>
    <mergeCell ref="S78:AM81"/>
    <mergeCell ref="S82:AM85"/>
    <mergeCell ref="S86:Y89"/>
    <mergeCell ref="AA86:AK89"/>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N790:W790"/>
    <mergeCell ref="X790:AD790"/>
    <mergeCell ref="AE790:AG790"/>
    <mergeCell ref="D799:E799"/>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K60:AL61"/>
    <mergeCell ref="AM60:AN61"/>
    <mergeCell ref="B15:E15"/>
    <mergeCell ref="F15:K15"/>
    <mergeCell ref="L15:AE15"/>
    <mergeCell ref="F16:M16"/>
    <mergeCell ref="AL92:AM92"/>
    <mergeCell ref="AC742:AJ742"/>
    <mergeCell ref="Y745:AN745"/>
    <mergeCell ref="Y748:AC748"/>
    <mergeCell ref="AD748:AK748"/>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B11:K11"/>
    <mergeCell ref="L11:N11"/>
    <mergeCell ref="B12:E12"/>
    <mergeCell ref="F12:K12"/>
    <mergeCell ref="L12:AE12"/>
    <mergeCell ref="B13:E13"/>
    <mergeCell ref="F13:K13"/>
    <mergeCell ref="L13:AE13"/>
    <mergeCell ref="B14:E14"/>
    <mergeCell ref="F14:K14"/>
    <mergeCell ref="L14:AE14"/>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2:K2"/>
    <mergeCell ref="L2:AE2"/>
    <mergeCell ref="AG2:AQ2"/>
    <mergeCell ref="AS2:BC2"/>
    <mergeCell ref="BE2:BO2"/>
    <mergeCell ref="B3:K3"/>
    <mergeCell ref="L3:N3"/>
    <mergeCell ref="O3:W3"/>
    <mergeCell ref="X3:AC3"/>
    <mergeCell ref="AG3:AQ3"/>
    <mergeCell ref="AS3:BC3"/>
    <mergeCell ref="BE3:BO3"/>
  </mergeCells>
  <phoneticPr fontId="21"/>
  <conditionalFormatting sqref="D780:AN808">
    <cfRule type="expression" dxfId="35" priority="1" stopIfTrue="1">
      <formula>$L$11&lt;&gt;"要"</formula>
    </cfRule>
  </conditionalFormatting>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20190501</oddHeader>
  </headerFooter>
  <drawing r:id="rId2"/>
  <legacyDrawing r:id="rId3"/>
  <oleObjects>
    <mc:AlternateContent xmlns:mc="http://schemas.openxmlformats.org/markup-compatibility/2006">
      <mc:Choice Requires="x14">
        <oleObject progId="文書" shapeId="81921" r:id="rId4">
          <objectPr defaultSize="0" autoPict="0" r:id="rId5">
            <anchor moveWithCells="1">
              <from>
                <xdr:col>0</xdr:col>
                <xdr:colOff>152400</xdr:colOff>
                <xdr:row>110</xdr:row>
                <xdr:rowOff>104775</xdr:rowOff>
              </from>
              <to>
                <xdr:col>39</xdr:col>
                <xdr:colOff>123825</xdr:colOff>
                <xdr:row>149</xdr:row>
                <xdr:rowOff>200025</xdr:rowOff>
              </to>
            </anchor>
          </objectPr>
        </oleObject>
      </mc:Choice>
      <mc:Fallback>
        <oleObject progId="文書" shapeId="81921" r:id="rId4"/>
      </mc:Fallback>
    </mc:AlternateContent>
    <mc:AlternateContent xmlns:mc="http://schemas.openxmlformats.org/markup-compatibility/2006">
      <mc:Choice Requires="x14">
        <oleObject progId="文書" shapeId="81922" r:id="rId6">
          <objectPr defaultSize="0" autoPict="0" r:id="rId7">
            <anchor moveWithCells="1">
              <from>
                <xdr:col>3</xdr:col>
                <xdr:colOff>47625</xdr:colOff>
                <xdr:row>154</xdr:row>
                <xdr:rowOff>95250</xdr:rowOff>
              </from>
              <to>
                <xdr:col>42</xdr:col>
                <xdr:colOff>0</xdr:colOff>
                <xdr:row>193</xdr:row>
                <xdr:rowOff>104775</xdr:rowOff>
              </to>
            </anchor>
          </objectPr>
        </oleObject>
      </mc:Choice>
      <mc:Fallback>
        <oleObject progId="文書" shapeId="81922" r:id="rId6"/>
      </mc:Fallback>
    </mc:AlternateContent>
    <mc:AlternateContent xmlns:mc="http://schemas.openxmlformats.org/markup-compatibility/2006">
      <mc:Choice Requires="x14">
        <oleObject progId="文書" shapeId="81923" r:id="rId8">
          <objectPr defaultSize="0" autoPict="0" r:id="rId9">
            <anchor moveWithCells="1">
              <from>
                <xdr:col>1</xdr:col>
                <xdr:colOff>28575</xdr:colOff>
                <xdr:row>198</xdr:row>
                <xdr:rowOff>95250</xdr:rowOff>
              </from>
              <to>
                <xdr:col>39</xdr:col>
                <xdr:colOff>142875</xdr:colOff>
                <xdr:row>237</xdr:row>
                <xdr:rowOff>66675</xdr:rowOff>
              </to>
            </anchor>
          </objectPr>
        </oleObject>
      </mc:Choice>
      <mc:Fallback>
        <oleObject progId="文書" shapeId="81923" r:id="rId8"/>
      </mc:Fallback>
    </mc:AlternateContent>
    <mc:AlternateContent xmlns:mc="http://schemas.openxmlformats.org/markup-compatibility/2006">
      <mc:Choice Requires="x14">
        <oleObject progId="文書" shapeId="81924" r:id="rId10">
          <objectPr defaultSize="0" autoPict="0" r:id="rId11">
            <anchor moveWithCells="1">
              <from>
                <xdr:col>3</xdr:col>
                <xdr:colOff>47625</xdr:colOff>
                <xdr:row>242</xdr:row>
                <xdr:rowOff>104775</xdr:rowOff>
              </from>
              <to>
                <xdr:col>42</xdr:col>
                <xdr:colOff>0</xdr:colOff>
                <xdr:row>281</xdr:row>
                <xdr:rowOff>76200</xdr:rowOff>
              </to>
            </anchor>
          </objectPr>
        </oleObject>
      </mc:Choice>
      <mc:Fallback>
        <oleObject progId="文書" shapeId="81924" r:id="rId10"/>
      </mc:Fallback>
    </mc:AlternateContent>
    <mc:AlternateContent xmlns:mc="http://schemas.openxmlformats.org/markup-compatibility/2006">
      <mc:Choice Requires="x14">
        <oleObject progId="文書" shapeId="81925" r:id="rId12">
          <objectPr defaultSize="0" autoPict="0" r:id="rId13">
            <anchor moveWithCells="1">
              <from>
                <xdr:col>1</xdr:col>
                <xdr:colOff>28575</xdr:colOff>
                <xdr:row>286</xdr:row>
                <xdr:rowOff>95250</xdr:rowOff>
              </from>
              <to>
                <xdr:col>39</xdr:col>
                <xdr:colOff>142875</xdr:colOff>
                <xdr:row>325</xdr:row>
                <xdr:rowOff>66675</xdr:rowOff>
              </to>
            </anchor>
          </objectPr>
        </oleObject>
      </mc:Choice>
      <mc:Fallback>
        <oleObject progId="文書" shapeId="81925" r:id="rId12"/>
      </mc:Fallback>
    </mc:AlternateContent>
    <mc:AlternateContent xmlns:mc="http://schemas.openxmlformats.org/markup-compatibility/2006">
      <mc:Choice Requires="x14">
        <oleObject progId="文書" shapeId="81926" r:id="rId14">
          <objectPr defaultSize="0" autoPict="0" r:id="rId15">
            <anchor moveWithCells="1">
              <from>
                <xdr:col>3</xdr:col>
                <xdr:colOff>47625</xdr:colOff>
                <xdr:row>330</xdr:row>
                <xdr:rowOff>95250</xdr:rowOff>
              </from>
              <to>
                <xdr:col>42</xdr:col>
                <xdr:colOff>0</xdr:colOff>
                <xdr:row>369</xdr:row>
                <xdr:rowOff>66675</xdr:rowOff>
              </to>
            </anchor>
          </objectPr>
        </oleObject>
      </mc:Choice>
      <mc:Fallback>
        <oleObject progId="文書" shapeId="81926" r:id="rId14"/>
      </mc:Fallback>
    </mc:AlternateContent>
    <mc:AlternateContent xmlns:mc="http://schemas.openxmlformats.org/markup-compatibility/2006">
      <mc:Choice Requires="x14">
        <oleObject progId="文書" shapeId="81927" r:id="rId16">
          <objectPr defaultSize="0" autoPict="0" r:id="rId17">
            <anchor moveWithCells="1">
              <from>
                <xdr:col>1</xdr:col>
                <xdr:colOff>28575</xdr:colOff>
                <xdr:row>374</xdr:row>
                <xdr:rowOff>85725</xdr:rowOff>
              </from>
              <to>
                <xdr:col>39</xdr:col>
                <xdr:colOff>142875</xdr:colOff>
                <xdr:row>413</xdr:row>
                <xdr:rowOff>57150</xdr:rowOff>
              </to>
            </anchor>
          </objectPr>
        </oleObject>
      </mc:Choice>
      <mc:Fallback>
        <oleObject progId="文書" shapeId="81927" r:id="rId16"/>
      </mc:Fallback>
    </mc:AlternateContent>
    <mc:AlternateContent xmlns:mc="http://schemas.openxmlformats.org/markup-compatibility/2006">
      <mc:Choice Requires="x14">
        <oleObject progId="文書" shapeId="81928" r:id="rId18">
          <objectPr defaultSize="0" autoPict="0" r:id="rId19">
            <anchor moveWithCells="1">
              <from>
                <xdr:col>3</xdr:col>
                <xdr:colOff>47625</xdr:colOff>
                <xdr:row>418</xdr:row>
                <xdr:rowOff>95250</xdr:rowOff>
              </from>
              <to>
                <xdr:col>42</xdr:col>
                <xdr:colOff>0</xdr:colOff>
                <xdr:row>457</xdr:row>
                <xdr:rowOff>66675</xdr:rowOff>
              </to>
            </anchor>
          </objectPr>
        </oleObject>
      </mc:Choice>
      <mc:Fallback>
        <oleObject progId="文書" shapeId="81928" r:id="rId18"/>
      </mc:Fallback>
    </mc:AlternateContent>
    <mc:AlternateContent xmlns:mc="http://schemas.openxmlformats.org/markup-compatibility/2006">
      <mc:Choice Requires="x14">
        <oleObject progId="文書" shapeId="81929" r:id="rId20">
          <objectPr defaultSize="0" autoPict="0" r:id="rId21">
            <anchor moveWithCells="1">
              <from>
                <xdr:col>1</xdr:col>
                <xdr:colOff>28575</xdr:colOff>
                <xdr:row>462</xdr:row>
                <xdr:rowOff>95250</xdr:rowOff>
              </from>
              <to>
                <xdr:col>39</xdr:col>
                <xdr:colOff>142875</xdr:colOff>
                <xdr:row>501</xdr:row>
                <xdr:rowOff>66675</xdr:rowOff>
              </to>
            </anchor>
          </objectPr>
        </oleObject>
      </mc:Choice>
      <mc:Fallback>
        <oleObject progId="文書" shapeId="81929" r:id="rId20"/>
      </mc:Fallback>
    </mc:AlternateContent>
    <mc:AlternateContent xmlns:mc="http://schemas.openxmlformats.org/markup-compatibility/2006">
      <mc:Choice Requires="x14">
        <oleObject progId="文書" shapeId="81930" r:id="rId22">
          <objectPr defaultSize="0" autoPict="0" r:id="rId23">
            <anchor moveWithCells="1">
              <from>
                <xdr:col>3</xdr:col>
                <xdr:colOff>47625</xdr:colOff>
                <xdr:row>506</xdr:row>
                <xdr:rowOff>95250</xdr:rowOff>
              </from>
              <to>
                <xdr:col>42</xdr:col>
                <xdr:colOff>0</xdr:colOff>
                <xdr:row>545</xdr:row>
                <xdr:rowOff>66675</xdr:rowOff>
              </to>
            </anchor>
          </objectPr>
        </oleObject>
      </mc:Choice>
      <mc:Fallback>
        <oleObject progId="文書" shapeId="81930" r:id="rId22"/>
      </mc:Fallback>
    </mc:AlternateContent>
    <mc:AlternateContent xmlns:mc="http://schemas.openxmlformats.org/markup-compatibility/2006">
      <mc:Choice Requires="x14">
        <oleObject progId="文書" shapeId="81931" r:id="rId24">
          <objectPr defaultSize="0" autoPict="0" r:id="rId25">
            <anchor moveWithCells="1">
              <from>
                <xdr:col>1</xdr:col>
                <xdr:colOff>28575</xdr:colOff>
                <xdr:row>550</xdr:row>
                <xdr:rowOff>95250</xdr:rowOff>
              </from>
              <to>
                <xdr:col>39</xdr:col>
                <xdr:colOff>142875</xdr:colOff>
                <xdr:row>589</xdr:row>
                <xdr:rowOff>66675</xdr:rowOff>
              </to>
            </anchor>
          </objectPr>
        </oleObject>
      </mc:Choice>
      <mc:Fallback>
        <oleObject progId="文書" shapeId="81931" r:id="rId24"/>
      </mc:Fallback>
    </mc:AlternateContent>
    <mc:AlternateContent xmlns:mc="http://schemas.openxmlformats.org/markup-compatibility/2006">
      <mc:Choice Requires="x14">
        <oleObject progId="文書" shapeId="81932" r:id="rId26">
          <objectPr defaultSize="0" autoPict="0" r:id="rId27">
            <anchor moveWithCells="1">
              <from>
                <xdr:col>3</xdr:col>
                <xdr:colOff>47625</xdr:colOff>
                <xdr:row>594</xdr:row>
                <xdr:rowOff>104775</xdr:rowOff>
              </from>
              <to>
                <xdr:col>42</xdr:col>
                <xdr:colOff>0</xdr:colOff>
                <xdr:row>633</xdr:row>
                <xdr:rowOff>76200</xdr:rowOff>
              </to>
            </anchor>
          </objectPr>
        </oleObject>
      </mc:Choice>
      <mc:Fallback>
        <oleObject progId="文書" shapeId="81932" r:id="rId26"/>
      </mc:Fallback>
    </mc:AlternateContent>
    <mc:AlternateContent xmlns:mc="http://schemas.openxmlformats.org/markup-compatibility/2006">
      <mc:Choice Requires="x14">
        <oleObject progId="文書" shapeId="81933" r:id="rId28">
          <objectPr defaultSize="0" autoPict="0" r:id="rId29">
            <anchor moveWithCells="1">
              <from>
                <xdr:col>1</xdr:col>
                <xdr:colOff>28575</xdr:colOff>
                <xdr:row>638</xdr:row>
                <xdr:rowOff>104775</xdr:rowOff>
              </from>
              <to>
                <xdr:col>39</xdr:col>
                <xdr:colOff>142875</xdr:colOff>
                <xdr:row>677</xdr:row>
                <xdr:rowOff>104775</xdr:rowOff>
              </to>
            </anchor>
          </objectPr>
        </oleObject>
      </mc:Choice>
      <mc:Fallback>
        <oleObject progId="文書" shapeId="81933" r:id="rId28"/>
      </mc:Fallback>
    </mc:AlternateContent>
    <mc:AlternateContent xmlns:mc="http://schemas.openxmlformats.org/markup-compatibility/2006">
      <mc:Choice Requires="x14">
        <oleObject progId="文書" shapeId="81934" r:id="rId30">
          <objectPr defaultSize="0" autoPict="0" r:id="rId31">
            <anchor moveWithCells="1">
              <from>
                <xdr:col>2</xdr:col>
                <xdr:colOff>38100</xdr:colOff>
                <xdr:row>682</xdr:row>
                <xdr:rowOff>114300</xdr:rowOff>
              </from>
              <to>
                <xdr:col>41</xdr:col>
                <xdr:colOff>0</xdr:colOff>
                <xdr:row>721</xdr:row>
                <xdr:rowOff>114300</xdr:rowOff>
              </to>
            </anchor>
          </objectPr>
        </oleObject>
      </mc:Choice>
      <mc:Fallback>
        <oleObject progId="文書" shapeId="81934" r:id="rId3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0"/>
  <sheetViews>
    <sheetView showGridLines="0" showZeros="0" zoomScale="80" zoomScaleNormal="80" workbookViewId="0">
      <pane ySplit="12" topLeftCell="A13" activePane="bottomLeft" state="frozen"/>
      <selection pane="bottomLeft" activeCell="F2" sqref="F2:V2"/>
    </sheetView>
  </sheetViews>
  <sheetFormatPr defaultRowHeight="13.5"/>
  <cols>
    <col min="1" max="1" width="2.5" style="53" customWidth="1"/>
    <col min="2" max="2" width="9.625" style="53" customWidth="1"/>
    <col min="3" max="3" width="2.625" style="53" customWidth="1"/>
    <col min="4" max="4" width="3.125" style="53" customWidth="1"/>
    <col min="5" max="5" width="9" style="53" customWidth="1"/>
    <col min="6" max="23" width="3.125" style="53" customWidth="1"/>
    <col min="24" max="34" width="2.375" style="53" customWidth="1"/>
    <col min="35" max="35" width="9" style="53" customWidth="1"/>
    <col min="36" max="16384" width="9" style="53"/>
  </cols>
  <sheetData>
    <row r="1" spans="2:56" ht="3" customHeight="1"/>
    <row r="2" spans="2:56" ht="15" customHeight="1">
      <c r="B2" s="443" t="s">
        <v>224</v>
      </c>
      <c r="C2" s="444"/>
      <c r="D2" s="444"/>
      <c r="E2" s="444"/>
      <c r="F2" s="445"/>
      <c r="G2" s="446"/>
      <c r="H2" s="446"/>
      <c r="I2" s="446"/>
      <c r="J2" s="446"/>
      <c r="K2" s="446"/>
      <c r="L2" s="446"/>
      <c r="M2" s="446"/>
      <c r="N2" s="446"/>
      <c r="O2" s="446"/>
      <c r="P2" s="446"/>
      <c r="Q2" s="446"/>
      <c r="R2" s="446"/>
      <c r="S2" s="446"/>
      <c r="T2" s="446"/>
      <c r="U2" s="446"/>
      <c r="V2" s="447"/>
      <c r="W2" s="84"/>
      <c r="X2" s="448">
        <f>F4</f>
        <v>0</v>
      </c>
      <c r="Y2" s="448"/>
      <c r="Z2" s="448"/>
      <c r="AA2" s="448"/>
      <c r="AB2" s="448"/>
      <c r="AC2" s="448"/>
      <c r="AD2" s="448"/>
      <c r="AE2" s="448"/>
      <c r="AF2" s="448"/>
      <c r="AG2" s="448"/>
      <c r="AH2" s="448"/>
      <c r="AI2" s="19"/>
      <c r="AJ2" s="19"/>
      <c r="AK2" s="19"/>
      <c r="AL2" s="19"/>
      <c r="AM2" s="19"/>
      <c r="AN2" s="19"/>
      <c r="AO2" s="19"/>
      <c r="AP2" s="19"/>
      <c r="AQ2" s="19"/>
      <c r="AR2" s="19"/>
      <c r="AS2" s="19"/>
      <c r="AT2" s="89"/>
      <c r="AU2" s="89"/>
      <c r="AV2" s="89"/>
      <c r="AW2" s="89"/>
      <c r="AX2" s="89"/>
      <c r="AY2" s="89"/>
      <c r="AZ2" s="89"/>
      <c r="BA2" s="89"/>
    </row>
    <row r="3" spans="2:56" ht="15" customHeight="1">
      <c r="B3" s="443" t="s">
        <v>225</v>
      </c>
      <c r="C3" s="444"/>
      <c r="D3" s="444"/>
      <c r="E3" s="444"/>
      <c r="F3" s="67" t="s">
        <v>38</v>
      </c>
      <c r="G3" s="74"/>
      <c r="H3" s="449"/>
      <c r="I3" s="449"/>
      <c r="J3" s="449"/>
      <c r="K3" s="449"/>
      <c r="L3" s="449"/>
      <c r="M3" s="449"/>
      <c r="N3" s="449"/>
      <c r="O3" s="449"/>
      <c r="P3" s="449"/>
      <c r="Q3" s="449"/>
      <c r="R3" s="74" t="s">
        <v>41</v>
      </c>
      <c r="S3" s="74"/>
      <c r="U3" s="74"/>
      <c r="V3" s="38"/>
      <c r="W3" s="84"/>
      <c r="X3" s="448">
        <f>IF(F4="",0,LEN(X2))</f>
        <v>0</v>
      </c>
      <c r="Y3" s="448"/>
      <c r="Z3" s="448"/>
      <c r="AA3" s="448"/>
      <c r="AB3" s="448"/>
      <c r="AC3" s="448"/>
      <c r="AD3" s="448"/>
      <c r="AE3" s="448"/>
      <c r="AF3" s="448"/>
      <c r="AG3" s="448"/>
      <c r="AH3" s="448"/>
      <c r="AI3" s="19"/>
      <c r="AJ3" s="19"/>
      <c r="AK3" s="19"/>
      <c r="AL3" s="19"/>
      <c r="AM3" s="19"/>
      <c r="AN3" s="19"/>
      <c r="AO3" s="19"/>
      <c r="AP3" s="19"/>
      <c r="AQ3" s="19"/>
      <c r="AR3" s="19"/>
      <c r="AS3" s="19"/>
      <c r="AT3" s="89"/>
      <c r="AU3" s="89"/>
      <c r="AV3" s="89"/>
      <c r="AW3" s="89"/>
      <c r="AX3" s="89"/>
      <c r="AY3" s="89"/>
      <c r="AZ3" s="89"/>
      <c r="BA3" s="89"/>
    </row>
    <row r="4" spans="2:56" ht="15" customHeight="1">
      <c r="B4" s="443" t="s">
        <v>227</v>
      </c>
      <c r="C4" s="444"/>
      <c r="D4" s="444"/>
      <c r="E4" s="444"/>
      <c r="F4" s="372"/>
      <c r="G4" s="373"/>
      <c r="H4" s="373"/>
      <c r="I4" s="373"/>
      <c r="J4" s="373"/>
      <c r="K4" s="373"/>
      <c r="L4" s="373"/>
      <c r="M4" s="373"/>
      <c r="N4" s="373"/>
      <c r="O4" s="373"/>
      <c r="P4" s="36" t="s">
        <v>45</v>
      </c>
      <c r="Q4" s="36"/>
      <c r="R4" s="36"/>
      <c r="S4" s="74"/>
      <c r="T4" s="74"/>
      <c r="U4" s="74"/>
      <c r="V4" s="83"/>
      <c r="W4" s="84"/>
      <c r="X4" s="87" t="str">
        <f>IF(X3=10,"￥","")</f>
        <v/>
      </c>
      <c r="Y4" s="87" t="str">
        <f>IF(X3=9,"￥",IF(X3&gt;=10,DBCS(MID(X2,X3-9,1)),""))</f>
        <v/>
      </c>
      <c r="Z4" s="87" t="str">
        <f>IF(X3=8,"￥",IF(X3&gt;=9,DBCS(MID(X2,X3-8,1)),""))</f>
        <v/>
      </c>
      <c r="AA4" s="8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2:56" ht="15" customHeight="1">
      <c r="B5" s="443" t="s">
        <v>18</v>
      </c>
      <c r="C5" s="444"/>
      <c r="D5" s="444"/>
      <c r="E5" s="444"/>
      <c r="F5" s="450" t="s">
        <v>418</v>
      </c>
      <c r="G5" s="367"/>
      <c r="H5" s="367"/>
      <c r="I5" s="367"/>
      <c r="J5" s="34" t="s">
        <v>31</v>
      </c>
      <c r="K5" s="367"/>
      <c r="L5" s="367"/>
      <c r="M5" s="34" t="s">
        <v>33</v>
      </c>
      <c r="N5" s="367"/>
      <c r="O5" s="367"/>
      <c r="P5" s="371" t="s">
        <v>21</v>
      </c>
      <c r="Q5" s="371"/>
      <c r="R5" s="33"/>
      <c r="S5" s="33"/>
      <c r="T5" s="33"/>
      <c r="U5" s="33"/>
      <c r="V5" s="40"/>
      <c r="W5" s="84"/>
      <c r="X5" s="42" t="str">
        <f>F5&amp;IF(H5="","　　年　　月　　日",IF(H5&lt;10,"　","")&amp;DBCS(H5)&amp;"年"&amp;IF(K5&lt;10,"　","")&amp;DBCS(K5)&amp;"月"&amp;IF(N5&lt;10,"　","")&amp;DBCS(N5)&amp;"日")</f>
        <v>令和　　年　　月　　日</v>
      </c>
      <c r="Y5" s="87"/>
      <c r="Z5" s="87"/>
      <c r="AA5" s="8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2:56" ht="15" customHeight="1">
      <c r="B6" s="443" t="s">
        <v>236</v>
      </c>
      <c r="C6" s="444"/>
      <c r="D6" s="444"/>
      <c r="E6" s="444"/>
      <c r="F6" s="451" t="str">
        <f>F5</f>
        <v>令和</v>
      </c>
      <c r="G6" s="371"/>
      <c r="H6" s="371" t="str">
        <f>IF(H5="","",H5)</f>
        <v/>
      </c>
      <c r="I6" s="371"/>
      <c r="J6" s="34" t="s">
        <v>31</v>
      </c>
      <c r="K6" s="371" t="str">
        <f>IF(K5="","",K5)</f>
        <v/>
      </c>
      <c r="L6" s="371"/>
      <c r="M6" s="34" t="s">
        <v>33</v>
      </c>
      <c r="N6" s="371" t="str">
        <f>IF(N5="","",N5)</f>
        <v/>
      </c>
      <c r="O6" s="371"/>
      <c r="P6" s="371" t="s">
        <v>21</v>
      </c>
      <c r="Q6" s="371"/>
      <c r="R6" s="33"/>
      <c r="S6" s="33"/>
      <c r="T6" s="33"/>
      <c r="U6" s="33"/>
      <c r="V6" s="40"/>
      <c r="W6" s="84"/>
      <c r="X6" s="42" t="str">
        <f>F6&amp;IF(H6="","　　年　　月　　日",IF(H6&lt;10,"　","")&amp;DBCS(H6)&amp;"年"&amp;IF(K6&lt;10,"　","")&amp;DBCS(K6)&amp;"月"&amp;IF(N6&lt;10,"　","")&amp;DBCS(N6)&amp;"日")</f>
        <v>令和　　年　　月　　日</v>
      </c>
      <c r="Y6" s="87"/>
      <c r="Z6" s="87"/>
      <c r="AA6" s="8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2:56" ht="15" customHeight="1">
      <c r="B7" s="443" t="s">
        <v>75</v>
      </c>
      <c r="C7" s="444"/>
      <c r="D7" s="444"/>
      <c r="E7" s="444"/>
      <c r="F7" s="450" t="s">
        <v>418</v>
      </c>
      <c r="G7" s="367"/>
      <c r="H7" s="367"/>
      <c r="I7" s="367"/>
      <c r="J7" s="34" t="s">
        <v>31</v>
      </c>
      <c r="K7" s="367"/>
      <c r="L7" s="367"/>
      <c r="M7" s="34" t="s">
        <v>33</v>
      </c>
      <c r="N7" s="367"/>
      <c r="O7" s="367"/>
      <c r="P7" s="371" t="s">
        <v>21</v>
      </c>
      <c r="Q7" s="371"/>
      <c r="R7" s="33"/>
      <c r="S7" s="33"/>
      <c r="T7" s="33"/>
      <c r="U7" s="33"/>
      <c r="V7" s="40"/>
      <c r="W7" s="84"/>
      <c r="X7" s="42" t="str">
        <f>F7&amp;IF(H7="","　　年　　月　　日",IF(H7&lt;10,"　","")&amp;DBCS(H7)&amp;"年"&amp;IF(K7&lt;10,"　","")&amp;DBCS(K7)&amp;"月"&amp;IF(N7&lt;10,"　","")&amp;DBCS(N7)&amp;"日")</f>
        <v>令和　　年　　月　　日</v>
      </c>
      <c r="Y7" s="87"/>
      <c r="Z7" s="87"/>
      <c r="AA7" s="8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2:56" ht="15" customHeight="1">
      <c r="B8" s="55" t="s">
        <v>46</v>
      </c>
      <c r="C8" s="59"/>
      <c r="D8" s="594" t="s">
        <v>229</v>
      </c>
      <c r="E8" s="595"/>
      <c r="F8" s="596"/>
      <c r="G8" s="597"/>
      <c r="H8" s="597"/>
      <c r="I8" s="597"/>
      <c r="J8" s="597"/>
      <c r="K8" s="597"/>
      <c r="L8" s="597"/>
      <c r="M8" s="597"/>
      <c r="N8" s="597"/>
      <c r="O8" s="597"/>
      <c r="P8" s="597"/>
      <c r="Q8" s="597"/>
      <c r="R8" s="597"/>
      <c r="S8" s="597"/>
      <c r="T8" s="597"/>
      <c r="U8" s="597"/>
      <c r="V8" s="598"/>
      <c r="W8" s="84"/>
      <c r="X8" s="88"/>
      <c r="Y8" s="88"/>
      <c r="Z8" s="88"/>
      <c r="AA8" s="88"/>
      <c r="AB8" s="88"/>
      <c r="AC8" s="88"/>
      <c r="AD8" s="88"/>
      <c r="AE8" s="88"/>
      <c r="AF8" s="88"/>
      <c r="AG8" s="88"/>
      <c r="AH8" s="88"/>
      <c r="AI8" s="87"/>
      <c r="AJ8" s="87"/>
      <c r="AK8" s="87"/>
      <c r="AL8" s="87"/>
      <c r="AM8" s="87"/>
      <c r="AN8" s="87"/>
      <c r="AO8" s="89"/>
      <c r="AP8" s="89"/>
      <c r="AQ8" s="89"/>
      <c r="AR8" s="89"/>
      <c r="AS8" s="89"/>
      <c r="AT8" s="89"/>
      <c r="AU8" s="89"/>
      <c r="AV8" s="89"/>
      <c r="AW8" s="89"/>
      <c r="AX8" s="89"/>
      <c r="AY8" s="89"/>
      <c r="AZ8" s="89"/>
      <c r="BA8" s="89"/>
    </row>
    <row r="9" spans="2:56" ht="15" customHeight="1">
      <c r="B9" s="56" t="s">
        <v>258</v>
      </c>
      <c r="C9" s="60"/>
      <c r="D9" s="599" t="s">
        <v>87</v>
      </c>
      <c r="E9" s="600"/>
      <c r="F9" s="601"/>
      <c r="G9" s="602"/>
      <c r="H9" s="602"/>
      <c r="I9" s="602"/>
      <c r="J9" s="602"/>
      <c r="K9" s="602"/>
      <c r="L9" s="602"/>
      <c r="M9" s="602"/>
      <c r="N9" s="602"/>
      <c r="O9" s="602"/>
      <c r="P9" s="602"/>
      <c r="Q9" s="602"/>
      <c r="R9" s="602"/>
      <c r="S9" s="602"/>
      <c r="T9" s="602"/>
      <c r="U9" s="602"/>
      <c r="V9" s="603"/>
      <c r="W9" s="84"/>
      <c r="X9" s="88"/>
      <c r="Y9" s="88"/>
      <c r="Z9" s="88"/>
      <c r="AA9" s="88"/>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2:56" ht="15" customHeight="1">
      <c r="B10" s="56"/>
      <c r="C10" s="60"/>
      <c r="D10" s="604" t="s">
        <v>230</v>
      </c>
      <c r="E10" s="605"/>
      <c r="F10" s="601"/>
      <c r="G10" s="602"/>
      <c r="H10" s="602"/>
      <c r="I10" s="602"/>
      <c r="J10" s="602"/>
      <c r="K10" s="602"/>
      <c r="L10" s="602"/>
      <c r="M10" s="602"/>
      <c r="N10" s="602"/>
      <c r="O10" s="602"/>
      <c r="P10" s="602"/>
      <c r="Q10" s="602"/>
      <c r="R10" s="602"/>
      <c r="S10" s="602"/>
      <c r="T10" s="602"/>
      <c r="U10" s="602"/>
      <c r="V10" s="603"/>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2:56" ht="15" customHeight="1">
      <c r="B11" s="57"/>
      <c r="C11" s="61"/>
      <c r="D11" s="443" t="s">
        <v>35</v>
      </c>
      <c r="E11" s="452"/>
      <c r="F11" s="601"/>
      <c r="G11" s="602"/>
      <c r="H11" s="602"/>
      <c r="I11" s="602"/>
      <c r="J11" s="602"/>
      <c r="K11" s="602"/>
      <c r="L11" s="602"/>
      <c r="M11" s="602"/>
      <c r="N11" s="602"/>
      <c r="O11" s="602"/>
      <c r="P11" s="602"/>
      <c r="Q11" s="602"/>
      <c r="R11" s="602"/>
      <c r="S11" s="602"/>
      <c r="T11" s="602"/>
      <c r="U11" s="602"/>
      <c r="V11" s="603"/>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2:56" ht="3" customHeight="1">
      <c r="B12" s="58"/>
      <c r="C12" s="58"/>
      <c r="D12" s="62"/>
      <c r="E12" s="62"/>
      <c r="F12" s="68"/>
      <c r="G12" s="68"/>
      <c r="H12" s="68"/>
      <c r="I12" s="68"/>
      <c r="J12" s="68"/>
      <c r="K12" s="68"/>
      <c r="L12" s="68"/>
      <c r="M12" s="68"/>
      <c r="N12" s="68"/>
      <c r="O12" s="68"/>
      <c r="P12" s="68"/>
      <c r="Q12" s="68"/>
      <c r="R12" s="68"/>
      <c r="S12" s="68"/>
      <c r="T12" s="68"/>
      <c r="U12" s="68"/>
      <c r="V12" s="68"/>
      <c r="W12" s="68"/>
      <c r="X12" s="68"/>
      <c r="Y12" s="68"/>
      <c r="Z12" s="89"/>
      <c r="AA12" s="87"/>
      <c r="AB12" s="87"/>
      <c r="AC12" s="87"/>
      <c r="AD12" s="87"/>
      <c r="AE12" s="87"/>
      <c r="AF12" s="87"/>
      <c r="AG12" s="87"/>
      <c r="AH12" s="87"/>
      <c r="AI12" s="87"/>
      <c r="AJ12" s="87"/>
      <c r="AK12" s="87"/>
      <c r="AL12" s="87"/>
      <c r="AM12" s="87"/>
      <c r="AN12" s="87"/>
      <c r="AO12" s="87"/>
      <c r="AP12" s="87"/>
      <c r="AQ12" s="87"/>
      <c r="AR12" s="89"/>
      <c r="AS12" s="89"/>
      <c r="AT12" s="89"/>
      <c r="AU12" s="89"/>
      <c r="AV12" s="89"/>
      <c r="AW12" s="89"/>
      <c r="AX12" s="89"/>
      <c r="AY12" s="89"/>
      <c r="AZ12" s="89"/>
      <c r="BA12" s="89"/>
      <c r="BB12" s="89"/>
      <c r="BC12" s="89"/>
      <c r="BD12" s="89"/>
    </row>
    <row r="13" spans="2:56" ht="18" customHeight="1">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2:56" ht="18" customHeight="1"/>
    <row r="15" spans="2:56" ht="18" customHeight="1"/>
    <row r="16" spans="2:56">
      <c r="W16" s="85" t="str">
        <f>X5</f>
        <v>令和　　年　　月　　日</v>
      </c>
    </row>
    <row r="17" spans="2:23" ht="24" customHeight="1"/>
    <row r="18" spans="2:23" ht="21">
      <c r="F18" s="456" t="s">
        <v>238</v>
      </c>
      <c r="G18" s="456"/>
      <c r="H18" s="456"/>
      <c r="I18" s="456"/>
      <c r="J18" s="456"/>
      <c r="K18" s="456"/>
      <c r="L18" s="456"/>
      <c r="M18" s="456"/>
      <c r="N18" s="456"/>
      <c r="O18" s="456"/>
    </row>
    <row r="22" spans="2:23" ht="17.25" customHeight="1">
      <c r="B22" s="457" t="s">
        <v>257</v>
      </c>
      <c r="C22" s="457"/>
      <c r="D22" s="457"/>
      <c r="E22" s="457"/>
    </row>
    <row r="25" spans="2:23">
      <c r="I25" s="53" t="s">
        <v>240</v>
      </c>
      <c r="L25" s="606">
        <f>F8</f>
        <v>0</v>
      </c>
      <c r="M25" s="606"/>
      <c r="N25" s="606"/>
      <c r="O25" s="606"/>
      <c r="P25" s="606"/>
      <c r="Q25" s="606"/>
      <c r="R25" s="606"/>
      <c r="S25" s="606"/>
      <c r="T25" s="606"/>
      <c r="U25" s="606"/>
      <c r="V25" s="606"/>
      <c r="W25" s="606"/>
    </row>
    <row r="26" spans="2:23">
      <c r="I26" s="151" t="s">
        <v>261</v>
      </c>
      <c r="J26" s="151"/>
      <c r="K26" s="151"/>
      <c r="L26" s="151"/>
      <c r="M26" s="151"/>
      <c r="N26" s="607">
        <f>F9</f>
        <v>0</v>
      </c>
      <c r="O26" s="607"/>
      <c r="P26" s="607"/>
      <c r="Q26" s="607"/>
      <c r="R26" s="607"/>
      <c r="S26" s="607"/>
      <c r="T26" s="607"/>
      <c r="U26" s="607"/>
      <c r="V26" s="607"/>
      <c r="W26" s="607"/>
    </row>
    <row r="27" spans="2:23">
      <c r="I27" s="152" t="s">
        <v>262</v>
      </c>
      <c r="J27" s="151"/>
      <c r="K27" s="151"/>
      <c r="L27" s="151"/>
      <c r="M27" s="151"/>
      <c r="N27" s="607">
        <f>F10</f>
        <v>0</v>
      </c>
      <c r="O27" s="607"/>
      <c r="P27" s="607"/>
      <c r="Q27" s="607"/>
      <c r="R27" s="607"/>
      <c r="S27" s="607"/>
      <c r="T27" s="607"/>
      <c r="U27" s="607"/>
      <c r="V27" s="607"/>
      <c r="W27" s="607"/>
    </row>
    <row r="28" spans="2:23">
      <c r="I28" s="151" t="s">
        <v>266</v>
      </c>
      <c r="N28" s="608">
        <f>F11</f>
        <v>0</v>
      </c>
      <c r="O28" s="608"/>
      <c r="P28" s="608"/>
      <c r="Q28" s="608"/>
      <c r="R28" s="608"/>
      <c r="S28" s="608"/>
      <c r="T28" s="608"/>
      <c r="U28" s="608"/>
      <c r="V28" s="608"/>
      <c r="W28" s="153" t="s">
        <v>7</v>
      </c>
    </row>
    <row r="31" spans="2:23">
      <c r="B31" s="53" t="s">
        <v>32</v>
      </c>
    </row>
    <row r="33" spans="1:23">
      <c r="J33" s="53" t="s">
        <v>243</v>
      </c>
    </row>
    <row r="36" spans="1:23" ht="13.5" customHeight="1">
      <c r="A36" s="54">
        <v>1</v>
      </c>
      <c r="B36" s="461" t="s">
        <v>245</v>
      </c>
      <c r="C36" s="461"/>
      <c r="D36" s="461"/>
      <c r="E36" s="63"/>
      <c r="F36" s="462">
        <f>F2</f>
        <v>0</v>
      </c>
      <c r="G36" s="462"/>
      <c r="H36" s="462"/>
      <c r="I36" s="462"/>
      <c r="J36" s="462"/>
      <c r="K36" s="462"/>
      <c r="L36" s="462"/>
      <c r="M36" s="462"/>
      <c r="N36" s="462"/>
      <c r="O36" s="462"/>
      <c r="P36" s="462"/>
      <c r="Q36" s="462"/>
      <c r="R36" s="462"/>
      <c r="S36" s="462"/>
      <c r="T36" s="462"/>
      <c r="U36" s="462"/>
      <c r="V36" s="462"/>
    </row>
    <row r="37" spans="1:23">
      <c r="A37" s="54"/>
      <c r="B37" s="461"/>
      <c r="C37" s="461"/>
      <c r="D37" s="461"/>
      <c r="E37" s="63"/>
      <c r="F37" s="63"/>
    </row>
    <row r="38" spans="1:23" ht="13.5" customHeight="1">
      <c r="A38" s="54">
        <v>2</v>
      </c>
      <c r="B38" s="461" t="s">
        <v>247</v>
      </c>
      <c r="C38" s="461"/>
      <c r="D38" s="461"/>
      <c r="E38" s="64"/>
      <c r="F38" s="462" t="str">
        <f>"津山市　"&amp;IF(H3="","　　　　　　　　　　",H3)&amp;"　地内"</f>
        <v>津山市　　　　　　　　　　　　地内</v>
      </c>
      <c r="G38" s="462"/>
      <c r="H38" s="462"/>
      <c r="I38" s="462"/>
      <c r="J38" s="462"/>
      <c r="K38" s="462"/>
      <c r="L38" s="462"/>
      <c r="M38" s="462"/>
      <c r="N38" s="462"/>
      <c r="O38" s="462"/>
      <c r="P38" s="462"/>
      <c r="Q38" s="462"/>
      <c r="R38" s="462"/>
      <c r="S38" s="462"/>
      <c r="T38" s="462"/>
      <c r="U38" s="462"/>
      <c r="V38" s="462"/>
    </row>
    <row r="39" spans="1:23">
      <c r="A39" s="54"/>
      <c r="B39" s="461"/>
      <c r="C39" s="461"/>
      <c r="D39" s="461"/>
      <c r="E39" s="63"/>
      <c r="F39" s="63"/>
    </row>
    <row r="40" spans="1:23" ht="13.5" customHeight="1">
      <c r="A40" s="54">
        <v>3</v>
      </c>
      <c r="B40" s="461" t="s">
        <v>248</v>
      </c>
      <c r="C40" s="461"/>
      <c r="D40" s="461"/>
      <c r="E40" s="63"/>
      <c r="F40" s="463">
        <f>F4</f>
        <v>0</v>
      </c>
      <c r="G40" s="463"/>
      <c r="H40" s="463"/>
      <c r="I40" s="463"/>
      <c r="J40" s="463"/>
      <c r="K40" s="463"/>
      <c r="L40" s="463"/>
      <c r="M40" s="463"/>
      <c r="N40" s="463"/>
      <c r="O40" s="463"/>
      <c r="P40" s="463"/>
      <c r="Q40" s="82" t="s">
        <v>250</v>
      </c>
    </row>
    <row r="41" spans="1:23">
      <c r="A41" s="54"/>
      <c r="B41" s="461"/>
      <c r="C41" s="461"/>
      <c r="D41" s="461"/>
      <c r="E41" s="63"/>
      <c r="F41" s="63"/>
      <c r="G41" s="63"/>
      <c r="H41" s="63"/>
      <c r="I41" s="63"/>
      <c r="J41" s="63"/>
      <c r="K41" s="63"/>
      <c r="L41" s="63"/>
      <c r="M41" s="63"/>
      <c r="N41" s="63"/>
      <c r="O41" s="63"/>
      <c r="P41" s="63"/>
      <c r="Q41" s="63"/>
    </row>
    <row r="42" spans="1:23">
      <c r="A42" s="470">
        <v>4</v>
      </c>
      <c r="B42" s="461" t="s">
        <v>253</v>
      </c>
      <c r="C42" s="461"/>
      <c r="D42" s="461"/>
      <c r="E42" s="54" t="s">
        <v>254</v>
      </c>
      <c r="F42" s="69" t="str">
        <f>X6</f>
        <v>令和　　年　　月　　日</v>
      </c>
    </row>
    <row r="43" spans="1:23" ht="19.5" customHeight="1">
      <c r="A43" s="470"/>
      <c r="B43" s="461"/>
      <c r="C43" s="461"/>
      <c r="D43" s="461"/>
      <c r="E43" s="65" t="s">
        <v>62</v>
      </c>
      <c r="F43" s="70" t="str">
        <f>X7</f>
        <v>令和　　年　　月　　日</v>
      </c>
      <c r="G43" s="75"/>
      <c r="H43" s="75"/>
      <c r="I43" s="75"/>
      <c r="J43" s="75"/>
      <c r="K43" s="75"/>
      <c r="L43" s="75"/>
      <c r="M43" s="75"/>
      <c r="N43" s="75"/>
      <c r="O43" s="75"/>
      <c r="P43" s="75"/>
    </row>
    <row r="45" spans="1:23" ht="20.100000000000001" customHeight="1">
      <c r="B45" s="464" t="s">
        <v>205</v>
      </c>
      <c r="C45" s="465"/>
      <c r="D45" s="466"/>
      <c r="E45" s="66" t="s">
        <v>11</v>
      </c>
      <c r="F45" s="467" t="s">
        <v>256</v>
      </c>
      <c r="G45" s="468"/>
      <c r="H45" s="469"/>
      <c r="I45" s="467" t="s">
        <v>256</v>
      </c>
      <c r="J45" s="468"/>
      <c r="K45" s="469"/>
      <c r="L45" s="467" t="s">
        <v>256</v>
      </c>
      <c r="M45" s="468"/>
      <c r="N45" s="469"/>
      <c r="O45" s="467" t="s">
        <v>256</v>
      </c>
      <c r="P45" s="468"/>
      <c r="Q45" s="469"/>
      <c r="R45" s="467" t="s">
        <v>256</v>
      </c>
      <c r="S45" s="468"/>
      <c r="T45" s="469"/>
      <c r="U45" s="467" t="s">
        <v>256</v>
      </c>
      <c r="V45" s="468"/>
      <c r="W45" s="469"/>
    </row>
    <row r="46" spans="1:23" ht="3" customHeight="1">
      <c r="B46" s="471"/>
      <c r="C46" s="472"/>
      <c r="D46" s="473"/>
      <c r="E46" s="480"/>
      <c r="F46" s="71"/>
      <c r="G46" s="76"/>
      <c r="H46" s="79"/>
      <c r="I46" s="71"/>
      <c r="J46" s="76"/>
      <c r="K46" s="79"/>
      <c r="L46" s="71"/>
      <c r="M46" s="76"/>
      <c r="N46" s="79"/>
      <c r="O46" s="71"/>
      <c r="P46" s="76"/>
      <c r="Q46" s="79"/>
      <c r="R46" s="71"/>
      <c r="S46" s="76"/>
      <c r="T46" s="79"/>
      <c r="U46" s="71"/>
      <c r="V46" s="76"/>
      <c r="W46" s="79"/>
    </row>
    <row r="47" spans="1:23" ht="15" customHeight="1">
      <c r="B47" s="474"/>
      <c r="C47" s="475"/>
      <c r="D47" s="476"/>
      <c r="E47" s="480"/>
      <c r="F47" s="72"/>
      <c r="G47" s="77"/>
      <c r="H47" s="80"/>
      <c r="I47" s="72"/>
      <c r="J47" s="77"/>
      <c r="K47" s="80"/>
      <c r="L47" s="72"/>
      <c r="M47" s="77"/>
      <c r="N47" s="80"/>
      <c r="O47" s="72"/>
      <c r="P47" s="77"/>
      <c r="Q47" s="80"/>
      <c r="R47" s="72"/>
      <c r="S47" s="77"/>
      <c r="T47" s="80"/>
      <c r="U47" s="72"/>
      <c r="V47" s="77"/>
      <c r="W47" s="80"/>
    </row>
    <row r="48" spans="1:23" ht="3" customHeight="1">
      <c r="B48" s="477"/>
      <c r="C48" s="478"/>
      <c r="D48" s="479"/>
      <c r="E48" s="480"/>
      <c r="F48" s="73"/>
      <c r="G48" s="78"/>
      <c r="H48" s="81"/>
      <c r="I48" s="73"/>
      <c r="J48" s="78"/>
      <c r="K48" s="81"/>
      <c r="L48" s="73"/>
      <c r="M48" s="78"/>
      <c r="N48" s="81"/>
      <c r="O48" s="73"/>
      <c r="P48" s="78"/>
      <c r="Q48" s="81"/>
      <c r="R48" s="73"/>
      <c r="S48" s="78"/>
      <c r="T48" s="81"/>
      <c r="U48" s="73"/>
      <c r="V48" s="78"/>
      <c r="W48" s="81"/>
    </row>
    <row r="49" spans="2:23" ht="3" customHeight="1">
      <c r="B49" s="471"/>
      <c r="C49" s="472"/>
      <c r="D49" s="473"/>
      <c r="E49" s="480"/>
      <c r="F49" s="71"/>
      <c r="G49" s="76"/>
      <c r="H49" s="79"/>
      <c r="I49" s="71"/>
      <c r="J49" s="76"/>
      <c r="K49" s="79"/>
      <c r="L49" s="71"/>
      <c r="M49" s="76"/>
      <c r="N49" s="79"/>
      <c r="O49" s="71"/>
      <c r="P49" s="76"/>
      <c r="Q49" s="79"/>
      <c r="R49" s="71"/>
      <c r="S49" s="76"/>
      <c r="T49" s="79"/>
      <c r="U49" s="71"/>
      <c r="V49" s="76"/>
      <c r="W49" s="79"/>
    </row>
    <row r="50" spans="2:23" ht="15" customHeight="1">
      <c r="B50" s="474"/>
      <c r="C50" s="475"/>
      <c r="D50" s="476"/>
      <c r="E50" s="480"/>
      <c r="F50" s="72"/>
      <c r="G50" s="77"/>
      <c r="H50" s="80"/>
      <c r="I50" s="72"/>
      <c r="J50" s="77"/>
      <c r="K50" s="80"/>
      <c r="L50" s="72"/>
      <c r="M50" s="77"/>
      <c r="N50" s="80"/>
      <c r="O50" s="72"/>
      <c r="P50" s="77"/>
      <c r="Q50" s="80"/>
      <c r="R50" s="72"/>
      <c r="S50" s="77"/>
      <c r="T50" s="80"/>
      <c r="U50" s="72"/>
      <c r="V50" s="77"/>
      <c r="W50" s="80"/>
    </row>
    <row r="51" spans="2:23" ht="3" customHeight="1">
      <c r="B51" s="477"/>
      <c r="C51" s="478"/>
      <c r="D51" s="479"/>
      <c r="E51" s="480"/>
      <c r="F51" s="73"/>
      <c r="G51" s="78"/>
      <c r="H51" s="81"/>
      <c r="I51" s="73"/>
      <c r="J51" s="78"/>
      <c r="K51" s="81"/>
      <c r="L51" s="73"/>
      <c r="M51" s="78"/>
      <c r="N51" s="81"/>
      <c r="O51" s="73"/>
      <c r="P51" s="78"/>
      <c r="Q51" s="81"/>
      <c r="R51" s="73"/>
      <c r="S51" s="78"/>
      <c r="T51" s="81"/>
      <c r="U51" s="73"/>
      <c r="V51" s="78"/>
      <c r="W51" s="81"/>
    </row>
    <row r="52" spans="2:23" ht="3" customHeight="1">
      <c r="B52" s="471"/>
      <c r="C52" s="472"/>
      <c r="D52" s="473"/>
      <c r="E52" s="480"/>
      <c r="F52" s="71"/>
      <c r="G52" s="76"/>
      <c r="H52" s="79"/>
      <c r="I52" s="71"/>
      <c r="J52" s="76"/>
      <c r="K52" s="79"/>
      <c r="L52" s="71"/>
      <c r="M52" s="76"/>
      <c r="N52" s="79"/>
      <c r="O52" s="71"/>
      <c r="P52" s="76"/>
      <c r="Q52" s="79"/>
      <c r="R52" s="71"/>
      <c r="S52" s="76"/>
      <c r="T52" s="79"/>
      <c r="U52" s="71"/>
      <c r="V52" s="76"/>
      <c r="W52" s="79"/>
    </row>
    <row r="53" spans="2:23" ht="15" customHeight="1">
      <c r="B53" s="474"/>
      <c r="C53" s="475"/>
      <c r="D53" s="476"/>
      <c r="E53" s="480"/>
      <c r="F53" s="72"/>
      <c r="G53" s="77"/>
      <c r="H53" s="80"/>
      <c r="I53" s="72"/>
      <c r="J53" s="77"/>
      <c r="K53" s="80"/>
      <c r="L53" s="72"/>
      <c r="M53" s="77"/>
      <c r="N53" s="80"/>
      <c r="O53" s="72"/>
      <c r="P53" s="77"/>
      <c r="Q53" s="80"/>
      <c r="R53" s="72"/>
      <c r="S53" s="77"/>
      <c r="T53" s="80"/>
      <c r="U53" s="72"/>
      <c r="V53" s="77"/>
      <c r="W53" s="80"/>
    </row>
    <row r="54" spans="2:23" ht="3" customHeight="1">
      <c r="B54" s="477"/>
      <c r="C54" s="478"/>
      <c r="D54" s="479"/>
      <c r="E54" s="480"/>
      <c r="F54" s="73"/>
      <c r="G54" s="78"/>
      <c r="H54" s="81"/>
      <c r="I54" s="73"/>
      <c r="J54" s="78"/>
      <c r="K54" s="81"/>
      <c r="L54" s="73"/>
      <c r="M54" s="78"/>
      <c r="N54" s="81"/>
      <c r="O54" s="73"/>
      <c r="P54" s="78"/>
      <c r="Q54" s="81"/>
      <c r="R54" s="73"/>
      <c r="S54" s="78"/>
      <c r="T54" s="81"/>
      <c r="U54" s="73"/>
      <c r="V54" s="78"/>
      <c r="W54" s="81"/>
    </row>
    <row r="55" spans="2:23" ht="3" customHeight="1">
      <c r="B55" s="471"/>
      <c r="C55" s="472"/>
      <c r="D55" s="473"/>
      <c r="E55" s="480"/>
      <c r="F55" s="71"/>
      <c r="G55" s="76"/>
      <c r="H55" s="79"/>
      <c r="I55" s="71"/>
      <c r="J55" s="76"/>
      <c r="K55" s="79"/>
      <c r="L55" s="71"/>
      <c r="M55" s="76"/>
      <c r="N55" s="79"/>
      <c r="O55" s="71"/>
      <c r="P55" s="76"/>
      <c r="Q55" s="79"/>
      <c r="R55" s="71"/>
      <c r="S55" s="76"/>
      <c r="T55" s="79"/>
      <c r="U55" s="71"/>
      <c r="V55" s="76"/>
      <c r="W55" s="79"/>
    </row>
    <row r="56" spans="2:23" ht="15" customHeight="1">
      <c r="B56" s="474"/>
      <c r="C56" s="475"/>
      <c r="D56" s="476"/>
      <c r="E56" s="480"/>
      <c r="F56" s="72"/>
      <c r="G56" s="77"/>
      <c r="H56" s="80"/>
      <c r="I56" s="72"/>
      <c r="J56" s="77"/>
      <c r="K56" s="80"/>
      <c r="L56" s="72"/>
      <c r="M56" s="77"/>
      <c r="N56" s="80"/>
      <c r="O56" s="72"/>
      <c r="P56" s="77"/>
      <c r="Q56" s="80"/>
      <c r="R56" s="72"/>
      <c r="S56" s="77"/>
      <c r="T56" s="80"/>
      <c r="U56" s="72"/>
      <c r="V56" s="77"/>
      <c r="W56" s="80"/>
    </row>
    <row r="57" spans="2:23" ht="3" customHeight="1">
      <c r="B57" s="477"/>
      <c r="C57" s="478"/>
      <c r="D57" s="479"/>
      <c r="E57" s="480"/>
      <c r="F57" s="73"/>
      <c r="G57" s="78"/>
      <c r="H57" s="81"/>
      <c r="I57" s="73"/>
      <c r="J57" s="78"/>
      <c r="K57" s="81"/>
      <c r="L57" s="73"/>
      <c r="M57" s="78"/>
      <c r="N57" s="81"/>
      <c r="O57" s="73"/>
      <c r="P57" s="78"/>
      <c r="Q57" s="81"/>
      <c r="R57" s="73"/>
      <c r="S57" s="78"/>
      <c r="T57" s="81"/>
      <c r="U57" s="73"/>
      <c r="V57" s="78"/>
      <c r="W57" s="81"/>
    </row>
    <row r="58" spans="2:23" ht="3" customHeight="1">
      <c r="B58" s="471"/>
      <c r="C58" s="472"/>
      <c r="D58" s="473"/>
      <c r="E58" s="480"/>
      <c r="F58" s="71"/>
      <c r="G58" s="76"/>
      <c r="H58" s="79"/>
      <c r="I58" s="71"/>
      <c r="J58" s="76"/>
      <c r="K58" s="79"/>
      <c r="L58" s="71"/>
      <c r="M58" s="76"/>
      <c r="N58" s="79"/>
      <c r="O58" s="71"/>
      <c r="P58" s="76"/>
      <c r="Q58" s="79"/>
      <c r="R58" s="71"/>
      <c r="S58" s="76"/>
      <c r="T58" s="79"/>
      <c r="U58" s="71"/>
      <c r="V58" s="76"/>
      <c r="W58" s="79"/>
    </row>
    <row r="59" spans="2:23" ht="15" customHeight="1">
      <c r="B59" s="474"/>
      <c r="C59" s="475"/>
      <c r="D59" s="476"/>
      <c r="E59" s="480"/>
      <c r="F59" s="72"/>
      <c r="G59" s="77"/>
      <c r="H59" s="80"/>
      <c r="I59" s="72"/>
      <c r="J59" s="77"/>
      <c r="K59" s="80"/>
      <c r="L59" s="72"/>
      <c r="M59" s="77"/>
      <c r="N59" s="80"/>
      <c r="O59" s="72"/>
      <c r="P59" s="77"/>
      <c r="Q59" s="80"/>
      <c r="R59" s="72"/>
      <c r="S59" s="77"/>
      <c r="T59" s="80"/>
      <c r="U59" s="72"/>
      <c r="V59" s="77"/>
      <c r="W59" s="80"/>
    </row>
    <row r="60" spans="2:23" ht="3" customHeight="1">
      <c r="B60" s="477"/>
      <c r="C60" s="478"/>
      <c r="D60" s="479"/>
      <c r="E60" s="480"/>
      <c r="F60" s="73"/>
      <c r="G60" s="78"/>
      <c r="H60" s="81"/>
      <c r="I60" s="73"/>
      <c r="J60" s="78"/>
      <c r="K60" s="81"/>
      <c r="L60" s="73"/>
      <c r="M60" s="78"/>
      <c r="N60" s="81"/>
      <c r="O60" s="73"/>
      <c r="P60" s="78"/>
      <c r="Q60" s="81"/>
      <c r="R60" s="73"/>
      <c r="S60" s="78"/>
      <c r="T60" s="81"/>
      <c r="U60" s="73"/>
      <c r="V60" s="78"/>
      <c r="W60" s="81"/>
    </row>
    <row r="61" spans="2:23" ht="3" customHeight="1">
      <c r="B61" s="471"/>
      <c r="C61" s="472"/>
      <c r="D61" s="473"/>
      <c r="E61" s="480"/>
      <c r="F61" s="71"/>
      <c r="G61" s="76"/>
      <c r="H61" s="79"/>
      <c r="I61" s="71"/>
      <c r="J61" s="76"/>
      <c r="K61" s="79"/>
      <c r="L61" s="71"/>
      <c r="M61" s="76"/>
      <c r="N61" s="79"/>
      <c r="O61" s="71"/>
      <c r="P61" s="76"/>
      <c r="Q61" s="79"/>
      <c r="R61" s="71"/>
      <c r="S61" s="76"/>
      <c r="T61" s="79"/>
      <c r="U61" s="71"/>
      <c r="V61" s="76"/>
      <c r="W61" s="79"/>
    </row>
    <row r="62" spans="2:23" ht="15" customHeight="1">
      <c r="B62" s="474"/>
      <c r="C62" s="475"/>
      <c r="D62" s="476"/>
      <c r="E62" s="480"/>
      <c r="F62" s="72"/>
      <c r="G62" s="77"/>
      <c r="H62" s="80"/>
      <c r="I62" s="72"/>
      <c r="J62" s="77"/>
      <c r="K62" s="80"/>
      <c r="L62" s="72"/>
      <c r="M62" s="77"/>
      <c r="N62" s="80"/>
      <c r="O62" s="72"/>
      <c r="P62" s="77"/>
      <c r="Q62" s="80"/>
      <c r="R62" s="72"/>
      <c r="S62" s="77"/>
      <c r="T62" s="80"/>
      <c r="U62" s="72"/>
      <c r="V62" s="77"/>
      <c r="W62" s="80"/>
    </row>
    <row r="63" spans="2:23" ht="3" customHeight="1">
      <c r="B63" s="477"/>
      <c r="C63" s="478"/>
      <c r="D63" s="479"/>
      <c r="E63" s="480"/>
      <c r="F63" s="73"/>
      <c r="G63" s="78"/>
      <c r="H63" s="81"/>
      <c r="I63" s="73"/>
      <c r="J63" s="78"/>
      <c r="K63" s="81"/>
      <c r="L63" s="73"/>
      <c r="M63" s="78"/>
      <c r="N63" s="81"/>
      <c r="O63" s="73"/>
      <c r="P63" s="78"/>
      <c r="Q63" s="81"/>
      <c r="R63" s="73"/>
      <c r="S63" s="78"/>
      <c r="T63" s="81"/>
      <c r="U63" s="73"/>
      <c r="V63" s="78"/>
      <c r="W63" s="81"/>
    </row>
    <row r="64" spans="2:23" ht="3" customHeight="1">
      <c r="B64" s="471"/>
      <c r="C64" s="472"/>
      <c r="D64" s="473"/>
      <c r="E64" s="480"/>
      <c r="F64" s="71"/>
      <c r="G64" s="76"/>
      <c r="H64" s="79"/>
      <c r="I64" s="71"/>
      <c r="J64" s="76"/>
      <c r="K64" s="79"/>
      <c r="L64" s="71"/>
      <c r="M64" s="76"/>
      <c r="N64" s="79"/>
      <c r="O64" s="71"/>
      <c r="P64" s="76"/>
      <c r="Q64" s="79"/>
      <c r="R64" s="71"/>
      <c r="S64" s="76"/>
      <c r="T64" s="79"/>
      <c r="U64" s="71"/>
      <c r="V64" s="76"/>
      <c r="W64" s="79"/>
    </row>
    <row r="65" spans="2:23" ht="15" customHeight="1">
      <c r="B65" s="474"/>
      <c r="C65" s="475"/>
      <c r="D65" s="476"/>
      <c r="E65" s="480"/>
      <c r="F65" s="72"/>
      <c r="G65" s="77"/>
      <c r="H65" s="80"/>
      <c r="I65" s="72"/>
      <c r="J65" s="77"/>
      <c r="K65" s="80"/>
      <c r="L65" s="72"/>
      <c r="M65" s="77"/>
      <c r="N65" s="80"/>
      <c r="O65" s="72"/>
      <c r="P65" s="77"/>
      <c r="Q65" s="80"/>
      <c r="R65" s="72"/>
      <c r="S65" s="77"/>
      <c r="T65" s="80"/>
      <c r="U65" s="72"/>
      <c r="V65" s="77"/>
      <c r="W65" s="80"/>
    </row>
    <row r="66" spans="2:23" ht="3" customHeight="1">
      <c r="B66" s="477"/>
      <c r="C66" s="478"/>
      <c r="D66" s="479"/>
      <c r="E66" s="480"/>
      <c r="F66" s="73"/>
      <c r="G66" s="78"/>
      <c r="H66" s="81"/>
      <c r="I66" s="73"/>
      <c r="J66" s="78"/>
      <c r="K66" s="81"/>
      <c r="L66" s="73"/>
      <c r="M66" s="78"/>
      <c r="N66" s="81"/>
      <c r="O66" s="73"/>
      <c r="P66" s="78"/>
      <c r="Q66" s="81"/>
      <c r="R66" s="73"/>
      <c r="S66" s="78"/>
      <c r="T66" s="81"/>
      <c r="U66" s="73"/>
      <c r="V66" s="78"/>
      <c r="W66" s="81"/>
    </row>
    <row r="67" spans="2:23" ht="3" customHeight="1">
      <c r="B67" s="471"/>
      <c r="C67" s="472"/>
      <c r="D67" s="473"/>
      <c r="E67" s="480"/>
      <c r="F67" s="71"/>
      <c r="G67" s="76"/>
      <c r="H67" s="79"/>
      <c r="I67" s="71"/>
      <c r="J67" s="76"/>
      <c r="K67" s="79"/>
      <c r="L67" s="71"/>
      <c r="M67" s="76"/>
      <c r="N67" s="79"/>
      <c r="O67" s="71"/>
      <c r="P67" s="76"/>
      <c r="Q67" s="79"/>
      <c r="R67" s="71"/>
      <c r="S67" s="76"/>
      <c r="T67" s="79"/>
      <c r="U67" s="71"/>
      <c r="V67" s="76"/>
      <c r="W67" s="79"/>
    </row>
    <row r="68" spans="2:23" ht="15" customHeight="1">
      <c r="B68" s="474"/>
      <c r="C68" s="475"/>
      <c r="D68" s="476"/>
      <c r="E68" s="480"/>
      <c r="F68" s="72"/>
      <c r="G68" s="77"/>
      <c r="H68" s="80"/>
      <c r="I68" s="72"/>
      <c r="J68" s="77"/>
      <c r="K68" s="80"/>
      <c r="L68" s="72"/>
      <c r="M68" s="77"/>
      <c r="N68" s="80"/>
      <c r="O68" s="72"/>
      <c r="P68" s="77"/>
      <c r="Q68" s="80"/>
      <c r="R68" s="72"/>
      <c r="S68" s="77"/>
      <c r="T68" s="80"/>
      <c r="U68" s="72"/>
      <c r="V68" s="77"/>
      <c r="W68" s="80"/>
    </row>
    <row r="69" spans="2:23" ht="3" customHeight="1">
      <c r="B69" s="477"/>
      <c r="C69" s="478"/>
      <c r="D69" s="479"/>
      <c r="E69" s="480"/>
      <c r="F69" s="73"/>
      <c r="G69" s="78"/>
      <c r="H69" s="81"/>
      <c r="I69" s="73"/>
      <c r="J69" s="78"/>
      <c r="K69" s="81"/>
      <c r="L69" s="73"/>
      <c r="M69" s="78"/>
      <c r="N69" s="81"/>
      <c r="O69" s="73"/>
      <c r="P69" s="78"/>
      <c r="Q69" s="81"/>
      <c r="R69" s="73"/>
      <c r="S69" s="78"/>
      <c r="T69" s="81"/>
      <c r="U69" s="73"/>
      <c r="V69" s="78"/>
      <c r="W69" s="81"/>
    </row>
    <row r="70" spans="2:23" ht="3" customHeight="1">
      <c r="B70" s="471"/>
      <c r="C70" s="472"/>
      <c r="D70" s="473"/>
      <c r="E70" s="480"/>
      <c r="F70" s="71"/>
      <c r="G70" s="76"/>
      <c r="H70" s="79"/>
      <c r="I70" s="71"/>
      <c r="J70" s="76"/>
      <c r="K70" s="79"/>
      <c r="L70" s="71"/>
      <c r="M70" s="76"/>
      <c r="N70" s="79"/>
      <c r="O70" s="71"/>
      <c r="P70" s="76"/>
      <c r="Q70" s="79"/>
      <c r="R70" s="71"/>
      <c r="S70" s="76"/>
      <c r="T70" s="79"/>
      <c r="U70" s="71"/>
      <c r="V70" s="76"/>
      <c r="W70" s="79"/>
    </row>
    <row r="71" spans="2:23" ht="15" customHeight="1">
      <c r="B71" s="474"/>
      <c r="C71" s="475"/>
      <c r="D71" s="476"/>
      <c r="E71" s="480"/>
      <c r="F71" s="72"/>
      <c r="G71" s="77"/>
      <c r="H71" s="80"/>
      <c r="I71" s="72"/>
      <c r="J71" s="77"/>
      <c r="K71" s="80"/>
      <c r="L71" s="72"/>
      <c r="M71" s="77"/>
      <c r="N71" s="80"/>
      <c r="O71" s="72"/>
      <c r="P71" s="77"/>
      <c r="Q71" s="80"/>
      <c r="R71" s="72"/>
      <c r="S71" s="77"/>
      <c r="T71" s="80"/>
      <c r="U71" s="72"/>
      <c r="V71" s="77"/>
      <c r="W71" s="80"/>
    </row>
    <row r="72" spans="2:23" ht="3" customHeight="1">
      <c r="B72" s="477"/>
      <c r="C72" s="478"/>
      <c r="D72" s="479"/>
      <c r="E72" s="480"/>
      <c r="F72" s="73"/>
      <c r="G72" s="78"/>
      <c r="H72" s="81"/>
      <c r="I72" s="73"/>
      <c r="J72" s="78"/>
      <c r="K72" s="81"/>
      <c r="L72" s="73"/>
      <c r="M72" s="78"/>
      <c r="N72" s="81"/>
      <c r="O72" s="73"/>
      <c r="P72" s="78"/>
      <c r="Q72" s="81"/>
      <c r="R72" s="73"/>
      <c r="S72" s="78"/>
      <c r="T72" s="81"/>
      <c r="U72" s="73"/>
      <c r="V72" s="78"/>
      <c r="W72" s="81"/>
    </row>
    <row r="73" spans="2:23" ht="3" customHeight="1">
      <c r="B73" s="471"/>
      <c r="C73" s="472"/>
      <c r="D73" s="473"/>
      <c r="E73" s="480"/>
      <c r="F73" s="71"/>
      <c r="G73" s="76"/>
      <c r="H73" s="79"/>
      <c r="I73" s="71"/>
      <c r="J73" s="76"/>
      <c r="K73" s="79"/>
      <c r="L73" s="71"/>
      <c r="M73" s="76"/>
      <c r="N73" s="79"/>
      <c r="O73" s="71"/>
      <c r="P73" s="76"/>
      <c r="Q73" s="79"/>
      <c r="R73" s="71"/>
      <c r="S73" s="76"/>
      <c r="T73" s="79"/>
      <c r="U73" s="71"/>
      <c r="V73" s="76"/>
      <c r="W73" s="79"/>
    </row>
    <row r="74" spans="2:23" ht="15" customHeight="1">
      <c r="B74" s="474"/>
      <c r="C74" s="475"/>
      <c r="D74" s="476"/>
      <c r="E74" s="480"/>
      <c r="F74" s="72"/>
      <c r="G74" s="77"/>
      <c r="H74" s="80"/>
      <c r="I74" s="72"/>
      <c r="J74" s="77"/>
      <c r="K74" s="80"/>
      <c r="L74" s="72"/>
      <c r="M74" s="77"/>
      <c r="N74" s="80"/>
      <c r="O74" s="72"/>
      <c r="P74" s="77"/>
      <c r="Q74" s="80"/>
      <c r="R74" s="72"/>
      <c r="S74" s="77"/>
      <c r="T74" s="80"/>
      <c r="U74" s="72"/>
      <c r="V74" s="77"/>
      <c r="W74" s="80"/>
    </row>
    <row r="75" spans="2:23" ht="3" customHeight="1">
      <c r="B75" s="477"/>
      <c r="C75" s="478"/>
      <c r="D75" s="479"/>
      <c r="E75" s="480"/>
      <c r="F75" s="73"/>
      <c r="G75" s="78"/>
      <c r="H75" s="81"/>
      <c r="I75" s="73"/>
      <c r="J75" s="78"/>
      <c r="K75" s="81"/>
      <c r="L75" s="73"/>
      <c r="M75" s="78"/>
      <c r="N75" s="81"/>
      <c r="O75" s="73"/>
      <c r="P75" s="78"/>
      <c r="Q75" s="81"/>
      <c r="R75" s="73"/>
      <c r="S75" s="78"/>
      <c r="T75" s="81"/>
      <c r="U75" s="73"/>
      <c r="V75" s="78"/>
      <c r="W75" s="81"/>
    </row>
    <row r="76" spans="2:23" ht="3" customHeight="1">
      <c r="B76" s="471"/>
      <c r="C76" s="472"/>
      <c r="D76" s="473"/>
      <c r="E76" s="480"/>
      <c r="F76" s="71"/>
      <c r="G76" s="76"/>
      <c r="H76" s="79"/>
      <c r="I76" s="71"/>
      <c r="J76" s="76"/>
      <c r="K76" s="79"/>
      <c r="L76" s="71"/>
      <c r="M76" s="76"/>
      <c r="N76" s="79"/>
      <c r="O76" s="71"/>
      <c r="P76" s="76"/>
      <c r="Q76" s="79"/>
      <c r="R76" s="71"/>
      <c r="S76" s="76"/>
      <c r="T76" s="79"/>
      <c r="U76" s="71"/>
      <c r="V76" s="76"/>
      <c r="W76" s="79"/>
    </row>
    <row r="77" spans="2:23" ht="15" customHeight="1">
      <c r="B77" s="474"/>
      <c r="C77" s="475"/>
      <c r="D77" s="476"/>
      <c r="E77" s="480"/>
      <c r="F77" s="72"/>
      <c r="G77" s="77"/>
      <c r="H77" s="80"/>
      <c r="I77" s="72"/>
      <c r="J77" s="77"/>
      <c r="K77" s="80"/>
      <c r="L77" s="72"/>
      <c r="M77" s="77"/>
      <c r="N77" s="80"/>
      <c r="O77" s="72"/>
      <c r="P77" s="77"/>
      <c r="Q77" s="80"/>
      <c r="R77" s="72"/>
      <c r="S77" s="77"/>
      <c r="T77" s="80"/>
      <c r="U77" s="72"/>
      <c r="V77" s="77"/>
      <c r="W77" s="80"/>
    </row>
    <row r="78" spans="2:23" ht="3" customHeight="1">
      <c r="B78" s="477"/>
      <c r="C78" s="478"/>
      <c r="D78" s="479"/>
      <c r="E78" s="480"/>
      <c r="F78" s="73"/>
      <c r="G78" s="78"/>
      <c r="H78" s="81"/>
      <c r="I78" s="73"/>
      <c r="J78" s="78"/>
      <c r="K78" s="81"/>
      <c r="L78" s="73"/>
      <c r="M78" s="78"/>
      <c r="N78" s="81"/>
      <c r="O78" s="73"/>
      <c r="P78" s="78"/>
      <c r="Q78" s="81"/>
      <c r="R78" s="73"/>
      <c r="S78" s="78"/>
      <c r="T78" s="81"/>
      <c r="U78" s="73"/>
      <c r="V78" s="78"/>
      <c r="W78" s="81"/>
    </row>
    <row r="79" spans="2:23" ht="3" customHeight="1">
      <c r="B79" s="471"/>
      <c r="C79" s="472"/>
      <c r="D79" s="473"/>
      <c r="E79" s="480"/>
      <c r="F79" s="71"/>
      <c r="G79" s="76"/>
      <c r="H79" s="79"/>
      <c r="I79" s="71"/>
      <c r="J79" s="76"/>
      <c r="K79" s="79"/>
      <c r="L79" s="71"/>
      <c r="M79" s="76"/>
      <c r="N79" s="79"/>
      <c r="O79" s="71"/>
      <c r="P79" s="76"/>
      <c r="Q79" s="79"/>
      <c r="R79" s="71"/>
      <c r="S79" s="76"/>
      <c r="T79" s="79"/>
      <c r="U79" s="71"/>
      <c r="V79" s="76"/>
      <c r="W79" s="79"/>
    </row>
    <row r="80" spans="2:23" ht="15" customHeight="1">
      <c r="B80" s="474"/>
      <c r="C80" s="475"/>
      <c r="D80" s="476"/>
      <c r="E80" s="480"/>
      <c r="F80" s="72"/>
      <c r="G80" s="77"/>
      <c r="H80" s="80"/>
      <c r="I80" s="72"/>
      <c r="J80" s="77"/>
      <c r="K80" s="80"/>
      <c r="L80" s="72"/>
      <c r="M80" s="77"/>
      <c r="N80" s="80"/>
      <c r="O80" s="72"/>
      <c r="P80" s="77"/>
      <c r="Q80" s="80"/>
      <c r="R80" s="72"/>
      <c r="S80" s="77"/>
      <c r="T80" s="80"/>
      <c r="U80" s="72"/>
      <c r="V80" s="77"/>
      <c r="W80" s="80"/>
    </row>
    <row r="81" spans="2:23" ht="3" customHeight="1">
      <c r="B81" s="477"/>
      <c r="C81" s="478"/>
      <c r="D81" s="479"/>
      <c r="E81" s="480"/>
      <c r="F81" s="73"/>
      <c r="G81" s="78"/>
      <c r="H81" s="81"/>
      <c r="I81" s="73"/>
      <c r="J81" s="78"/>
      <c r="K81" s="81"/>
      <c r="L81" s="73"/>
      <c r="M81" s="78"/>
      <c r="N81" s="81"/>
      <c r="O81" s="73"/>
      <c r="P81" s="78"/>
      <c r="Q81" s="81"/>
      <c r="R81" s="73"/>
      <c r="S81" s="78"/>
      <c r="T81" s="81"/>
      <c r="U81" s="73"/>
      <c r="V81" s="78"/>
      <c r="W81" s="81"/>
    </row>
    <row r="82" spans="2:23" ht="3" customHeight="1">
      <c r="B82" s="471"/>
      <c r="C82" s="472"/>
      <c r="D82" s="473"/>
      <c r="E82" s="480"/>
      <c r="F82" s="71"/>
      <c r="G82" s="76"/>
      <c r="H82" s="79"/>
      <c r="I82" s="71"/>
      <c r="J82" s="76"/>
      <c r="K82" s="79"/>
      <c r="L82" s="71"/>
      <c r="M82" s="76"/>
      <c r="N82" s="79"/>
      <c r="O82" s="71"/>
      <c r="P82" s="76"/>
      <c r="Q82" s="79"/>
      <c r="R82" s="71"/>
      <c r="S82" s="76"/>
      <c r="T82" s="79"/>
      <c r="U82" s="71"/>
      <c r="V82" s="76"/>
      <c r="W82" s="79"/>
    </row>
    <row r="83" spans="2:23" ht="15" customHeight="1">
      <c r="B83" s="474"/>
      <c r="C83" s="475"/>
      <c r="D83" s="476"/>
      <c r="E83" s="480"/>
      <c r="F83" s="72"/>
      <c r="G83" s="77"/>
      <c r="H83" s="80"/>
      <c r="I83" s="72"/>
      <c r="J83" s="77"/>
      <c r="K83" s="80"/>
      <c r="L83" s="72"/>
      <c r="M83" s="77"/>
      <c r="N83" s="80"/>
      <c r="O83" s="72"/>
      <c r="P83" s="77"/>
      <c r="Q83" s="80"/>
      <c r="R83" s="72"/>
      <c r="S83" s="77"/>
      <c r="T83" s="80"/>
      <c r="U83" s="72"/>
      <c r="V83" s="77"/>
      <c r="W83" s="80"/>
    </row>
    <row r="84" spans="2:23" ht="3" customHeight="1">
      <c r="B84" s="477"/>
      <c r="C84" s="478"/>
      <c r="D84" s="479"/>
      <c r="E84" s="480"/>
      <c r="F84" s="73"/>
      <c r="G84" s="78"/>
      <c r="H84" s="81"/>
      <c r="I84" s="73"/>
      <c r="J84" s="78"/>
      <c r="K84" s="81"/>
      <c r="L84" s="73"/>
      <c r="M84" s="78"/>
      <c r="N84" s="81"/>
      <c r="O84" s="73"/>
      <c r="P84" s="78"/>
      <c r="Q84" s="81"/>
      <c r="R84" s="73"/>
      <c r="S84" s="78"/>
      <c r="T84" s="81"/>
      <c r="U84" s="73"/>
      <c r="V84" s="78"/>
      <c r="W84" s="81"/>
    </row>
    <row r="85" spans="2:23" ht="3" customHeight="1">
      <c r="B85" s="471"/>
      <c r="C85" s="472"/>
      <c r="D85" s="473"/>
      <c r="E85" s="480"/>
      <c r="F85" s="71"/>
      <c r="G85" s="76"/>
      <c r="H85" s="79"/>
      <c r="I85" s="71"/>
      <c r="J85" s="76"/>
      <c r="K85" s="79"/>
      <c r="L85" s="71"/>
      <c r="M85" s="76"/>
      <c r="N85" s="79"/>
      <c r="O85" s="71"/>
      <c r="P85" s="76"/>
      <c r="Q85" s="79"/>
      <c r="R85" s="71"/>
      <c r="S85" s="76"/>
      <c r="T85" s="79"/>
      <c r="U85" s="71"/>
      <c r="V85" s="76"/>
      <c r="W85" s="79"/>
    </row>
    <row r="86" spans="2:23" ht="15" customHeight="1">
      <c r="B86" s="474"/>
      <c r="C86" s="475"/>
      <c r="D86" s="476"/>
      <c r="E86" s="480"/>
      <c r="F86" s="72"/>
      <c r="G86" s="77"/>
      <c r="H86" s="80"/>
      <c r="I86" s="72"/>
      <c r="J86" s="77"/>
      <c r="K86" s="80"/>
      <c r="L86" s="72"/>
      <c r="M86" s="77"/>
      <c r="N86" s="80"/>
      <c r="O86" s="72"/>
      <c r="P86" s="77"/>
      <c r="Q86" s="80"/>
      <c r="R86" s="72"/>
      <c r="S86" s="77"/>
      <c r="T86" s="80"/>
      <c r="U86" s="72"/>
      <c r="V86" s="77"/>
      <c r="W86" s="80"/>
    </row>
    <row r="87" spans="2:23" ht="3" customHeight="1">
      <c r="B87" s="477"/>
      <c r="C87" s="478"/>
      <c r="D87" s="479"/>
      <c r="E87" s="480"/>
      <c r="F87" s="73"/>
      <c r="G87" s="78"/>
      <c r="H87" s="81"/>
      <c r="I87" s="73"/>
      <c r="J87" s="78"/>
      <c r="K87" s="81"/>
      <c r="L87" s="73"/>
      <c r="M87" s="78"/>
      <c r="N87" s="81"/>
      <c r="O87" s="73"/>
      <c r="P87" s="78"/>
      <c r="Q87" s="81"/>
      <c r="R87" s="73"/>
      <c r="S87" s="78"/>
      <c r="T87" s="81"/>
      <c r="U87" s="73"/>
      <c r="V87" s="78"/>
      <c r="W87" s="81"/>
    </row>
    <row r="88" spans="2:23" ht="3" customHeight="1">
      <c r="B88" s="471"/>
      <c r="C88" s="472"/>
      <c r="D88" s="473"/>
      <c r="E88" s="480"/>
      <c r="F88" s="71"/>
      <c r="G88" s="76"/>
      <c r="H88" s="79"/>
      <c r="I88" s="71"/>
      <c r="J88" s="76"/>
      <c r="K88" s="79"/>
      <c r="L88" s="71"/>
      <c r="M88" s="76"/>
      <c r="N88" s="79"/>
      <c r="O88" s="71"/>
      <c r="P88" s="76"/>
      <c r="Q88" s="79"/>
      <c r="R88" s="71"/>
      <c r="S88" s="76"/>
      <c r="T88" s="79"/>
      <c r="U88" s="71"/>
      <c r="V88" s="76"/>
      <c r="W88" s="79"/>
    </row>
    <row r="89" spans="2:23" ht="15" customHeight="1">
      <c r="B89" s="474"/>
      <c r="C89" s="475"/>
      <c r="D89" s="476"/>
      <c r="E89" s="480"/>
      <c r="F89" s="72"/>
      <c r="G89" s="77"/>
      <c r="H89" s="80"/>
      <c r="I89" s="72"/>
      <c r="J89" s="77"/>
      <c r="K89" s="80"/>
      <c r="L89" s="72"/>
      <c r="M89" s="77"/>
      <c r="N89" s="80"/>
      <c r="O89" s="72"/>
      <c r="P89" s="77"/>
      <c r="Q89" s="80"/>
      <c r="R89" s="72"/>
      <c r="S89" s="77"/>
      <c r="T89" s="80"/>
      <c r="U89" s="72"/>
      <c r="V89" s="77"/>
      <c r="W89" s="80"/>
    </row>
    <row r="90" spans="2:23" ht="3" customHeight="1">
      <c r="B90" s="477"/>
      <c r="C90" s="478"/>
      <c r="D90" s="479"/>
      <c r="E90" s="480"/>
      <c r="F90" s="73"/>
      <c r="G90" s="78"/>
      <c r="H90" s="81"/>
      <c r="I90" s="73"/>
      <c r="J90" s="78"/>
      <c r="K90" s="81"/>
      <c r="L90" s="73"/>
      <c r="M90" s="78"/>
      <c r="N90" s="81"/>
      <c r="O90" s="73"/>
      <c r="P90" s="78"/>
      <c r="Q90" s="81"/>
      <c r="R90" s="73"/>
      <c r="S90" s="78"/>
      <c r="T90" s="81"/>
      <c r="U90" s="73"/>
      <c r="V90" s="78"/>
      <c r="W90" s="81"/>
    </row>
  </sheetData>
  <sheetProtection password="DE82" sheet="1" scenarios="1" formatCells="0" selectLockedCells="1"/>
  <mergeCells count="88">
    <mergeCell ref="B85:D87"/>
    <mergeCell ref="E85:E87"/>
    <mergeCell ref="B88:D90"/>
    <mergeCell ref="E88:E90"/>
    <mergeCell ref="B76:D78"/>
    <mergeCell ref="E76:E78"/>
    <mergeCell ref="B79:D81"/>
    <mergeCell ref="E79:E81"/>
    <mergeCell ref="B82:D84"/>
    <mergeCell ref="E82:E84"/>
    <mergeCell ref="B67:D69"/>
    <mergeCell ref="E67:E69"/>
    <mergeCell ref="B70:D72"/>
    <mergeCell ref="E70:E72"/>
    <mergeCell ref="B73:D75"/>
    <mergeCell ref="E73:E75"/>
    <mergeCell ref="B58:D60"/>
    <mergeCell ref="E58:E60"/>
    <mergeCell ref="B61:D63"/>
    <mergeCell ref="E61:E63"/>
    <mergeCell ref="B64:D66"/>
    <mergeCell ref="E64:E66"/>
    <mergeCell ref="B49:D51"/>
    <mergeCell ref="E49:E51"/>
    <mergeCell ref="B52:D54"/>
    <mergeCell ref="E52:E54"/>
    <mergeCell ref="B55:D57"/>
    <mergeCell ref="E55:E57"/>
    <mergeCell ref="R45:T45"/>
    <mergeCell ref="U45:W45"/>
    <mergeCell ref="A42:A43"/>
    <mergeCell ref="B42:D43"/>
    <mergeCell ref="B46:D48"/>
    <mergeCell ref="E46:E48"/>
    <mergeCell ref="B39:D39"/>
    <mergeCell ref="B40:D40"/>
    <mergeCell ref="F40:P40"/>
    <mergeCell ref="B41:D41"/>
    <mergeCell ref="B45:D45"/>
    <mergeCell ref="F45:H45"/>
    <mergeCell ref="I45:K45"/>
    <mergeCell ref="L45:N45"/>
    <mergeCell ref="O45:Q45"/>
    <mergeCell ref="B36:D36"/>
    <mergeCell ref="F36:V36"/>
    <mergeCell ref="B37:D37"/>
    <mergeCell ref="B38:D38"/>
    <mergeCell ref="F38:V38"/>
    <mergeCell ref="B22:E22"/>
    <mergeCell ref="L25:W25"/>
    <mergeCell ref="N26:W26"/>
    <mergeCell ref="N27:W27"/>
    <mergeCell ref="N28:V28"/>
    <mergeCell ref="D10:E10"/>
    <mergeCell ref="F10:V10"/>
    <mergeCell ref="D11:E11"/>
    <mergeCell ref="F11:V11"/>
    <mergeCell ref="F18:O18"/>
    <mergeCell ref="P7:Q7"/>
    <mergeCell ref="D8:E8"/>
    <mergeCell ref="F8:V8"/>
    <mergeCell ref="D9:E9"/>
    <mergeCell ref="F9:V9"/>
    <mergeCell ref="B7:E7"/>
    <mergeCell ref="F7:G7"/>
    <mergeCell ref="H7:I7"/>
    <mergeCell ref="K7:L7"/>
    <mergeCell ref="N7:O7"/>
    <mergeCell ref="P5:Q5"/>
    <mergeCell ref="B6:E6"/>
    <mergeCell ref="F6:G6"/>
    <mergeCell ref="H6:I6"/>
    <mergeCell ref="K6:L6"/>
    <mergeCell ref="N6:O6"/>
    <mergeCell ref="P6:Q6"/>
    <mergeCell ref="B4:E4"/>
    <mergeCell ref="F4:O4"/>
    <mergeCell ref="B5:E5"/>
    <mergeCell ref="F5:G5"/>
    <mergeCell ref="H5:I5"/>
    <mergeCell ref="K5:L5"/>
    <mergeCell ref="N5:O5"/>
    <mergeCell ref="B2:E2"/>
    <mergeCell ref="F2:V2"/>
    <mergeCell ref="X2:AH2"/>
    <mergeCell ref="B3:E3"/>
    <mergeCell ref="H3:Q3"/>
    <mergeCell ref="X3:AH3"/>
  </mergeCells>
  <phoneticPr fontId="21"/>
  <pageMargins left="1.0236220472440944" right="0.62992125984251968" top="0.78740157480314965" bottom="0.39370078740157483"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3"/>
  <sheetViews>
    <sheetView showGridLines="0" showZeros="0" zoomScale="80" zoomScaleNormal="80" workbookViewId="0">
      <pane ySplit="18" topLeftCell="A19" activePane="bottomLeft" state="frozen"/>
      <selection pane="bottomLeft" activeCell="L2" sqref="L2:AE2"/>
    </sheetView>
  </sheetViews>
  <sheetFormatPr defaultColWidth="2.125" defaultRowHeight="20.100000000000001" customHeight="1"/>
  <cols>
    <col min="1" max="40" width="2.125" style="154"/>
    <col min="41" max="41" width="2" style="154" customWidth="1"/>
    <col min="42" max="16384" width="2.125" style="154"/>
  </cols>
  <sheetData>
    <row r="1" spans="1:52" ht="5.0999999999999996" customHeight="1">
      <c r="A1" s="69"/>
      <c r="B1" s="69"/>
      <c r="C1" s="69"/>
      <c r="D1" s="69"/>
      <c r="E1" s="69"/>
      <c r="F1" s="69"/>
      <c r="G1" s="69"/>
    </row>
    <row r="2" spans="1:52" ht="15" customHeight="1">
      <c r="A2" s="6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48">
        <f>L4</f>
        <v>0</v>
      </c>
      <c r="AH2" s="448"/>
      <c r="AI2" s="448"/>
      <c r="AJ2" s="448"/>
      <c r="AK2" s="448"/>
      <c r="AL2" s="448"/>
      <c r="AM2" s="448"/>
      <c r="AN2" s="448"/>
      <c r="AO2" s="448"/>
      <c r="AP2" s="448"/>
      <c r="AQ2" s="448"/>
      <c r="AR2" s="42"/>
      <c r="AS2" s="42"/>
      <c r="AT2" s="42"/>
      <c r="AU2" s="42"/>
      <c r="AV2" s="42"/>
      <c r="AW2" s="42"/>
      <c r="AX2" s="179"/>
      <c r="AY2" s="180"/>
      <c r="AZ2" s="180"/>
    </row>
    <row r="3" spans="1:52" ht="15" customHeight="1">
      <c r="A3" s="6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48">
        <f>IF(L4="",0,LEN(AG2))</f>
        <v>0</v>
      </c>
      <c r="AH3" s="448"/>
      <c r="AI3" s="448"/>
      <c r="AJ3" s="448"/>
      <c r="AK3" s="448"/>
      <c r="AL3" s="448"/>
      <c r="AM3" s="448"/>
      <c r="AN3" s="448"/>
      <c r="AO3" s="448"/>
      <c r="AP3" s="448"/>
      <c r="AQ3" s="448"/>
      <c r="AR3" s="42"/>
      <c r="AS3" s="42"/>
      <c r="AT3" s="42"/>
      <c r="AU3" s="42"/>
      <c r="AV3" s="42"/>
      <c r="AW3" s="42"/>
      <c r="AX3" s="179"/>
      <c r="AY3" s="180"/>
      <c r="AZ3" s="180"/>
    </row>
    <row r="4" spans="1:52" ht="15" customHeight="1">
      <c r="A4" s="69"/>
      <c r="B4" s="363" t="s">
        <v>227</v>
      </c>
      <c r="C4" s="364"/>
      <c r="D4" s="364"/>
      <c r="E4" s="364"/>
      <c r="F4" s="364"/>
      <c r="G4" s="364"/>
      <c r="H4" s="364"/>
      <c r="I4" s="364"/>
      <c r="J4" s="364"/>
      <c r="K4" s="365"/>
      <c r="L4" s="372"/>
      <c r="M4" s="373"/>
      <c r="N4" s="373"/>
      <c r="O4" s="373"/>
      <c r="P4" s="373"/>
      <c r="Q4" s="373"/>
      <c r="R4" s="373"/>
      <c r="S4" s="373"/>
      <c r="T4" s="373"/>
      <c r="U4" s="373"/>
      <c r="V4" s="373"/>
      <c r="W4" s="373"/>
      <c r="X4" s="373"/>
      <c r="Y4" s="373"/>
      <c r="Z4" s="373"/>
      <c r="AA4" s="36" t="s">
        <v>45</v>
      </c>
      <c r="AB4" s="34"/>
      <c r="AC4" s="34"/>
      <c r="AD4" s="34"/>
      <c r="AE4" s="39"/>
      <c r="AF4" s="42"/>
      <c r="AG4" s="87" t="str">
        <f>IF(AG3=10,"￥","")</f>
        <v/>
      </c>
      <c r="AH4" s="87" t="str">
        <f>IF(AG3=9,"￥",IF(AG3&gt;=10,DBCS(MID(AG2,AG3-9,1)),""))</f>
        <v/>
      </c>
      <c r="AI4" s="87" t="str">
        <f>IF(AG3=8,"￥",IF(AG3&gt;=9,DBCS(MID(AG2,AG3-8,1)),""))</f>
        <v/>
      </c>
      <c r="AJ4" s="87" t="str">
        <f>IF(AG3=7,"￥",IF(AG3&gt;=8,DBCS(MID(AG2,AG3-7,1)),""))</f>
        <v/>
      </c>
      <c r="AK4" s="87" t="str">
        <f>IF(AG3=6,"￥",IF(AG3&gt;=7,DBCS(MID(AG2,AG3-6,1)),""))</f>
        <v/>
      </c>
      <c r="AL4" s="87" t="str">
        <f>IF(AG3=5,"￥",IF(AG3&gt;=6,DBCS(MID(AG2,AG3-5,1)),""))</f>
        <v/>
      </c>
      <c r="AM4" s="87" t="str">
        <f>IF(AG3=4,"￥",IF(AG3&gt;=5,DBCS(MID(AG2,AG3-4,1)),""))</f>
        <v/>
      </c>
      <c r="AN4" s="87" t="str">
        <f>IF(AG3=3,"￥",IF(AG3&gt;=4,DBCS(MID(AG2,AG3-3,1)),""))</f>
        <v/>
      </c>
      <c r="AO4" s="87" t="str">
        <f>IF(AG3=2,"￥",IF(AG3&gt;=3,DBCS(MID(AG2,AG3-2,1)),""))</f>
        <v/>
      </c>
      <c r="AP4" s="87" t="str">
        <f>IF(AG3=1,"￥",IF(AG3&gt;=2,DBCS(MID(AG2,AG3-1,1)),""))</f>
        <v/>
      </c>
      <c r="AQ4" s="87" t="str">
        <f>IF(AG3&gt;0,DBCS(RIGHT(AG2,1)),"")</f>
        <v/>
      </c>
      <c r="AR4" s="42"/>
      <c r="AS4" s="42"/>
      <c r="AT4" s="42"/>
      <c r="AU4" s="42"/>
      <c r="AV4" s="42"/>
      <c r="AW4" s="42"/>
      <c r="AX4" s="179"/>
      <c r="AY4" s="180"/>
      <c r="AZ4" s="180"/>
    </row>
    <row r="5" spans="1:52" ht="15" customHeight="1">
      <c r="A5" s="69"/>
      <c r="B5" s="363" t="s">
        <v>18</v>
      </c>
      <c r="C5" s="364"/>
      <c r="D5" s="364"/>
      <c r="E5" s="364"/>
      <c r="F5" s="364"/>
      <c r="G5" s="364"/>
      <c r="H5" s="364"/>
      <c r="I5" s="364"/>
      <c r="J5" s="364"/>
      <c r="K5" s="365"/>
      <c r="L5" s="374" t="s">
        <v>418</v>
      </c>
      <c r="M5" s="375"/>
      <c r="N5" s="375"/>
      <c r="O5" s="375"/>
      <c r="P5" s="375"/>
      <c r="Q5" s="376" t="s">
        <v>31</v>
      </c>
      <c r="R5" s="376"/>
      <c r="S5" s="375"/>
      <c r="T5" s="375"/>
      <c r="U5" s="376" t="s">
        <v>33</v>
      </c>
      <c r="V5" s="376"/>
      <c r="W5" s="375"/>
      <c r="X5" s="375"/>
      <c r="Y5" s="376" t="s">
        <v>21</v>
      </c>
      <c r="Z5" s="376"/>
      <c r="AA5" s="33"/>
      <c r="AB5" s="33"/>
      <c r="AC5" s="33"/>
      <c r="AD5" s="33"/>
      <c r="AE5" s="40"/>
      <c r="AF5" s="42"/>
      <c r="AG5" s="42" t="str">
        <f>L5&amp;IF(O5="","　　年　　月　　日",IF(O5&lt;10,"　","")&amp;DBCS(O5)&amp;"年"&amp;IF(S5&lt;10,"　","")&amp;DBCS(S5)&amp;"月"&amp;IF(W5&lt;10,"　","")&amp;DBCS(W5)&amp;"日")</f>
        <v>令和　　年　　月　　日</v>
      </c>
      <c r="AH5" s="42"/>
      <c r="AI5" s="42"/>
      <c r="AJ5" s="42"/>
      <c r="AK5" s="42"/>
      <c r="AL5" s="42"/>
      <c r="AM5" s="42"/>
      <c r="AN5" s="42"/>
      <c r="AO5" s="42"/>
      <c r="AP5" s="42"/>
      <c r="AQ5" s="42"/>
      <c r="AR5" s="42"/>
      <c r="AS5" s="42"/>
      <c r="AT5" s="42"/>
      <c r="AU5" s="42"/>
      <c r="AV5" s="42"/>
      <c r="AW5" s="42"/>
      <c r="AX5" s="179"/>
      <c r="AY5" s="180"/>
      <c r="AZ5" s="180"/>
    </row>
    <row r="6" spans="1:52" ht="15" customHeight="1">
      <c r="A6" s="69"/>
      <c r="B6" s="363" t="s">
        <v>22</v>
      </c>
      <c r="C6" s="364"/>
      <c r="D6" s="364"/>
      <c r="E6" s="364"/>
      <c r="F6" s="364"/>
      <c r="G6" s="364"/>
      <c r="H6" s="364"/>
      <c r="I6" s="364"/>
      <c r="J6" s="364"/>
      <c r="K6" s="365"/>
      <c r="L6" s="490" t="str">
        <f>IF(L5="","",L5)</f>
        <v>令和</v>
      </c>
      <c r="M6" s="376"/>
      <c r="N6" s="376"/>
      <c r="O6" s="376" t="str">
        <f>IF(O5="","",O5)</f>
        <v/>
      </c>
      <c r="P6" s="376"/>
      <c r="Q6" s="376" t="s">
        <v>31</v>
      </c>
      <c r="R6" s="376"/>
      <c r="S6" s="376" t="str">
        <f>IF(S5="","",S5)</f>
        <v/>
      </c>
      <c r="T6" s="376"/>
      <c r="U6" s="376" t="s">
        <v>33</v>
      </c>
      <c r="V6" s="376"/>
      <c r="W6" s="376" t="str">
        <f>IF(W5="","",W5)</f>
        <v/>
      </c>
      <c r="X6" s="376"/>
      <c r="Y6" s="376" t="s">
        <v>21</v>
      </c>
      <c r="Z6" s="376"/>
      <c r="AA6" s="33"/>
      <c r="AB6" s="33"/>
      <c r="AC6" s="33"/>
      <c r="AD6" s="33"/>
      <c r="AE6" s="40"/>
      <c r="AF6" s="42"/>
      <c r="AG6" s="42" t="str">
        <f>LEFT(L6,1)&amp;"　"&amp;RIGHT(L6,1)&amp;IF(O6="","　　　　年　　　　月　　　　日",IF(O6&lt;10,"　　","　")&amp;DBCS(O6)&amp;"　年"&amp;IF(S6&lt;10,"　　","　")&amp;DBCS(S6)&amp;"　月"&amp;IF(W6&lt;10,"　　","　")&amp;DBCS(W6)&amp;"　日")</f>
        <v>令　和　　　　年　　　　月　　　　日</v>
      </c>
      <c r="AH6" s="42"/>
      <c r="AI6" s="42"/>
      <c r="AJ6" s="42"/>
      <c r="AK6" s="42"/>
      <c r="AL6" s="42"/>
      <c r="AM6" s="42"/>
      <c r="AN6" s="42"/>
      <c r="AO6" s="42"/>
      <c r="AP6" s="42"/>
      <c r="AQ6" s="42"/>
      <c r="AR6" s="42"/>
      <c r="AS6" s="42"/>
      <c r="AT6" s="42"/>
      <c r="AU6" s="42"/>
      <c r="AV6" s="42"/>
      <c r="AW6" s="42"/>
      <c r="AX6" s="179"/>
      <c r="AY6" s="180"/>
      <c r="AZ6" s="180"/>
    </row>
    <row r="7" spans="1:52" ht="15" customHeight="1">
      <c r="A7" s="69"/>
      <c r="B7" s="363" t="s">
        <v>75</v>
      </c>
      <c r="C7" s="364"/>
      <c r="D7" s="364"/>
      <c r="E7" s="364"/>
      <c r="F7" s="364"/>
      <c r="G7" s="364"/>
      <c r="H7" s="364"/>
      <c r="I7" s="364"/>
      <c r="J7" s="364"/>
      <c r="K7" s="365"/>
      <c r="L7" s="374" t="s">
        <v>418</v>
      </c>
      <c r="M7" s="375"/>
      <c r="N7" s="375"/>
      <c r="O7" s="375"/>
      <c r="P7" s="375"/>
      <c r="Q7" s="376" t="s">
        <v>31</v>
      </c>
      <c r="R7" s="376"/>
      <c r="S7" s="375"/>
      <c r="T7" s="375"/>
      <c r="U7" s="376" t="s">
        <v>33</v>
      </c>
      <c r="V7" s="376"/>
      <c r="W7" s="375"/>
      <c r="X7" s="375"/>
      <c r="Y7" s="376" t="s">
        <v>21</v>
      </c>
      <c r="Z7" s="376"/>
      <c r="AA7" s="33"/>
      <c r="AB7" s="33"/>
      <c r="AC7" s="33"/>
      <c r="AD7" s="33"/>
      <c r="AE7" s="40"/>
      <c r="AF7" s="42"/>
      <c r="AG7" s="42" t="str">
        <f>LEFT(L7,1)&amp;"　"&amp;RIGHT(L7,1)&amp;IF(O7="","　　　　年　　　　月　　　　日",IF(O7&lt;10,"　　","　")&amp;DBCS(O7)&amp;"　年"&amp;IF(S7&lt;10,"　　","　")&amp;DBCS(S7)&amp;"　月"&amp;IF(W7&lt;10,"　　","　")&amp;DBCS(W7)&amp;"　日")</f>
        <v>令　和　　　　年　　　　月　　　　日</v>
      </c>
      <c r="AH7" s="42"/>
      <c r="AI7" s="42"/>
      <c r="AJ7" s="42"/>
      <c r="AK7" s="42"/>
      <c r="AL7" s="42"/>
      <c r="AM7" s="42"/>
      <c r="AN7" s="42"/>
      <c r="AO7" s="42"/>
      <c r="AP7" s="42"/>
      <c r="AQ7" s="42"/>
      <c r="AR7" s="42"/>
      <c r="AS7" s="42"/>
      <c r="AT7" s="42"/>
      <c r="AU7" s="42"/>
      <c r="AV7" s="42"/>
      <c r="AW7" s="42"/>
      <c r="AX7" s="179"/>
      <c r="AY7" s="180"/>
      <c r="AZ7" s="180"/>
    </row>
    <row r="8" spans="1:52" ht="15" customHeight="1">
      <c r="A8" s="69"/>
      <c r="B8" s="377" t="s">
        <v>46</v>
      </c>
      <c r="C8" s="378"/>
      <c r="D8" s="378"/>
      <c r="E8" s="378"/>
      <c r="F8" s="380" t="s">
        <v>34</v>
      </c>
      <c r="G8" s="381"/>
      <c r="H8" s="381"/>
      <c r="I8" s="381"/>
      <c r="J8" s="381"/>
      <c r="K8" s="382"/>
      <c r="L8" s="418"/>
      <c r="M8" s="419"/>
      <c r="N8" s="419"/>
      <c r="O8" s="419"/>
      <c r="P8" s="419"/>
      <c r="Q8" s="419"/>
      <c r="R8" s="419"/>
      <c r="S8" s="419"/>
      <c r="T8" s="419"/>
      <c r="U8" s="419"/>
      <c r="V8" s="419"/>
      <c r="W8" s="419"/>
      <c r="X8" s="419"/>
      <c r="Y8" s="419"/>
      <c r="Z8" s="419"/>
      <c r="AA8" s="419"/>
      <c r="AB8" s="419"/>
      <c r="AC8" s="419"/>
      <c r="AD8" s="419"/>
      <c r="AE8" s="420"/>
      <c r="AF8" s="42"/>
      <c r="AG8" s="179"/>
      <c r="AH8" s="42"/>
      <c r="AI8" s="42"/>
      <c r="AJ8" s="42"/>
      <c r="AK8" s="42"/>
      <c r="AL8" s="42"/>
      <c r="AM8" s="42"/>
      <c r="AN8" s="42"/>
      <c r="AO8" s="42"/>
      <c r="AP8" s="42"/>
      <c r="AQ8" s="42"/>
      <c r="AR8" s="42"/>
      <c r="AS8" s="42"/>
      <c r="AT8" s="42"/>
      <c r="AU8" s="42"/>
      <c r="AV8" s="42"/>
      <c r="AW8" s="42"/>
      <c r="AX8" s="179"/>
      <c r="AY8" s="180"/>
      <c r="AZ8" s="180"/>
    </row>
    <row r="9" spans="1:52" ht="15" customHeight="1">
      <c r="A9" s="69"/>
      <c r="B9" s="386"/>
      <c r="C9" s="387"/>
      <c r="D9" s="387"/>
      <c r="E9" s="388"/>
      <c r="F9" s="389" t="s">
        <v>24</v>
      </c>
      <c r="G9" s="390"/>
      <c r="H9" s="390"/>
      <c r="I9" s="390"/>
      <c r="J9" s="390"/>
      <c r="K9" s="391"/>
      <c r="L9" s="424"/>
      <c r="M9" s="425"/>
      <c r="N9" s="425"/>
      <c r="O9" s="425"/>
      <c r="P9" s="425"/>
      <c r="Q9" s="425"/>
      <c r="R9" s="425"/>
      <c r="S9" s="425"/>
      <c r="T9" s="425"/>
      <c r="U9" s="425"/>
      <c r="V9" s="425"/>
      <c r="W9" s="425"/>
      <c r="X9" s="425"/>
      <c r="Y9" s="425"/>
      <c r="Z9" s="425"/>
      <c r="AA9" s="425"/>
      <c r="AB9" s="425"/>
      <c r="AC9" s="425"/>
      <c r="AD9" s="425"/>
      <c r="AE9" s="426"/>
      <c r="AF9" s="42"/>
      <c r="AG9" s="42"/>
      <c r="AH9" s="42"/>
      <c r="AI9" s="42"/>
      <c r="AJ9" s="42"/>
      <c r="AK9" s="42"/>
      <c r="AL9" s="42"/>
      <c r="AM9" s="42"/>
      <c r="AN9" s="42"/>
      <c r="AO9" s="42"/>
      <c r="AP9" s="42"/>
      <c r="AQ9" s="42"/>
      <c r="AR9" s="42"/>
      <c r="AS9" s="42"/>
      <c r="AT9" s="42"/>
      <c r="AU9" s="42"/>
      <c r="AV9" s="42"/>
      <c r="AW9" s="42"/>
      <c r="AX9" s="179"/>
      <c r="AY9" s="180"/>
      <c r="AZ9" s="180"/>
    </row>
    <row r="10" spans="1:52" ht="15" customHeight="1">
      <c r="A10" s="69"/>
      <c r="B10" s="386"/>
      <c r="C10" s="387"/>
      <c r="D10" s="387"/>
      <c r="E10" s="388"/>
      <c r="F10" s="389" t="s">
        <v>25</v>
      </c>
      <c r="G10" s="390"/>
      <c r="H10" s="390"/>
      <c r="I10" s="390"/>
      <c r="J10" s="390"/>
      <c r="K10" s="391"/>
      <c r="L10" s="424"/>
      <c r="M10" s="425"/>
      <c r="N10" s="425"/>
      <c r="O10" s="425"/>
      <c r="P10" s="425"/>
      <c r="Q10" s="425"/>
      <c r="R10" s="425"/>
      <c r="S10" s="425"/>
      <c r="T10" s="425"/>
      <c r="U10" s="425"/>
      <c r="V10" s="425"/>
      <c r="W10" s="425"/>
      <c r="X10" s="425"/>
      <c r="Y10" s="425"/>
      <c r="Z10" s="425"/>
      <c r="AA10" s="425"/>
      <c r="AB10" s="425"/>
      <c r="AC10" s="425"/>
      <c r="AD10" s="425"/>
      <c r="AE10" s="426"/>
      <c r="AF10" s="42"/>
      <c r="AG10" s="42"/>
      <c r="AH10" s="42"/>
      <c r="AI10" s="42"/>
      <c r="AJ10" s="42"/>
      <c r="AK10" s="42"/>
      <c r="AL10" s="42"/>
      <c r="AM10" s="42"/>
      <c r="AN10" s="42"/>
      <c r="AO10" s="42"/>
      <c r="AP10" s="42"/>
      <c r="AQ10" s="42"/>
      <c r="AR10" s="42"/>
      <c r="AS10" s="42"/>
      <c r="AT10" s="42"/>
      <c r="AU10" s="42"/>
      <c r="AV10" s="42"/>
      <c r="AW10" s="42"/>
      <c r="AX10" s="179"/>
      <c r="AY10" s="180"/>
      <c r="AZ10" s="180"/>
    </row>
    <row r="11" spans="1:52" ht="15" customHeight="1">
      <c r="A11" s="69"/>
      <c r="B11" s="395"/>
      <c r="C11" s="396"/>
      <c r="D11" s="396"/>
      <c r="E11" s="397"/>
      <c r="F11" s="398" t="s">
        <v>35</v>
      </c>
      <c r="G11" s="399"/>
      <c r="H11" s="399"/>
      <c r="I11" s="399"/>
      <c r="J11" s="399"/>
      <c r="K11" s="400"/>
      <c r="L11" s="494"/>
      <c r="M11" s="495"/>
      <c r="N11" s="495"/>
      <c r="O11" s="495"/>
      <c r="P11" s="495"/>
      <c r="Q11" s="495"/>
      <c r="R11" s="495"/>
      <c r="S11" s="495"/>
      <c r="T11" s="495"/>
      <c r="U11" s="495"/>
      <c r="V11" s="495"/>
      <c r="W11" s="495"/>
      <c r="X11" s="495"/>
      <c r="Y11" s="495"/>
      <c r="Z11" s="495"/>
      <c r="AA11" s="495"/>
      <c r="AB11" s="495"/>
      <c r="AC11" s="495"/>
      <c r="AD11" s="495"/>
      <c r="AE11" s="496"/>
      <c r="AF11" s="18"/>
      <c r="AG11" s="143"/>
      <c r="AH11" s="143"/>
      <c r="AI11" s="143"/>
      <c r="AJ11" s="143"/>
      <c r="AK11" s="143"/>
      <c r="AL11" s="143"/>
      <c r="AM11" s="143"/>
      <c r="AN11" s="143"/>
      <c r="AO11" s="143"/>
      <c r="AP11" s="143"/>
      <c r="AQ11" s="143"/>
      <c r="AR11" s="143"/>
      <c r="AS11" s="143"/>
      <c r="AT11" s="143"/>
      <c r="AU11" s="143"/>
      <c r="AV11" s="143"/>
      <c r="AW11" s="143"/>
      <c r="AX11" s="180"/>
      <c r="AY11" s="180"/>
      <c r="AZ11" s="180"/>
    </row>
    <row r="12" spans="1:52" ht="15" customHeight="1">
      <c r="A12" s="69"/>
      <c r="B12" s="609" t="s">
        <v>60</v>
      </c>
      <c r="C12" s="610"/>
      <c r="D12" s="610"/>
      <c r="E12" s="610"/>
      <c r="F12" s="610"/>
      <c r="G12" s="160"/>
      <c r="H12" s="611" t="s">
        <v>34</v>
      </c>
      <c r="I12" s="612"/>
      <c r="J12" s="612"/>
      <c r="K12" s="613"/>
      <c r="L12" s="418"/>
      <c r="M12" s="419"/>
      <c r="N12" s="419"/>
      <c r="O12" s="419"/>
      <c r="P12" s="419"/>
      <c r="Q12" s="419"/>
      <c r="R12" s="419"/>
      <c r="S12" s="419"/>
      <c r="T12" s="419"/>
      <c r="U12" s="419"/>
      <c r="V12" s="419"/>
      <c r="W12" s="419"/>
      <c r="X12" s="419"/>
      <c r="Y12" s="419"/>
      <c r="Z12" s="419"/>
      <c r="AA12" s="419"/>
      <c r="AB12" s="419"/>
      <c r="AC12" s="419"/>
      <c r="AD12" s="419"/>
      <c r="AE12" s="420"/>
      <c r="AG12" s="180"/>
      <c r="AH12" s="180"/>
      <c r="AI12" s="180"/>
      <c r="AJ12" s="180"/>
      <c r="AK12" s="180"/>
      <c r="AL12" s="180"/>
      <c r="AM12" s="180"/>
      <c r="AN12" s="180"/>
      <c r="AO12" s="180"/>
      <c r="AP12" s="180"/>
      <c r="AQ12" s="180"/>
      <c r="AR12" s="180"/>
      <c r="AS12" s="180"/>
      <c r="AT12" s="180"/>
      <c r="AU12" s="180"/>
      <c r="AV12" s="180"/>
      <c r="AW12" s="180"/>
      <c r="AX12" s="180"/>
      <c r="AY12" s="180"/>
      <c r="AZ12" s="180"/>
    </row>
    <row r="13" spans="1:52" ht="15" customHeight="1">
      <c r="A13" s="69"/>
      <c r="B13" s="117"/>
      <c r="C13" s="161"/>
      <c r="D13" s="161"/>
      <c r="E13" s="161"/>
      <c r="F13" s="161"/>
      <c r="G13" s="161"/>
      <c r="H13" s="614" t="s">
        <v>52</v>
      </c>
      <c r="I13" s="615"/>
      <c r="J13" s="615"/>
      <c r="K13" s="616"/>
      <c r="L13" s="494"/>
      <c r="M13" s="495"/>
      <c r="N13" s="495"/>
      <c r="O13" s="495"/>
      <c r="P13" s="495"/>
      <c r="Q13" s="495"/>
      <c r="R13" s="495"/>
      <c r="S13" s="495"/>
      <c r="T13" s="495"/>
      <c r="U13" s="495"/>
      <c r="V13" s="495"/>
      <c r="W13" s="495"/>
      <c r="X13" s="495"/>
      <c r="Y13" s="495"/>
      <c r="Z13" s="495"/>
      <c r="AA13" s="495"/>
      <c r="AB13" s="495"/>
      <c r="AC13" s="495"/>
      <c r="AD13" s="495"/>
      <c r="AE13" s="496"/>
    </row>
    <row r="14" spans="1:52" ht="15" customHeight="1">
      <c r="A14" s="69"/>
      <c r="B14" s="609" t="s">
        <v>68</v>
      </c>
      <c r="C14" s="610"/>
      <c r="D14" s="610"/>
      <c r="E14" s="610"/>
      <c r="F14" s="610"/>
      <c r="G14" s="160"/>
      <c r="H14" s="611" t="s">
        <v>34</v>
      </c>
      <c r="I14" s="612"/>
      <c r="J14" s="612"/>
      <c r="K14" s="613"/>
      <c r="L14" s="418"/>
      <c r="M14" s="419"/>
      <c r="N14" s="419"/>
      <c r="O14" s="419"/>
      <c r="P14" s="419"/>
      <c r="Q14" s="419"/>
      <c r="R14" s="419"/>
      <c r="S14" s="419"/>
      <c r="T14" s="419"/>
      <c r="U14" s="419"/>
      <c r="V14" s="419"/>
      <c r="W14" s="419"/>
      <c r="X14" s="419"/>
      <c r="Y14" s="419"/>
      <c r="Z14" s="419"/>
      <c r="AA14" s="419"/>
      <c r="AB14" s="419"/>
      <c r="AC14" s="419"/>
      <c r="AD14" s="419"/>
      <c r="AE14" s="420"/>
    </row>
    <row r="15" spans="1:52" ht="15" customHeight="1">
      <c r="A15" s="69"/>
      <c r="B15" s="117"/>
      <c r="C15" s="161"/>
      <c r="D15" s="161"/>
      <c r="E15" s="161"/>
      <c r="F15" s="161"/>
      <c r="G15" s="161"/>
      <c r="H15" s="614" t="s">
        <v>52</v>
      </c>
      <c r="I15" s="615"/>
      <c r="J15" s="615"/>
      <c r="K15" s="616"/>
      <c r="L15" s="617"/>
      <c r="M15" s="618"/>
      <c r="N15" s="618"/>
      <c r="O15" s="618"/>
      <c r="P15" s="618"/>
      <c r="Q15" s="618"/>
      <c r="R15" s="618"/>
      <c r="S15" s="398" t="s">
        <v>40</v>
      </c>
      <c r="T15" s="399"/>
      <c r="U15" s="400"/>
      <c r="V15" s="617"/>
      <c r="W15" s="618"/>
      <c r="X15" s="618"/>
      <c r="Y15" s="618"/>
      <c r="Z15" s="618"/>
      <c r="AA15" s="618"/>
      <c r="AB15" s="618"/>
      <c r="AC15" s="618"/>
      <c r="AD15" s="618"/>
      <c r="AE15" s="619"/>
    </row>
    <row r="16" spans="1:52" ht="15" customHeight="1">
      <c r="A16" s="69"/>
      <c r="B16" s="155" t="s">
        <v>267</v>
      </c>
      <c r="C16" s="160"/>
      <c r="D16" s="160"/>
      <c r="E16" s="160"/>
      <c r="F16" s="160"/>
      <c r="G16" s="160"/>
      <c r="H16" s="611" t="s">
        <v>34</v>
      </c>
      <c r="I16" s="612"/>
      <c r="J16" s="612"/>
      <c r="K16" s="613"/>
      <c r="L16" s="418"/>
      <c r="M16" s="419"/>
      <c r="N16" s="419"/>
      <c r="O16" s="419"/>
      <c r="P16" s="419"/>
      <c r="Q16" s="419"/>
      <c r="R16" s="419"/>
      <c r="S16" s="419"/>
      <c r="T16" s="419"/>
      <c r="U16" s="419"/>
      <c r="V16" s="419"/>
      <c r="W16" s="419"/>
      <c r="X16" s="419"/>
      <c r="Y16" s="419"/>
      <c r="Z16" s="419"/>
      <c r="AA16" s="419"/>
      <c r="AB16" s="419"/>
      <c r="AC16" s="419"/>
      <c r="AD16" s="419"/>
      <c r="AE16" s="420"/>
    </row>
    <row r="17" spans="1:40" ht="15" customHeight="1">
      <c r="A17" s="69"/>
      <c r="B17" s="117"/>
      <c r="C17" s="161"/>
      <c r="D17" s="161"/>
      <c r="E17" s="161"/>
      <c r="F17" s="161"/>
      <c r="G17" s="161"/>
      <c r="H17" s="614" t="s">
        <v>52</v>
      </c>
      <c r="I17" s="615"/>
      <c r="J17" s="615"/>
      <c r="K17" s="616"/>
      <c r="L17" s="617"/>
      <c r="M17" s="618"/>
      <c r="N17" s="618"/>
      <c r="O17" s="618"/>
      <c r="P17" s="618"/>
      <c r="Q17" s="618"/>
      <c r="R17" s="618"/>
      <c r="S17" s="398" t="s">
        <v>40</v>
      </c>
      <c r="T17" s="399"/>
      <c r="U17" s="400"/>
      <c r="V17" s="617"/>
      <c r="W17" s="618"/>
      <c r="X17" s="618"/>
      <c r="Y17" s="618"/>
      <c r="Z17" s="618"/>
      <c r="AA17" s="618"/>
      <c r="AB17" s="618"/>
      <c r="AC17" s="618"/>
      <c r="AD17" s="618"/>
      <c r="AE17" s="619"/>
    </row>
    <row r="18" spans="1:40" ht="5.0999999999999996" customHeight="1"/>
    <row r="21" spans="1:40" ht="20.100000000000001" customHeight="1">
      <c r="A21" s="154" t="s">
        <v>78</v>
      </c>
    </row>
    <row r="23" spans="1:40" ht="20.100000000000001" customHeight="1">
      <c r="K23" s="620" t="s">
        <v>60</v>
      </c>
      <c r="L23" s="620"/>
      <c r="M23" s="620"/>
      <c r="N23" s="620"/>
      <c r="O23" s="620"/>
      <c r="P23" s="620"/>
      <c r="Q23" s="620"/>
      <c r="R23" s="620"/>
      <c r="S23" s="620"/>
      <c r="T23" s="620"/>
      <c r="U23" s="620"/>
      <c r="V23" s="620"/>
    </row>
    <row r="24" spans="1:40" ht="20.100000000000001" customHeight="1">
      <c r="H24" s="165"/>
      <c r="I24" s="165"/>
      <c r="J24" s="165"/>
      <c r="K24" s="620" t="s">
        <v>80</v>
      </c>
      <c r="L24" s="620"/>
      <c r="M24" s="620"/>
      <c r="N24" s="620"/>
      <c r="O24" s="620"/>
      <c r="P24" s="620"/>
      <c r="Q24" s="620"/>
      <c r="R24" s="620"/>
      <c r="S24" s="620"/>
      <c r="T24" s="620"/>
      <c r="U24" s="620"/>
      <c r="V24" s="620"/>
      <c r="W24" s="165"/>
      <c r="X24" s="165"/>
      <c r="Y24" s="620" t="s">
        <v>81</v>
      </c>
      <c r="Z24" s="620"/>
      <c r="AA24" s="620"/>
      <c r="AB24" s="620"/>
      <c r="AC24" s="620"/>
      <c r="AD24" s="620"/>
      <c r="AE24" s="165"/>
      <c r="AF24" s="165"/>
      <c r="AG24" s="165"/>
    </row>
    <row r="25" spans="1:40" ht="20.100000000000001" customHeight="1">
      <c r="K25" s="620" t="s">
        <v>267</v>
      </c>
      <c r="L25" s="620"/>
      <c r="M25" s="620"/>
      <c r="N25" s="620"/>
      <c r="O25" s="620"/>
      <c r="P25" s="620"/>
      <c r="Q25" s="620"/>
      <c r="R25" s="620"/>
      <c r="S25" s="620"/>
      <c r="T25" s="620"/>
      <c r="U25" s="620"/>
      <c r="V25" s="620"/>
    </row>
    <row r="26" spans="1:40" ht="20.100000000000001" customHeight="1">
      <c r="K26" s="170"/>
      <c r="L26" s="170"/>
      <c r="M26" s="170"/>
      <c r="N26" s="170"/>
      <c r="O26" s="170"/>
      <c r="P26" s="170"/>
      <c r="Q26" s="170"/>
      <c r="R26" s="170"/>
      <c r="S26" s="170"/>
      <c r="T26" s="170"/>
      <c r="U26" s="170"/>
      <c r="V26" s="170"/>
    </row>
    <row r="27" spans="1:40" ht="20.100000000000001" customHeight="1">
      <c r="AM27" s="181"/>
      <c r="AN27" s="182" t="str">
        <f>AG5</f>
        <v>令和　　年　　月　　日</v>
      </c>
    </row>
    <row r="30" spans="1:40" ht="20.100000000000001" customHeight="1">
      <c r="B30" s="621" t="s">
        <v>209</v>
      </c>
      <c r="C30" s="621"/>
      <c r="D30" s="621"/>
      <c r="E30" s="621"/>
      <c r="F30" s="621"/>
      <c r="G30" s="621"/>
      <c r="H30" s="621"/>
      <c r="I30" s="621"/>
      <c r="J30" s="621"/>
      <c r="K30" s="621"/>
      <c r="L30" s="621"/>
      <c r="M30" s="621"/>
      <c r="O30" s="69"/>
    </row>
    <row r="31" spans="1:40" ht="15.95" customHeight="1">
      <c r="B31" s="69"/>
      <c r="C31" s="69"/>
      <c r="D31" s="69"/>
      <c r="E31" s="69"/>
      <c r="G31" s="164"/>
      <c r="H31" s="164"/>
      <c r="I31" s="164"/>
      <c r="J31" s="164"/>
      <c r="K31" s="164"/>
      <c r="L31" s="164"/>
      <c r="M31" s="164"/>
      <c r="O31" s="69"/>
    </row>
    <row r="32" spans="1:40" ht="15.95" customHeight="1">
      <c r="R32" s="622" t="s">
        <v>2</v>
      </c>
      <c r="S32" s="622"/>
      <c r="T32" s="622"/>
      <c r="U32" s="622"/>
      <c r="V32" s="623" t="str">
        <f>IF(L8="","",L8)</f>
        <v/>
      </c>
      <c r="W32" s="623"/>
      <c r="X32" s="623"/>
      <c r="Y32" s="623"/>
      <c r="Z32" s="623"/>
      <c r="AA32" s="623"/>
      <c r="AB32" s="623"/>
      <c r="AC32" s="623"/>
      <c r="AD32" s="623"/>
      <c r="AE32" s="623"/>
      <c r="AF32" s="623"/>
      <c r="AG32" s="623"/>
      <c r="AH32" s="623"/>
      <c r="AI32" s="623"/>
      <c r="AJ32" s="623"/>
      <c r="AK32" s="623"/>
      <c r="AL32" s="623"/>
      <c r="AM32" s="623"/>
      <c r="AN32" s="623"/>
    </row>
    <row r="33" spans="2:41" ht="15.95" customHeight="1">
      <c r="V33" s="503"/>
      <c r="W33" s="503"/>
      <c r="X33" s="503"/>
      <c r="Y33" s="503"/>
      <c r="Z33" s="503"/>
      <c r="AA33" s="503"/>
      <c r="AB33" s="503"/>
      <c r="AC33" s="503"/>
      <c r="AD33" s="503"/>
      <c r="AE33" s="503"/>
      <c r="AF33" s="503"/>
      <c r="AG33" s="503"/>
      <c r="AH33" s="503"/>
      <c r="AI33" s="503"/>
      <c r="AJ33" s="503"/>
      <c r="AK33" s="503"/>
      <c r="AL33" s="503"/>
      <c r="AM33" s="503"/>
      <c r="AN33" s="503"/>
    </row>
    <row r="34" spans="2:41" ht="15.95" customHeight="1">
      <c r="V34" s="624" t="str">
        <f>IF(L9="","",L9)</f>
        <v/>
      </c>
      <c r="W34" s="624"/>
      <c r="X34" s="624"/>
      <c r="Y34" s="624"/>
      <c r="Z34" s="624"/>
      <c r="AA34" s="624"/>
      <c r="AB34" s="624"/>
      <c r="AC34" s="624"/>
      <c r="AD34" s="624"/>
      <c r="AE34" s="624"/>
      <c r="AF34" s="624"/>
      <c r="AG34" s="624"/>
      <c r="AH34" s="624"/>
      <c r="AI34" s="624"/>
      <c r="AJ34" s="624"/>
      <c r="AK34" s="624"/>
      <c r="AL34" s="624"/>
      <c r="AM34" s="624"/>
      <c r="AN34" s="624"/>
    </row>
    <row r="35" spans="2:41" ht="15.95" customHeight="1">
      <c r="R35" s="154" t="s">
        <v>46</v>
      </c>
      <c r="V35" s="625" t="str">
        <f>IF(L10="","",L10)</f>
        <v/>
      </c>
      <c r="W35" s="625"/>
      <c r="X35" s="625"/>
      <c r="Y35" s="625"/>
      <c r="Z35" s="625"/>
      <c r="AA35" s="625"/>
      <c r="AB35" s="178"/>
      <c r="AC35" s="626" t="str">
        <f>IF(L11="","",L11)</f>
        <v/>
      </c>
      <c r="AD35" s="626"/>
      <c r="AE35" s="626"/>
      <c r="AF35" s="626"/>
      <c r="AG35" s="626"/>
      <c r="AH35" s="626"/>
      <c r="AI35" s="626"/>
      <c r="AJ35" s="626"/>
      <c r="AK35" s="626"/>
      <c r="AL35" s="178"/>
      <c r="AM35" s="627" t="s">
        <v>7</v>
      </c>
      <c r="AN35" s="627"/>
    </row>
    <row r="36" spans="2:41" ht="15.95" customHeight="1"/>
    <row r="37" spans="2:41" ht="27.95" customHeight="1">
      <c r="B37" s="156"/>
      <c r="C37" s="629" t="s">
        <v>224</v>
      </c>
      <c r="D37" s="629"/>
      <c r="E37" s="629"/>
      <c r="F37" s="629"/>
      <c r="G37" s="629"/>
      <c r="H37" s="629"/>
      <c r="I37" s="166"/>
      <c r="J37" s="156"/>
      <c r="K37" s="630" t="str">
        <f>IF(L2="","",L2)</f>
        <v/>
      </c>
      <c r="L37" s="630"/>
      <c r="M37" s="630"/>
      <c r="N37" s="630"/>
      <c r="O37" s="630"/>
      <c r="P37" s="630"/>
      <c r="Q37" s="630"/>
      <c r="R37" s="630"/>
      <c r="S37" s="630"/>
      <c r="T37" s="630"/>
      <c r="U37" s="630"/>
      <c r="V37" s="630"/>
      <c r="W37" s="630"/>
      <c r="X37" s="630"/>
      <c r="Y37" s="630"/>
      <c r="Z37" s="630"/>
      <c r="AA37" s="630"/>
      <c r="AB37" s="630"/>
      <c r="AC37" s="630"/>
      <c r="AD37" s="630"/>
      <c r="AE37" s="630"/>
      <c r="AF37" s="630"/>
      <c r="AG37" s="630"/>
      <c r="AH37" s="630"/>
      <c r="AI37" s="630"/>
      <c r="AJ37" s="630"/>
      <c r="AK37" s="630"/>
      <c r="AL37" s="630"/>
      <c r="AM37" s="630"/>
      <c r="AN37" s="183"/>
    </row>
    <row r="38" spans="2:41" ht="27.95" customHeight="1">
      <c r="B38" s="156"/>
      <c r="C38" s="629" t="s">
        <v>228</v>
      </c>
      <c r="D38" s="629"/>
      <c r="E38" s="629"/>
      <c r="F38" s="629"/>
      <c r="G38" s="629"/>
      <c r="H38" s="629"/>
      <c r="I38" s="166"/>
      <c r="J38" s="156"/>
      <c r="K38" s="631" t="str">
        <f>"津山市　"&amp;IF(O3="","　　　　　　　　　　",O3)&amp;"　地内"</f>
        <v>津山市　　　　　　　　　　　　地内</v>
      </c>
      <c r="L38" s="631"/>
      <c r="M38" s="631"/>
      <c r="N38" s="631"/>
      <c r="O38" s="631"/>
      <c r="P38" s="631"/>
      <c r="Q38" s="631"/>
      <c r="R38" s="631"/>
      <c r="S38" s="631"/>
      <c r="T38" s="631"/>
      <c r="U38" s="631"/>
      <c r="V38" s="631"/>
      <c r="W38" s="631"/>
      <c r="X38" s="631"/>
      <c r="Y38" s="631"/>
      <c r="Z38" s="631"/>
      <c r="AA38" s="631"/>
      <c r="AB38" s="631"/>
      <c r="AC38" s="631"/>
      <c r="AD38" s="631"/>
      <c r="AE38" s="631"/>
      <c r="AF38" s="631"/>
      <c r="AG38" s="631"/>
      <c r="AH38" s="631"/>
      <c r="AI38" s="631"/>
      <c r="AJ38" s="631"/>
      <c r="AK38" s="631"/>
      <c r="AL38" s="631"/>
      <c r="AM38" s="631"/>
      <c r="AN38" s="632"/>
    </row>
    <row r="39" spans="2:41" ht="12" customHeight="1">
      <c r="B39" s="645"/>
      <c r="C39" s="647" t="s">
        <v>70</v>
      </c>
      <c r="D39" s="647"/>
      <c r="E39" s="647"/>
      <c r="F39" s="647"/>
      <c r="G39" s="647"/>
      <c r="H39" s="647"/>
      <c r="I39" s="649"/>
      <c r="J39" s="633"/>
      <c r="K39" s="634"/>
      <c r="L39" s="634"/>
      <c r="M39" s="635"/>
      <c r="N39" s="636"/>
      <c r="O39" s="637"/>
      <c r="P39" s="637"/>
      <c r="Q39" s="637"/>
      <c r="R39" s="637"/>
      <c r="S39" s="637"/>
      <c r="T39" s="638" t="s">
        <v>12</v>
      </c>
      <c r="U39" s="639"/>
      <c r="V39" s="640"/>
      <c r="W39" s="636"/>
      <c r="X39" s="637"/>
      <c r="Y39" s="637"/>
      <c r="Z39" s="637"/>
      <c r="AA39" s="637"/>
      <c r="AB39" s="637"/>
      <c r="AC39" s="638" t="s">
        <v>85</v>
      </c>
      <c r="AD39" s="639"/>
      <c r="AE39" s="640"/>
      <c r="AF39" s="641"/>
      <c r="AG39" s="637"/>
      <c r="AH39" s="637"/>
      <c r="AI39" s="637"/>
      <c r="AJ39" s="637"/>
      <c r="AK39" s="637"/>
      <c r="AL39" s="638" t="s">
        <v>14</v>
      </c>
      <c r="AM39" s="639"/>
      <c r="AN39" s="640"/>
    </row>
    <row r="40" spans="2:41" ht="24" customHeight="1">
      <c r="B40" s="646"/>
      <c r="C40" s="648"/>
      <c r="D40" s="648"/>
      <c r="E40" s="648"/>
      <c r="F40" s="648"/>
      <c r="G40" s="648"/>
      <c r="H40" s="648"/>
      <c r="I40" s="650"/>
      <c r="J40" s="169" t="str">
        <f>AG4</f>
        <v/>
      </c>
      <c r="K40" s="654" t="str">
        <f>AH4</f>
        <v/>
      </c>
      <c r="L40" s="654"/>
      <c r="M40" s="655"/>
      <c r="N40" s="656" t="str">
        <f>AI4</f>
        <v/>
      </c>
      <c r="O40" s="654"/>
      <c r="P40" s="657"/>
      <c r="Q40" s="658" t="str">
        <f>AJ4</f>
        <v/>
      </c>
      <c r="R40" s="654"/>
      <c r="S40" s="657"/>
      <c r="T40" s="658" t="str">
        <f>AK4</f>
        <v/>
      </c>
      <c r="U40" s="654"/>
      <c r="V40" s="655"/>
      <c r="W40" s="659" t="str">
        <f>AL4</f>
        <v/>
      </c>
      <c r="X40" s="628"/>
      <c r="Y40" s="628"/>
      <c r="Z40" s="628" t="str">
        <f>AM4</f>
        <v/>
      </c>
      <c r="AA40" s="628"/>
      <c r="AB40" s="628"/>
      <c r="AC40" s="628" t="str">
        <f>AN4</f>
        <v/>
      </c>
      <c r="AD40" s="628"/>
      <c r="AE40" s="652"/>
      <c r="AF40" s="657" t="str">
        <f>AO4</f>
        <v/>
      </c>
      <c r="AG40" s="628"/>
      <c r="AH40" s="628"/>
      <c r="AI40" s="628" t="str">
        <f>AP4</f>
        <v/>
      </c>
      <c r="AJ40" s="628"/>
      <c r="AK40" s="628"/>
      <c r="AL40" s="628" t="str">
        <f>AQ4</f>
        <v/>
      </c>
      <c r="AM40" s="628"/>
      <c r="AN40" s="652"/>
    </row>
    <row r="41" spans="2:41" ht="27.95" customHeight="1">
      <c r="B41" s="651"/>
      <c r="C41" s="651"/>
      <c r="D41" s="651"/>
      <c r="E41" s="651"/>
      <c r="F41" s="653" t="s">
        <v>86</v>
      </c>
      <c r="G41" s="653"/>
      <c r="H41" s="653"/>
      <c r="I41" s="653"/>
      <c r="J41" s="156"/>
      <c r="K41" s="171" t="str">
        <f>AG6</f>
        <v>令　和　　　　年　　　　月　　　　日</v>
      </c>
      <c r="L41" s="171"/>
      <c r="M41" s="171"/>
      <c r="N41" s="171"/>
      <c r="O41" s="171"/>
      <c r="P41" s="171"/>
      <c r="Q41" s="171"/>
      <c r="R41" s="171"/>
      <c r="S41" s="171"/>
      <c r="T41" s="171"/>
      <c r="U41" s="171"/>
      <c r="V41" s="171"/>
      <c r="W41" s="171"/>
      <c r="X41" s="171"/>
      <c r="Y41" s="171"/>
      <c r="Z41" s="162"/>
      <c r="AA41" s="162"/>
      <c r="AB41" s="162"/>
      <c r="AC41" s="162"/>
      <c r="AD41" s="162"/>
      <c r="AE41" s="162"/>
      <c r="AF41" s="171"/>
      <c r="AG41" s="171"/>
      <c r="AH41" s="171"/>
      <c r="AI41" s="171"/>
      <c r="AJ41" s="171"/>
      <c r="AK41" s="171"/>
      <c r="AL41" s="171"/>
      <c r="AM41" s="171"/>
      <c r="AN41" s="166"/>
    </row>
    <row r="42" spans="2:41" ht="27.95" customHeight="1">
      <c r="B42" s="651"/>
      <c r="C42" s="651"/>
      <c r="D42" s="651"/>
      <c r="E42" s="651"/>
      <c r="F42" s="653" t="s">
        <v>91</v>
      </c>
      <c r="G42" s="653"/>
      <c r="H42" s="653"/>
      <c r="I42" s="653"/>
      <c r="J42" s="156"/>
      <c r="K42" s="171" t="str">
        <f>AG7</f>
        <v>令　和　　　　年　　　　月　　　　日</v>
      </c>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66"/>
    </row>
    <row r="43" spans="2:41" ht="15.95" customHeight="1"/>
    <row r="44" spans="2:41" ht="15.95" customHeight="1">
      <c r="B44" s="158" t="s">
        <v>269</v>
      </c>
    </row>
    <row r="45" spans="2:41" ht="15.95" customHeight="1">
      <c r="B45" s="158" t="s">
        <v>201</v>
      </c>
    </row>
    <row r="46" spans="2:41" ht="15.95" customHeight="1">
      <c r="B46" s="158" t="s">
        <v>268</v>
      </c>
    </row>
    <row r="47" spans="2:41" ht="15.95" customHeight="1">
      <c r="B47" s="159"/>
    </row>
    <row r="48" spans="2:41" ht="15.95" customHeight="1">
      <c r="B48" s="343" t="s">
        <v>13</v>
      </c>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row>
    <row r="49" spans="2:41" ht="15.95" customHeight="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spans="2:41" ht="15.95" customHeight="1">
      <c r="B50" s="69"/>
      <c r="C50" s="69" t="s">
        <v>60</v>
      </c>
      <c r="D50" s="69"/>
      <c r="E50" s="69"/>
      <c r="F50" s="69"/>
      <c r="G50" s="69"/>
      <c r="H50" s="69"/>
      <c r="I50" s="69" t="s">
        <v>2</v>
      </c>
      <c r="J50" s="69"/>
      <c r="K50" s="69"/>
      <c r="L50" s="69"/>
      <c r="M50" s="642" t="str">
        <f>IF(L12="","",L12)</f>
        <v/>
      </c>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9"/>
      <c r="AM50" s="69"/>
      <c r="AN50" s="69"/>
      <c r="AO50" s="69"/>
    </row>
    <row r="51" spans="2:41" ht="15.95" customHeight="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spans="2:41" ht="15.95" customHeight="1">
      <c r="B52" s="69"/>
      <c r="C52" s="69"/>
      <c r="D52" s="69"/>
      <c r="E52" s="69"/>
      <c r="F52" s="69"/>
      <c r="G52" s="69"/>
      <c r="H52" s="69"/>
      <c r="I52" s="69" t="s">
        <v>55</v>
      </c>
      <c r="J52" s="69"/>
      <c r="K52" s="69"/>
      <c r="L52" s="69"/>
      <c r="M52" s="643" t="str">
        <f>IF(L13="","",L13)</f>
        <v/>
      </c>
      <c r="N52" s="643"/>
      <c r="O52" s="643"/>
      <c r="P52" s="643"/>
      <c r="Q52" s="643"/>
      <c r="R52" s="643"/>
      <c r="S52" s="643"/>
      <c r="T52" s="643"/>
      <c r="U52" s="643"/>
      <c r="V52" s="175"/>
      <c r="W52" s="175"/>
      <c r="X52" s="175"/>
      <c r="Y52" s="175"/>
      <c r="Z52" s="175"/>
      <c r="AA52" s="175"/>
      <c r="AB52" s="175"/>
      <c r="AC52" s="175"/>
      <c r="AD52" s="175"/>
      <c r="AE52" s="175"/>
      <c r="AF52" s="175"/>
      <c r="AG52" s="175"/>
      <c r="AH52" s="175"/>
      <c r="AI52" s="175"/>
      <c r="AJ52" s="175"/>
      <c r="AK52" s="175"/>
      <c r="AL52" s="69"/>
      <c r="AM52" s="69"/>
      <c r="AN52" s="69"/>
      <c r="AO52" s="69"/>
    </row>
    <row r="53" spans="2:41" ht="15.95" customHeight="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spans="2:41" ht="15.95" customHeight="1">
      <c r="B54" s="69"/>
      <c r="C54" s="69" t="s">
        <v>68</v>
      </c>
      <c r="D54" s="69"/>
      <c r="E54" s="69"/>
      <c r="F54" s="69"/>
      <c r="G54" s="69"/>
      <c r="H54" s="69"/>
      <c r="I54" s="69" t="s">
        <v>2</v>
      </c>
      <c r="J54" s="69"/>
      <c r="K54" s="69"/>
      <c r="L54" s="69"/>
      <c r="M54" s="642" t="str">
        <f>IF(L14="","",L14)</f>
        <v/>
      </c>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9"/>
      <c r="AM54" s="69"/>
      <c r="AN54" s="69"/>
      <c r="AO54" s="69"/>
    </row>
    <row r="55" spans="2:41" ht="15.95" customHeight="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spans="2:41" ht="15.95" customHeight="1">
      <c r="B56" s="69"/>
      <c r="C56" s="69"/>
      <c r="D56" s="69"/>
      <c r="E56" s="69"/>
      <c r="F56" s="69"/>
      <c r="G56" s="69"/>
      <c r="H56" s="69"/>
      <c r="I56" s="69" t="s">
        <v>55</v>
      </c>
      <c r="J56" s="69"/>
      <c r="K56" s="69"/>
      <c r="L56" s="69"/>
      <c r="M56" s="643" t="str">
        <f>IF(L15="","",L15)</f>
        <v/>
      </c>
      <c r="N56" s="643"/>
      <c r="O56" s="643"/>
      <c r="P56" s="643"/>
      <c r="Q56" s="643"/>
      <c r="R56" s="643"/>
      <c r="S56" s="643"/>
      <c r="T56" s="643"/>
      <c r="U56" s="643"/>
      <c r="V56" s="175"/>
      <c r="W56" s="175"/>
      <c r="X56" s="175"/>
      <c r="Y56" s="175"/>
      <c r="Z56" s="175"/>
      <c r="AA56" s="175"/>
      <c r="AB56" s="175"/>
      <c r="AC56" s="175"/>
      <c r="AD56" s="175"/>
      <c r="AE56" s="175"/>
      <c r="AF56" s="175"/>
      <c r="AG56" s="175"/>
      <c r="AH56" s="175"/>
      <c r="AI56" s="175"/>
      <c r="AJ56" s="175"/>
      <c r="AK56" s="175"/>
      <c r="AL56" s="69"/>
      <c r="AM56" s="69"/>
      <c r="AN56" s="69"/>
      <c r="AO56" s="69"/>
    </row>
    <row r="57" spans="2:41" ht="15.95" customHeight="1">
      <c r="B57" s="69"/>
      <c r="C57" s="69"/>
      <c r="D57" s="69"/>
      <c r="E57" s="69"/>
      <c r="F57" s="69"/>
      <c r="G57" s="69"/>
      <c r="H57" s="69"/>
      <c r="I57" s="69"/>
      <c r="J57" s="69"/>
      <c r="K57" s="69"/>
      <c r="L57" s="69"/>
      <c r="M57" s="69" t="s">
        <v>94</v>
      </c>
      <c r="N57" s="69"/>
      <c r="O57" s="69"/>
      <c r="P57" s="69"/>
      <c r="Q57" s="644" t="str">
        <f>IF(V15="","",V15)</f>
        <v/>
      </c>
      <c r="R57" s="644"/>
      <c r="S57" s="644"/>
      <c r="T57" s="644"/>
      <c r="U57" s="644"/>
      <c r="V57" s="644"/>
      <c r="W57" s="644"/>
      <c r="X57" s="644"/>
      <c r="Y57" s="644"/>
      <c r="Z57" s="644"/>
      <c r="AA57" s="644"/>
      <c r="AB57" s="644"/>
      <c r="AC57" s="644"/>
      <c r="AD57" s="644"/>
      <c r="AE57" s="644"/>
      <c r="AF57" s="644"/>
      <c r="AG57" s="644"/>
      <c r="AH57" s="644"/>
      <c r="AI57" s="644"/>
      <c r="AJ57" s="69" t="s">
        <v>96</v>
      </c>
      <c r="AK57" s="69"/>
      <c r="AL57" s="69"/>
      <c r="AM57" s="69"/>
      <c r="AN57" s="69"/>
      <c r="AO57" s="69"/>
    </row>
    <row r="58" spans="2:41" ht="15.95" customHeight="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spans="2:41" ht="15.95" customHeight="1">
      <c r="B59" s="69"/>
      <c r="C59" s="69" t="s">
        <v>267</v>
      </c>
      <c r="D59" s="69"/>
      <c r="E59" s="69"/>
      <c r="F59" s="69"/>
      <c r="G59" s="69"/>
      <c r="H59" s="69"/>
      <c r="I59" s="69" t="s">
        <v>2</v>
      </c>
      <c r="J59" s="69"/>
      <c r="K59" s="69"/>
      <c r="L59" s="69"/>
      <c r="M59" s="642" t="str">
        <f>IF(L16="","",L16)</f>
        <v/>
      </c>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9"/>
      <c r="AM59" s="69"/>
      <c r="AN59" s="69"/>
      <c r="AO59" s="69"/>
    </row>
    <row r="60" spans="2:41" ht="15.95" customHeight="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spans="2:41" ht="15.95" customHeight="1">
      <c r="B61" s="69"/>
      <c r="C61" s="69"/>
      <c r="D61" s="69"/>
      <c r="E61" s="69"/>
      <c r="F61" s="69"/>
      <c r="G61" s="69"/>
      <c r="H61" s="69"/>
      <c r="I61" s="69" t="s">
        <v>55</v>
      </c>
      <c r="J61" s="69"/>
      <c r="K61" s="69"/>
      <c r="L61" s="69"/>
      <c r="M61" s="643" t="str">
        <f>IF(L17="","",L17)</f>
        <v/>
      </c>
      <c r="N61" s="643"/>
      <c r="O61" s="643"/>
      <c r="P61" s="643"/>
      <c r="Q61" s="643"/>
      <c r="R61" s="643"/>
      <c r="S61" s="643"/>
      <c r="T61" s="643"/>
      <c r="U61" s="643"/>
      <c r="V61" s="175"/>
      <c r="W61" s="175"/>
      <c r="X61" s="175"/>
      <c r="Y61" s="175"/>
      <c r="Z61" s="175"/>
      <c r="AA61" s="175"/>
      <c r="AB61" s="175"/>
      <c r="AC61" s="175"/>
      <c r="AD61" s="175"/>
      <c r="AE61" s="175"/>
      <c r="AF61" s="175"/>
      <c r="AG61" s="175"/>
      <c r="AH61" s="175"/>
      <c r="AI61" s="175"/>
      <c r="AJ61" s="175"/>
      <c r="AK61" s="175"/>
      <c r="AL61" s="69"/>
      <c r="AM61" s="69"/>
      <c r="AN61" s="69"/>
      <c r="AO61" s="69"/>
    </row>
    <row r="62" spans="2:41" ht="15.95" customHeight="1">
      <c r="M62" s="69" t="s">
        <v>94</v>
      </c>
      <c r="N62" s="69"/>
      <c r="O62" s="69"/>
      <c r="P62" s="69"/>
      <c r="Q62" s="644" t="str">
        <f>IF(V17="","",V17)</f>
        <v/>
      </c>
      <c r="R62" s="644"/>
      <c r="S62" s="644"/>
      <c r="T62" s="644"/>
      <c r="U62" s="644"/>
      <c r="V62" s="644"/>
      <c r="W62" s="644"/>
      <c r="X62" s="644"/>
      <c r="Y62" s="644"/>
      <c r="Z62" s="644"/>
      <c r="AA62" s="644"/>
      <c r="AB62" s="644"/>
      <c r="AC62" s="644"/>
      <c r="AD62" s="644"/>
      <c r="AE62" s="644"/>
      <c r="AF62" s="644"/>
      <c r="AG62" s="644"/>
      <c r="AH62" s="644"/>
      <c r="AI62" s="644"/>
      <c r="AJ62" s="69" t="s">
        <v>96</v>
      </c>
    </row>
    <row r="63" spans="2:41" ht="15.95" customHeight="1"/>
  </sheetData>
  <sheetProtection password="DE82" sheet="1" objects="1" scenarios="1" selectLockedCells="1"/>
  <mergeCells count="115">
    <mergeCell ref="M59:AK59"/>
    <mergeCell ref="M61:U61"/>
    <mergeCell ref="Q62:AI62"/>
    <mergeCell ref="B39:B40"/>
    <mergeCell ref="C39:H40"/>
    <mergeCell ref="I39:I40"/>
    <mergeCell ref="B41:E42"/>
    <mergeCell ref="AL40:AN40"/>
    <mergeCell ref="F41:I41"/>
    <mergeCell ref="F42:I42"/>
    <mergeCell ref="B48:AO48"/>
    <mergeCell ref="M50:AK50"/>
    <mergeCell ref="M52:U52"/>
    <mergeCell ref="M54:AK54"/>
    <mergeCell ref="M56:U56"/>
    <mergeCell ref="Q57:AI57"/>
    <mergeCell ref="K40:M40"/>
    <mergeCell ref="N40:P40"/>
    <mergeCell ref="Q40:S40"/>
    <mergeCell ref="T40:V40"/>
    <mergeCell ref="W40:Y40"/>
    <mergeCell ref="Z40:AB40"/>
    <mergeCell ref="AC40:AE40"/>
    <mergeCell ref="AF40:AH40"/>
    <mergeCell ref="AI40:AK40"/>
    <mergeCell ref="C37:H37"/>
    <mergeCell ref="K37:AM37"/>
    <mergeCell ref="C38:H38"/>
    <mergeCell ref="K38:AN38"/>
    <mergeCell ref="J39:M39"/>
    <mergeCell ref="N39:P39"/>
    <mergeCell ref="Q39:S39"/>
    <mergeCell ref="T39:V39"/>
    <mergeCell ref="W39:Y39"/>
    <mergeCell ref="Z39:AB39"/>
    <mergeCell ref="AC39:AE39"/>
    <mergeCell ref="AF39:AH39"/>
    <mergeCell ref="AI39:AK39"/>
    <mergeCell ref="AL39:AN39"/>
    <mergeCell ref="K25:V25"/>
    <mergeCell ref="B30:M30"/>
    <mergeCell ref="R32:U32"/>
    <mergeCell ref="V32:AN32"/>
    <mergeCell ref="V33:AN33"/>
    <mergeCell ref="V34:AN34"/>
    <mergeCell ref="V35:AA35"/>
    <mergeCell ref="AC35:AK35"/>
    <mergeCell ref="AM35:AN35"/>
    <mergeCell ref="H16:K16"/>
    <mergeCell ref="L16:AE16"/>
    <mergeCell ref="H17:K17"/>
    <mergeCell ref="L17:R17"/>
    <mergeCell ref="S17:U17"/>
    <mergeCell ref="V17:AE17"/>
    <mergeCell ref="K23:V23"/>
    <mergeCell ref="K24:V24"/>
    <mergeCell ref="Y24:AD24"/>
    <mergeCell ref="B12:F12"/>
    <mergeCell ref="H12:K12"/>
    <mergeCell ref="L12:AE12"/>
    <mergeCell ref="H13:K13"/>
    <mergeCell ref="L13:AE13"/>
    <mergeCell ref="B14:F14"/>
    <mergeCell ref="H14:K14"/>
    <mergeCell ref="L14:AE14"/>
    <mergeCell ref="H15:K15"/>
    <mergeCell ref="L15:R15"/>
    <mergeCell ref="S15:U15"/>
    <mergeCell ref="V15:AE15"/>
    <mergeCell ref="B9:E9"/>
    <mergeCell ref="F9:K9"/>
    <mergeCell ref="L9:AE9"/>
    <mergeCell ref="B10:E10"/>
    <mergeCell ref="F10:K10"/>
    <mergeCell ref="L10:AE10"/>
    <mergeCell ref="B11:E11"/>
    <mergeCell ref="F11:K11"/>
    <mergeCell ref="L11:AE11"/>
    <mergeCell ref="B7:K7"/>
    <mergeCell ref="L7:N7"/>
    <mergeCell ref="O7:P7"/>
    <mergeCell ref="Q7:R7"/>
    <mergeCell ref="S7:T7"/>
    <mergeCell ref="U7:V7"/>
    <mergeCell ref="W7:X7"/>
    <mergeCell ref="Y7:Z7"/>
    <mergeCell ref="B8:E8"/>
    <mergeCell ref="F8:K8"/>
    <mergeCell ref="L8:AE8"/>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2:K2"/>
    <mergeCell ref="L2:AE2"/>
    <mergeCell ref="AG2:AQ2"/>
    <mergeCell ref="B3:K3"/>
    <mergeCell ref="L3:N3"/>
    <mergeCell ref="O3:W3"/>
    <mergeCell ref="X3:AC3"/>
    <mergeCell ref="AG3:AQ3"/>
    <mergeCell ref="B4:K4"/>
    <mergeCell ref="L4:Z4"/>
  </mergeCells>
  <phoneticPr fontId="21"/>
  <pageMargins left="0.78740157480314965" right="0.59055118110236227" top="0.78740157480314965" bottom="0.19685039370078741"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9"/>
  <sheetViews>
    <sheetView showZeros="0" zoomScale="80" zoomScaleNormal="80" workbookViewId="0">
      <pane ySplit="20" topLeftCell="A21" activePane="bottomLeft" state="frozen"/>
      <selection pane="bottomLeft" activeCell="L2" sqref="L2:AE2"/>
    </sheetView>
  </sheetViews>
  <sheetFormatPr defaultColWidth="2.125" defaultRowHeight="20.100000000000001" customHeight="1"/>
  <cols>
    <col min="1" max="40" width="2.125" style="154"/>
    <col min="41" max="41" width="2" style="154" customWidth="1"/>
    <col min="42" max="16384" width="2.125" style="154"/>
  </cols>
  <sheetData>
    <row r="1" spans="1:52" ht="5.0999999999999996" customHeight="1">
      <c r="A1" s="69"/>
      <c r="B1" s="69"/>
      <c r="C1" s="69"/>
      <c r="D1" s="69"/>
      <c r="E1" s="69"/>
      <c r="F1" s="69"/>
      <c r="G1" s="69"/>
    </row>
    <row r="2" spans="1:52" ht="15" customHeight="1">
      <c r="A2" s="6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42"/>
      <c r="AG2" s="448">
        <f>L4</f>
        <v>0</v>
      </c>
      <c r="AH2" s="448"/>
      <c r="AI2" s="448"/>
      <c r="AJ2" s="448"/>
      <c r="AK2" s="448"/>
      <c r="AL2" s="448"/>
      <c r="AM2" s="448"/>
      <c r="AN2" s="448"/>
      <c r="AO2" s="448"/>
      <c r="AP2" s="448"/>
      <c r="AQ2" s="448"/>
      <c r="AR2" s="42"/>
      <c r="AS2" s="42"/>
      <c r="AT2" s="42"/>
      <c r="AU2" s="42"/>
      <c r="AV2" s="42"/>
      <c r="AW2" s="42"/>
      <c r="AX2" s="179"/>
      <c r="AY2" s="180"/>
      <c r="AZ2" s="180"/>
    </row>
    <row r="3" spans="1:52" ht="15" customHeight="1">
      <c r="A3" s="6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42"/>
      <c r="AG3" s="448">
        <f>IF(L4="",0,LEN(AG2))</f>
        <v>0</v>
      </c>
      <c r="AH3" s="448"/>
      <c r="AI3" s="448"/>
      <c r="AJ3" s="448"/>
      <c r="AK3" s="448"/>
      <c r="AL3" s="448"/>
      <c r="AM3" s="448"/>
      <c r="AN3" s="448"/>
      <c r="AO3" s="448"/>
      <c r="AP3" s="448"/>
      <c r="AQ3" s="448"/>
      <c r="AR3" s="42"/>
      <c r="AS3" s="42"/>
      <c r="AT3" s="42"/>
      <c r="AU3" s="42"/>
      <c r="AV3" s="42"/>
      <c r="AW3" s="42"/>
      <c r="AX3" s="179"/>
      <c r="AY3" s="180"/>
      <c r="AZ3" s="180"/>
    </row>
    <row r="4" spans="1:52" ht="15" customHeight="1">
      <c r="A4" s="69"/>
      <c r="B4" s="363" t="s">
        <v>227</v>
      </c>
      <c r="C4" s="364"/>
      <c r="D4" s="364"/>
      <c r="E4" s="364"/>
      <c r="F4" s="364"/>
      <c r="G4" s="364"/>
      <c r="H4" s="364"/>
      <c r="I4" s="364"/>
      <c r="J4" s="364"/>
      <c r="K4" s="365"/>
      <c r="L4" s="372"/>
      <c r="M4" s="373"/>
      <c r="N4" s="373"/>
      <c r="O4" s="373"/>
      <c r="P4" s="373"/>
      <c r="Q4" s="373"/>
      <c r="R4" s="373"/>
      <c r="S4" s="373"/>
      <c r="T4" s="373"/>
      <c r="U4" s="373"/>
      <c r="V4" s="373"/>
      <c r="W4" s="373"/>
      <c r="X4" s="373"/>
      <c r="Y4" s="373"/>
      <c r="Z4" s="373"/>
      <c r="AA4" s="36" t="s">
        <v>45</v>
      </c>
      <c r="AB4" s="34"/>
      <c r="AC4" s="34"/>
      <c r="AD4" s="34"/>
      <c r="AE4" s="39"/>
      <c r="AF4" s="42"/>
      <c r="AG4" s="87" t="str">
        <f>IF(AG3=10,"￥","")</f>
        <v/>
      </c>
      <c r="AH4" s="87" t="str">
        <f>IF(AG3=9,"￥",IF(AG3&gt;=10,DBCS(MID(AG2,AG3-9,1)),""))</f>
        <v/>
      </c>
      <c r="AI4" s="87" t="str">
        <f>IF(AG3=8,"￥",IF(AG3&gt;=9,DBCS(MID(AG2,AG3-8,1)),""))</f>
        <v/>
      </c>
      <c r="AJ4" s="87" t="str">
        <f>IF(AG3=7,"￥",IF(AG3&gt;=8,DBCS(MID(AG2,AG3-7,1)),""))</f>
        <v/>
      </c>
      <c r="AK4" s="87" t="str">
        <f>IF(AG3=6,"￥",IF(AG3&gt;=7,DBCS(MID(AG2,AG3-6,1)),""))</f>
        <v/>
      </c>
      <c r="AL4" s="87" t="str">
        <f>IF(AG3=5,"￥",IF(AG3&gt;=6,DBCS(MID(AG2,AG3-5,1)),""))</f>
        <v/>
      </c>
      <c r="AM4" s="87" t="str">
        <f>IF(AG3=4,"￥",IF(AG3&gt;=5,DBCS(MID(AG2,AG3-4,1)),""))</f>
        <v/>
      </c>
      <c r="AN4" s="87" t="str">
        <f>IF(AG3=3,"￥",IF(AG3&gt;=4,DBCS(MID(AG2,AG3-3,1)),""))</f>
        <v/>
      </c>
      <c r="AO4" s="87" t="str">
        <f>IF(AG3=2,"￥",IF(AG3&gt;=3,DBCS(MID(AG2,AG3-2,1)),""))</f>
        <v/>
      </c>
      <c r="AP4" s="87" t="str">
        <f>IF(AG3=1,"￥",IF(AG3&gt;=2,DBCS(MID(AG2,AG3-1,1)),""))</f>
        <v/>
      </c>
      <c r="AQ4" s="87" t="str">
        <f>IF(AG3&gt;0,DBCS(RIGHT(AG2,1)),"")</f>
        <v/>
      </c>
      <c r="AR4" s="42"/>
      <c r="AS4" s="42"/>
      <c r="AT4" s="42"/>
      <c r="AU4" s="42"/>
      <c r="AV4" s="42"/>
      <c r="AW4" s="42"/>
      <c r="AX4" s="179"/>
      <c r="AY4" s="180"/>
      <c r="AZ4" s="180"/>
    </row>
    <row r="5" spans="1:52" ht="15" customHeight="1">
      <c r="A5" s="69"/>
      <c r="B5" s="363" t="s">
        <v>18</v>
      </c>
      <c r="C5" s="364"/>
      <c r="D5" s="364"/>
      <c r="E5" s="364"/>
      <c r="F5" s="364"/>
      <c r="G5" s="364"/>
      <c r="H5" s="364"/>
      <c r="I5" s="364"/>
      <c r="J5" s="364"/>
      <c r="K5" s="365"/>
      <c r="L5" s="374" t="s">
        <v>418</v>
      </c>
      <c r="M5" s="375"/>
      <c r="N5" s="375"/>
      <c r="O5" s="375"/>
      <c r="P5" s="375"/>
      <c r="Q5" s="376" t="s">
        <v>31</v>
      </c>
      <c r="R5" s="376"/>
      <c r="S5" s="375"/>
      <c r="T5" s="375"/>
      <c r="U5" s="376" t="s">
        <v>33</v>
      </c>
      <c r="V5" s="376"/>
      <c r="W5" s="375"/>
      <c r="X5" s="375"/>
      <c r="Y5" s="376" t="s">
        <v>21</v>
      </c>
      <c r="Z5" s="376"/>
      <c r="AA5" s="33"/>
      <c r="AB5" s="33"/>
      <c r="AC5" s="33"/>
      <c r="AD5" s="33"/>
      <c r="AE5" s="40"/>
      <c r="AF5" s="42"/>
      <c r="AG5" s="42" t="str">
        <f>L5&amp;IF(O5="","　　年　　月　　日",IF(O5&lt;10,"　","")&amp;DBCS(O5)&amp;"年"&amp;IF(S5&lt;10,"　","")&amp;DBCS(S5)&amp;"月"&amp;IF(W5&lt;10,"　","")&amp;DBCS(W5)&amp;"日")</f>
        <v>令和　　年　　月　　日</v>
      </c>
      <c r="AH5" s="42"/>
      <c r="AI5" s="42"/>
      <c r="AJ5" s="42"/>
      <c r="AK5" s="42"/>
      <c r="AL5" s="42"/>
      <c r="AM5" s="42"/>
      <c r="AN5" s="42"/>
      <c r="AO5" s="42"/>
      <c r="AP5" s="42"/>
      <c r="AQ5" s="42"/>
      <c r="AR5" s="42"/>
      <c r="AS5" s="42"/>
      <c r="AT5" s="42"/>
      <c r="AU5" s="42"/>
      <c r="AV5" s="42"/>
      <c r="AW5" s="42"/>
      <c r="AX5" s="179"/>
      <c r="AY5" s="180"/>
      <c r="AZ5" s="180"/>
    </row>
    <row r="6" spans="1:52" ht="15" customHeight="1">
      <c r="A6" s="69"/>
      <c r="B6" s="363" t="s">
        <v>22</v>
      </c>
      <c r="C6" s="364"/>
      <c r="D6" s="364"/>
      <c r="E6" s="364"/>
      <c r="F6" s="364"/>
      <c r="G6" s="364"/>
      <c r="H6" s="364"/>
      <c r="I6" s="364"/>
      <c r="J6" s="364"/>
      <c r="K6" s="365"/>
      <c r="L6" s="490" t="str">
        <f>IF(L5="","",L5)</f>
        <v>令和</v>
      </c>
      <c r="M6" s="376"/>
      <c r="N6" s="376"/>
      <c r="O6" s="376" t="str">
        <f>IF(O5="","",O5)</f>
        <v/>
      </c>
      <c r="P6" s="376"/>
      <c r="Q6" s="376" t="s">
        <v>31</v>
      </c>
      <c r="R6" s="376"/>
      <c r="S6" s="376" t="str">
        <f>IF(S5="","",S5)</f>
        <v/>
      </c>
      <c r="T6" s="376"/>
      <c r="U6" s="376" t="s">
        <v>33</v>
      </c>
      <c r="V6" s="376"/>
      <c r="W6" s="376" t="str">
        <f>IF(W5="","",W5)</f>
        <v/>
      </c>
      <c r="X6" s="376"/>
      <c r="Y6" s="376" t="s">
        <v>21</v>
      </c>
      <c r="Z6" s="376"/>
      <c r="AA6" s="33"/>
      <c r="AB6" s="33"/>
      <c r="AC6" s="33"/>
      <c r="AD6" s="33"/>
      <c r="AE6" s="40"/>
      <c r="AF6" s="42"/>
      <c r="AG6" s="42" t="str">
        <f>LEFT(L6,1)&amp;"　"&amp;RIGHT(L6,1)&amp;IF(O6="","　　　　年　　　　月　　　　日",IF(O6&lt;10,"　　","　")&amp;DBCS(O6)&amp;"　年"&amp;IF(S6&lt;10,"　　","　")&amp;DBCS(S6)&amp;"　月"&amp;IF(W6&lt;10,"　　","　")&amp;DBCS(W6)&amp;"　日")</f>
        <v>令　和　　　　年　　　　月　　　　日</v>
      </c>
      <c r="AH6" s="42"/>
      <c r="AI6" s="42"/>
      <c r="AJ6" s="42"/>
      <c r="AK6" s="42"/>
      <c r="AL6" s="42"/>
      <c r="AM6" s="42"/>
      <c r="AN6" s="42"/>
      <c r="AO6" s="42"/>
      <c r="AP6" s="42"/>
      <c r="AQ6" s="42"/>
      <c r="AR6" s="42"/>
      <c r="AS6" s="42"/>
      <c r="AT6" s="42"/>
      <c r="AU6" s="42"/>
      <c r="AV6" s="42"/>
      <c r="AW6" s="42"/>
      <c r="AX6" s="179"/>
      <c r="AY6" s="180"/>
      <c r="AZ6" s="180"/>
    </row>
    <row r="7" spans="1:52" ht="15" customHeight="1">
      <c r="A7" s="69"/>
      <c r="B7" s="363" t="s">
        <v>75</v>
      </c>
      <c r="C7" s="364"/>
      <c r="D7" s="364"/>
      <c r="E7" s="364"/>
      <c r="F7" s="364"/>
      <c r="G7" s="364"/>
      <c r="H7" s="364"/>
      <c r="I7" s="364"/>
      <c r="J7" s="364"/>
      <c r="K7" s="365"/>
      <c r="L7" s="374" t="s">
        <v>418</v>
      </c>
      <c r="M7" s="375"/>
      <c r="N7" s="375"/>
      <c r="O7" s="375"/>
      <c r="P7" s="375"/>
      <c r="Q7" s="376" t="s">
        <v>31</v>
      </c>
      <c r="R7" s="376"/>
      <c r="S7" s="375"/>
      <c r="T7" s="375"/>
      <c r="U7" s="376" t="s">
        <v>33</v>
      </c>
      <c r="V7" s="376"/>
      <c r="W7" s="375"/>
      <c r="X7" s="375"/>
      <c r="Y7" s="376" t="s">
        <v>21</v>
      </c>
      <c r="Z7" s="376"/>
      <c r="AA7" s="33"/>
      <c r="AB7" s="33"/>
      <c r="AC7" s="33"/>
      <c r="AD7" s="33"/>
      <c r="AE7" s="40"/>
      <c r="AF7" s="42"/>
      <c r="AG7" s="42" t="str">
        <f>LEFT(L7,1)&amp;"　"&amp;RIGHT(L7,1)&amp;IF(O7="","　　　　年　　　　月　　　　日",IF(O7&lt;10,"　　","　")&amp;DBCS(O7)&amp;"　年"&amp;IF(S7&lt;10,"　　","　")&amp;DBCS(S7)&amp;"　月"&amp;IF(W7&lt;10,"　　","　")&amp;DBCS(W7)&amp;"　日")</f>
        <v>令　和　　　　年　　　　月　　　　日</v>
      </c>
      <c r="AH7" s="42"/>
      <c r="AI7" s="42"/>
      <c r="AJ7" s="42"/>
      <c r="AK7" s="42"/>
      <c r="AL7" s="42"/>
      <c r="AM7" s="42"/>
      <c r="AN7" s="42"/>
      <c r="AO7" s="42"/>
      <c r="AP7" s="42"/>
      <c r="AQ7" s="42"/>
      <c r="AR7" s="42"/>
      <c r="AS7" s="42"/>
      <c r="AT7" s="42"/>
      <c r="AU7" s="42"/>
      <c r="AV7" s="42"/>
      <c r="AW7" s="42"/>
      <c r="AX7" s="179"/>
      <c r="AY7" s="180"/>
      <c r="AZ7" s="180"/>
    </row>
    <row r="8" spans="1:52" ht="15" customHeight="1">
      <c r="A8" s="69"/>
      <c r="B8" s="377" t="s">
        <v>46</v>
      </c>
      <c r="C8" s="378"/>
      <c r="D8" s="378"/>
      <c r="E8" s="378"/>
      <c r="F8" s="415" t="s">
        <v>229</v>
      </c>
      <c r="G8" s="416"/>
      <c r="H8" s="416"/>
      <c r="I8" s="416"/>
      <c r="J8" s="416"/>
      <c r="K8" s="417"/>
      <c r="L8" s="418"/>
      <c r="M8" s="419"/>
      <c r="N8" s="419"/>
      <c r="O8" s="419"/>
      <c r="P8" s="419"/>
      <c r="Q8" s="419"/>
      <c r="R8" s="419"/>
      <c r="S8" s="419"/>
      <c r="T8" s="419"/>
      <c r="U8" s="419"/>
      <c r="V8" s="419"/>
      <c r="W8" s="419"/>
      <c r="X8" s="419"/>
      <c r="Y8" s="419"/>
      <c r="Z8" s="419"/>
      <c r="AA8" s="419"/>
      <c r="AB8" s="419"/>
      <c r="AC8" s="419"/>
      <c r="AD8" s="419"/>
      <c r="AE8" s="420"/>
      <c r="AF8" s="42"/>
      <c r="AG8" s="179"/>
      <c r="AH8" s="42"/>
      <c r="AI8" s="42"/>
      <c r="AJ8" s="42"/>
      <c r="AK8" s="42"/>
      <c r="AL8" s="42"/>
      <c r="AM8" s="42"/>
      <c r="AN8" s="42"/>
      <c r="AO8" s="42"/>
      <c r="AP8" s="42"/>
      <c r="AQ8" s="42"/>
      <c r="AR8" s="42"/>
      <c r="AS8" s="42"/>
      <c r="AT8" s="42"/>
      <c r="AU8" s="42"/>
      <c r="AV8" s="42"/>
      <c r="AW8" s="42"/>
      <c r="AX8" s="179"/>
      <c r="AY8" s="180"/>
      <c r="AZ8" s="180"/>
    </row>
    <row r="9" spans="1:52" ht="15" customHeight="1">
      <c r="A9" s="69"/>
      <c r="B9" s="660" t="s">
        <v>184</v>
      </c>
      <c r="C9" s="661"/>
      <c r="D9" s="661"/>
      <c r="E9" s="662"/>
      <c r="F9" s="389" t="s">
        <v>87</v>
      </c>
      <c r="G9" s="390"/>
      <c r="H9" s="390"/>
      <c r="I9" s="390"/>
      <c r="J9" s="390"/>
      <c r="K9" s="391"/>
      <c r="L9" s="424"/>
      <c r="M9" s="425"/>
      <c r="N9" s="425"/>
      <c r="O9" s="425"/>
      <c r="P9" s="425"/>
      <c r="Q9" s="425"/>
      <c r="R9" s="425"/>
      <c r="S9" s="425"/>
      <c r="T9" s="425"/>
      <c r="U9" s="425"/>
      <c r="V9" s="425"/>
      <c r="W9" s="425"/>
      <c r="X9" s="425"/>
      <c r="Y9" s="425"/>
      <c r="Z9" s="425"/>
      <c r="AA9" s="425"/>
      <c r="AB9" s="425"/>
      <c r="AC9" s="425"/>
      <c r="AD9" s="425"/>
      <c r="AE9" s="426"/>
      <c r="AF9" s="42"/>
      <c r="AG9" s="42"/>
      <c r="AH9" s="42"/>
      <c r="AI9" s="42"/>
      <c r="AJ9" s="42"/>
      <c r="AK9" s="42"/>
      <c r="AL9" s="42"/>
      <c r="AM9" s="42"/>
      <c r="AN9" s="42"/>
      <c r="AO9" s="42"/>
      <c r="AP9" s="42"/>
      <c r="AQ9" s="42"/>
      <c r="AR9" s="42"/>
      <c r="AS9" s="42"/>
      <c r="AT9" s="42"/>
      <c r="AU9" s="42"/>
      <c r="AV9" s="42"/>
      <c r="AW9" s="42"/>
      <c r="AX9" s="179"/>
      <c r="AY9" s="180"/>
      <c r="AZ9" s="180"/>
    </row>
    <row r="10" spans="1:52" ht="15" customHeight="1">
      <c r="A10" s="69"/>
      <c r="B10" s="386"/>
      <c r="C10" s="387"/>
      <c r="D10" s="387"/>
      <c r="E10" s="388"/>
      <c r="F10" s="427" t="s">
        <v>230</v>
      </c>
      <c r="G10" s="428"/>
      <c r="H10" s="428"/>
      <c r="I10" s="428"/>
      <c r="J10" s="428"/>
      <c r="K10" s="429"/>
      <c r="L10" s="424"/>
      <c r="M10" s="425"/>
      <c r="N10" s="425"/>
      <c r="O10" s="425"/>
      <c r="P10" s="425"/>
      <c r="Q10" s="425"/>
      <c r="R10" s="425"/>
      <c r="S10" s="425"/>
      <c r="T10" s="425"/>
      <c r="U10" s="425"/>
      <c r="V10" s="425"/>
      <c r="W10" s="425"/>
      <c r="X10" s="425"/>
      <c r="Y10" s="425"/>
      <c r="Z10" s="425"/>
      <c r="AA10" s="425"/>
      <c r="AB10" s="425"/>
      <c r="AC10" s="425"/>
      <c r="AD10" s="425"/>
      <c r="AE10" s="426"/>
      <c r="AF10" s="42"/>
      <c r="AG10" s="42"/>
      <c r="AH10" s="42"/>
      <c r="AI10" s="42"/>
      <c r="AJ10" s="42"/>
      <c r="AK10" s="42"/>
      <c r="AL10" s="42"/>
      <c r="AM10" s="42"/>
      <c r="AN10" s="42"/>
      <c r="AO10" s="42"/>
      <c r="AP10" s="42"/>
      <c r="AQ10" s="42"/>
      <c r="AR10" s="42"/>
      <c r="AS10" s="42"/>
      <c r="AT10" s="42"/>
      <c r="AU10" s="42"/>
      <c r="AV10" s="42"/>
      <c r="AW10" s="42"/>
      <c r="AX10" s="179"/>
      <c r="AY10" s="180"/>
      <c r="AZ10" s="180"/>
    </row>
    <row r="11" spans="1:52" ht="15" customHeight="1">
      <c r="A11" s="69"/>
      <c r="B11" s="395"/>
      <c r="C11" s="396"/>
      <c r="D11" s="396"/>
      <c r="E11" s="397"/>
      <c r="F11" s="663" t="s">
        <v>99</v>
      </c>
      <c r="G11" s="664"/>
      <c r="H11" s="664"/>
      <c r="I11" s="664"/>
      <c r="J11" s="664"/>
      <c r="K11" s="665"/>
      <c r="L11" s="494"/>
      <c r="M11" s="495"/>
      <c r="N11" s="495"/>
      <c r="O11" s="495"/>
      <c r="P11" s="495"/>
      <c r="Q11" s="495"/>
      <c r="R11" s="495"/>
      <c r="S11" s="495"/>
      <c r="T11" s="495"/>
      <c r="U11" s="495"/>
      <c r="V11" s="495"/>
      <c r="W11" s="495"/>
      <c r="X11" s="495"/>
      <c r="Y11" s="495"/>
      <c r="Z11" s="495"/>
      <c r="AA11" s="495"/>
      <c r="AB11" s="495"/>
      <c r="AC11" s="495"/>
      <c r="AD11" s="495"/>
      <c r="AE11" s="496"/>
      <c r="AF11" s="18"/>
      <c r="AG11" s="143"/>
      <c r="AH11" s="143"/>
      <c r="AI11" s="143"/>
      <c r="AJ11" s="143"/>
      <c r="AK11" s="143"/>
      <c r="AL11" s="143"/>
      <c r="AM11" s="143"/>
      <c r="AN11" s="143"/>
      <c r="AO11" s="143"/>
      <c r="AP11" s="143"/>
      <c r="AQ11" s="143"/>
      <c r="AR11" s="143"/>
      <c r="AS11" s="143"/>
      <c r="AT11" s="143"/>
      <c r="AU11" s="143"/>
      <c r="AV11" s="143"/>
      <c r="AW11" s="143"/>
      <c r="AX11" s="180"/>
      <c r="AY11" s="180"/>
      <c r="AZ11" s="180"/>
    </row>
    <row r="12" spans="1:52" ht="15" customHeight="1">
      <c r="A12" s="69"/>
      <c r="B12" s="609" t="s">
        <v>60</v>
      </c>
      <c r="C12" s="610"/>
      <c r="D12" s="610"/>
      <c r="E12" s="610"/>
      <c r="F12" s="610"/>
      <c r="G12" s="160"/>
      <c r="H12" s="611" t="s">
        <v>34</v>
      </c>
      <c r="I12" s="612"/>
      <c r="J12" s="612"/>
      <c r="K12" s="613"/>
      <c r="L12" s="418"/>
      <c r="M12" s="419"/>
      <c r="N12" s="419"/>
      <c r="O12" s="419"/>
      <c r="P12" s="419"/>
      <c r="Q12" s="419"/>
      <c r="R12" s="419"/>
      <c r="S12" s="419"/>
      <c r="T12" s="419"/>
      <c r="U12" s="419"/>
      <c r="V12" s="419"/>
      <c r="W12" s="419"/>
      <c r="X12" s="419"/>
      <c r="Y12" s="419"/>
      <c r="Z12" s="419"/>
      <c r="AA12" s="419"/>
      <c r="AB12" s="419"/>
      <c r="AC12" s="419"/>
      <c r="AD12" s="419"/>
      <c r="AE12" s="420"/>
      <c r="AG12" s="180"/>
      <c r="AH12" s="180"/>
      <c r="AI12" s="180"/>
      <c r="AJ12" s="180"/>
      <c r="AK12" s="180"/>
      <c r="AL12" s="180"/>
      <c r="AM12" s="180"/>
      <c r="AN12" s="180"/>
      <c r="AO12" s="180"/>
      <c r="AP12" s="180"/>
      <c r="AQ12" s="180"/>
      <c r="AR12" s="180"/>
      <c r="AS12" s="180"/>
      <c r="AT12" s="180"/>
      <c r="AU12" s="180"/>
      <c r="AV12" s="180"/>
      <c r="AW12" s="180"/>
      <c r="AX12" s="180"/>
      <c r="AY12" s="180"/>
      <c r="AZ12" s="180"/>
    </row>
    <row r="13" spans="1:52" ht="15" customHeight="1">
      <c r="A13" s="69"/>
      <c r="B13" s="117"/>
      <c r="C13" s="161"/>
      <c r="D13" s="161"/>
      <c r="E13" s="161"/>
      <c r="F13" s="161"/>
      <c r="G13" s="161"/>
      <c r="H13" s="614" t="s">
        <v>52</v>
      </c>
      <c r="I13" s="615"/>
      <c r="J13" s="615"/>
      <c r="K13" s="616"/>
      <c r="L13" s="494"/>
      <c r="M13" s="495"/>
      <c r="N13" s="495"/>
      <c r="O13" s="495"/>
      <c r="P13" s="495"/>
      <c r="Q13" s="495"/>
      <c r="R13" s="495"/>
      <c r="S13" s="495"/>
      <c r="T13" s="495"/>
      <c r="U13" s="495"/>
      <c r="V13" s="495"/>
      <c r="W13" s="495"/>
      <c r="X13" s="495"/>
      <c r="Y13" s="495"/>
      <c r="Z13" s="495"/>
      <c r="AA13" s="495"/>
      <c r="AB13" s="495"/>
      <c r="AC13" s="495"/>
      <c r="AD13" s="495"/>
      <c r="AE13" s="496"/>
    </row>
    <row r="14" spans="1:52" ht="15" customHeight="1">
      <c r="A14" s="69"/>
      <c r="B14" s="609" t="s">
        <v>267</v>
      </c>
      <c r="C14" s="610"/>
      <c r="D14" s="610"/>
      <c r="E14" s="610"/>
      <c r="F14" s="610"/>
      <c r="G14" s="160"/>
      <c r="H14" s="611" t="s">
        <v>34</v>
      </c>
      <c r="I14" s="612"/>
      <c r="J14" s="612"/>
      <c r="K14" s="613"/>
      <c r="L14" s="418"/>
      <c r="M14" s="419"/>
      <c r="N14" s="419"/>
      <c r="O14" s="419"/>
      <c r="P14" s="419"/>
      <c r="Q14" s="419"/>
      <c r="R14" s="419"/>
      <c r="S14" s="419"/>
      <c r="T14" s="419"/>
      <c r="U14" s="419"/>
      <c r="V14" s="419"/>
      <c r="W14" s="419"/>
      <c r="X14" s="419"/>
      <c r="Y14" s="419"/>
      <c r="Z14" s="419"/>
      <c r="AA14" s="419"/>
      <c r="AB14" s="419"/>
      <c r="AC14" s="419"/>
      <c r="AD14" s="419"/>
      <c r="AE14" s="420"/>
    </row>
    <row r="15" spans="1:52" ht="15" customHeight="1">
      <c r="A15" s="69"/>
      <c r="B15" s="117"/>
      <c r="C15" s="161"/>
      <c r="D15" s="161"/>
      <c r="E15" s="161"/>
      <c r="F15" s="161"/>
      <c r="G15" s="161"/>
      <c r="H15" s="614" t="s">
        <v>52</v>
      </c>
      <c r="I15" s="615"/>
      <c r="J15" s="615"/>
      <c r="K15" s="616"/>
      <c r="L15" s="617"/>
      <c r="M15" s="618"/>
      <c r="N15" s="618"/>
      <c r="O15" s="618"/>
      <c r="P15" s="618"/>
      <c r="Q15" s="618"/>
      <c r="R15" s="618"/>
      <c r="S15" s="398" t="s">
        <v>40</v>
      </c>
      <c r="T15" s="399"/>
      <c r="U15" s="400"/>
      <c r="V15" s="617"/>
      <c r="W15" s="618"/>
      <c r="X15" s="618"/>
      <c r="Y15" s="618"/>
      <c r="Z15" s="618"/>
      <c r="AA15" s="618"/>
      <c r="AB15" s="618"/>
      <c r="AC15" s="618"/>
      <c r="AD15" s="618"/>
      <c r="AE15" s="619"/>
    </row>
    <row r="16" spans="1:52" ht="15" customHeight="1">
      <c r="A16" s="69"/>
      <c r="B16" s="155" t="s">
        <v>68</v>
      </c>
      <c r="C16" s="160"/>
      <c r="D16" s="160"/>
      <c r="E16" s="160"/>
      <c r="F16" s="160"/>
      <c r="G16" s="160"/>
      <c r="H16" s="611" t="s">
        <v>34</v>
      </c>
      <c r="I16" s="612"/>
      <c r="J16" s="612"/>
      <c r="K16" s="613"/>
      <c r="L16" s="418"/>
      <c r="M16" s="419"/>
      <c r="N16" s="419"/>
      <c r="O16" s="419"/>
      <c r="P16" s="419"/>
      <c r="Q16" s="419"/>
      <c r="R16" s="419"/>
      <c r="S16" s="419"/>
      <c r="T16" s="419"/>
      <c r="U16" s="419"/>
      <c r="V16" s="419"/>
      <c r="W16" s="419"/>
      <c r="X16" s="419"/>
      <c r="Y16" s="419"/>
      <c r="Z16" s="419"/>
      <c r="AA16" s="419"/>
      <c r="AB16" s="419"/>
      <c r="AC16" s="419"/>
      <c r="AD16" s="419"/>
      <c r="AE16" s="420"/>
    </row>
    <row r="17" spans="1:40" ht="15" customHeight="1">
      <c r="A17" s="69"/>
      <c r="B17" s="184" t="s">
        <v>270</v>
      </c>
      <c r="C17" s="161"/>
      <c r="D17" s="161"/>
      <c r="E17" s="161"/>
      <c r="F17" s="161"/>
      <c r="G17" s="161"/>
      <c r="H17" s="614" t="s">
        <v>52</v>
      </c>
      <c r="I17" s="615"/>
      <c r="J17" s="615"/>
      <c r="K17" s="616"/>
      <c r="L17" s="617"/>
      <c r="M17" s="618"/>
      <c r="N17" s="618"/>
      <c r="O17" s="618"/>
      <c r="P17" s="618"/>
      <c r="Q17" s="618"/>
      <c r="R17" s="618"/>
      <c r="S17" s="398" t="s">
        <v>40</v>
      </c>
      <c r="T17" s="399"/>
      <c r="U17" s="400"/>
      <c r="V17" s="617"/>
      <c r="W17" s="618"/>
      <c r="X17" s="618"/>
      <c r="Y17" s="618"/>
      <c r="Z17" s="618"/>
      <c r="AA17" s="618"/>
      <c r="AB17" s="618"/>
      <c r="AC17" s="618"/>
      <c r="AD17" s="618"/>
      <c r="AE17" s="619"/>
    </row>
    <row r="18" spans="1:40" ht="15" customHeight="1">
      <c r="A18" s="69"/>
      <c r="B18" s="155" t="s">
        <v>68</v>
      </c>
      <c r="C18" s="160"/>
      <c r="D18" s="160"/>
      <c r="E18" s="160"/>
      <c r="F18" s="160"/>
      <c r="G18" s="160"/>
      <c r="H18" s="611" t="s">
        <v>34</v>
      </c>
      <c r="I18" s="612"/>
      <c r="J18" s="612"/>
      <c r="K18" s="613"/>
      <c r="L18" s="418"/>
      <c r="M18" s="419"/>
      <c r="N18" s="419"/>
      <c r="O18" s="419"/>
      <c r="P18" s="419"/>
      <c r="Q18" s="419"/>
      <c r="R18" s="419"/>
      <c r="S18" s="419"/>
      <c r="T18" s="419"/>
      <c r="U18" s="419"/>
      <c r="V18" s="419"/>
      <c r="W18" s="419"/>
      <c r="X18" s="419"/>
      <c r="Y18" s="419"/>
      <c r="Z18" s="419"/>
      <c r="AA18" s="419"/>
      <c r="AB18" s="419"/>
      <c r="AC18" s="419"/>
      <c r="AD18" s="419"/>
      <c r="AE18" s="420"/>
    </row>
    <row r="19" spans="1:40" ht="15" customHeight="1">
      <c r="A19" s="69"/>
      <c r="B19" s="184" t="s">
        <v>255</v>
      </c>
      <c r="C19" s="161"/>
      <c r="D19" s="161"/>
      <c r="E19" s="161"/>
      <c r="F19" s="161"/>
      <c r="G19" s="161"/>
      <c r="H19" s="614" t="s">
        <v>52</v>
      </c>
      <c r="I19" s="615"/>
      <c r="J19" s="615"/>
      <c r="K19" s="616"/>
      <c r="L19" s="617"/>
      <c r="M19" s="618"/>
      <c r="N19" s="618"/>
      <c r="O19" s="618"/>
      <c r="P19" s="618"/>
      <c r="Q19" s="618"/>
      <c r="R19" s="618"/>
      <c r="S19" s="398" t="s">
        <v>40</v>
      </c>
      <c r="T19" s="399"/>
      <c r="U19" s="400"/>
      <c r="V19" s="617"/>
      <c r="W19" s="618"/>
      <c r="X19" s="618"/>
      <c r="Y19" s="618"/>
      <c r="Z19" s="618"/>
      <c r="AA19" s="618"/>
      <c r="AB19" s="618"/>
      <c r="AC19" s="618"/>
      <c r="AD19" s="618"/>
      <c r="AE19" s="619"/>
    </row>
    <row r="20" spans="1:40" ht="5.0999999999999996" customHeight="1"/>
    <row r="21" spans="1:40" ht="19.5" customHeight="1"/>
    <row r="22" spans="1:40" ht="19.5" customHeight="1"/>
    <row r="23" spans="1:40" ht="19.5" customHeight="1">
      <c r="A23" s="154" t="s">
        <v>78</v>
      </c>
    </row>
    <row r="24" spans="1:40" ht="19.5" customHeight="1"/>
    <row r="25" spans="1:40" ht="19.5" customHeight="1">
      <c r="K25" s="620" t="s">
        <v>60</v>
      </c>
      <c r="L25" s="620"/>
      <c r="M25" s="620"/>
      <c r="N25" s="620"/>
      <c r="O25" s="620"/>
      <c r="P25" s="620"/>
      <c r="Q25" s="620"/>
      <c r="R25" s="620"/>
      <c r="S25" s="620"/>
      <c r="T25" s="620"/>
      <c r="U25" s="620"/>
      <c r="V25" s="620"/>
    </row>
    <row r="26" spans="1:40" ht="19.5" customHeight="1">
      <c r="H26" s="165"/>
      <c r="I26" s="165"/>
      <c r="J26" s="165"/>
      <c r="K26" s="620" t="s">
        <v>80</v>
      </c>
      <c r="L26" s="620"/>
      <c r="M26" s="620"/>
      <c r="N26" s="620"/>
      <c r="O26" s="620"/>
      <c r="P26" s="620"/>
      <c r="Q26" s="620"/>
      <c r="R26" s="620"/>
      <c r="S26" s="620"/>
      <c r="T26" s="620"/>
      <c r="U26" s="620"/>
      <c r="V26" s="620"/>
      <c r="W26" s="165"/>
      <c r="X26" s="165"/>
      <c r="Y26" s="620" t="s">
        <v>81</v>
      </c>
      <c r="Z26" s="620"/>
      <c r="AA26" s="620"/>
      <c r="AB26" s="620"/>
      <c r="AC26" s="620"/>
      <c r="AD26" s="620"/>
      <c r="AE26" s="165"/>
      <c r="AF26" s="165"/>
      <c r="AG26" s="165"/>
    </row>
    <row r="27" spans="1:40" ht="19.5" customHeight="1">
      <c r="K27" s="620" t="s">
        <v>267</v>
      </c>
      <c r="L27" s="620"/>
      <c r="M27" s="620"/>
      <c r="N27" s="620"/>
      <c r="O27" s="620"/>
      <c r="P27" s="620"/>
      <c r="Q27" s="620"/>
      <c r="R27" s="620"/>
      <c r="S27" s="620"/>
      <c r="T27" s="620"/>
      <c r="U27" s="620"/>
      <c r="V27" s="620"/>
    </row>
    <row r="28" spans="1:40" ht="19.5" customHeight="1">
      <c r="K28" s="170"/>
      <c r="L28" s="170"/>
      <c r="M28" s="170"/>
      <c r="N28" s="170"/>
      <c r="O28" s="170"/>
      <c r="P28" s="170"/>
      <c r="Q28" s="170"/>
      <c r="R28" s="170"/>
      <c r="S28" s="170"/>
      <c r="T28" s="170"/>
      <c r="U28" s="170"/>
      <c r="V28" s="170"/>
    </row>
    <row r="29" spans="1:40" ht="19.5" customHeight="1">
      <c r="AM29" s="181"/>
      <c r="AN29" s="182" t="str">
        <f>AG5</f>
        <v>令和　　年　　月　　日</v>
      </c>
    </row>
    <row r="30" spans="1:40" ht="19.5" customHeight="1"/>
    <row r="31" spans="1:40" ht="19.5" customHeight="1"/>
    <row r="32" spans="1:40" ht="19.5" customHeight="1">
      <c r="B32" s="666" t="s">
        <v>209</v>
      </c>
      <c r="C32" s="666"/>
      <c r="D32" s="666"/>
      <c r="E32" s="666"/>
      <c r="F32" s="666"/>
      <c r="G32" s="666"/>
      <c r="H32" s="666"/>
      <c r="I32" s="666"/>
      <c r="J32" s="666"/>
      <c r="K32" s="666"/>
      <c r="L32" s="666"/>
      <c r="M32" s="666"/>
      <c r="O32" s="69"/>
    </row>
    <row r="33" spans="2:40" ht="15.95" customHeight="1">
      <c r="B33" s="69"/>
      <c r="C33" s="69"/>
      <c r="D33" s="69"/>
      <c r="E33" s="69"/>
      <c r="G33" s="164"/>
      <c r="H33" s="164"/>
      <c r="I33" s="164"/>
      <c r="J33" s="164"/>
      <c r="K33" s="164"/>
      <c r="L33" s="164"/>
      <c r="M33" s="164"/>
      <c r="O33" s="69"/>
    </row>
    <row r="34" spans="2:40" ht="15.95" customHeight="1">
      <c r="R34" s="154" t="s">
        <v>46</v>
      </c>
      <c r="V34" s="667" t="str">
        <f>IF(L8="","",L8)</f>
        <v/>
      </c>
      <c r="W34" s="667"/>
      <c r="X34" s="667"/>
      <c r="Y34" s="667"/>
      <c r="Z34" s="667"/>
      <c r="AA34" s="667"/>
      <c r="AB34" s="667"/>
      <c r="AC34" s="667"/>
      <c r="AD34" s="667"/>
      <c r="AE34" s="667"/>
      <c r="AF34" s="667"/>
      <c r="AG34" s="667"/>
      <c r="AH34" s="667"/>
      <c r="AI34" s="667"/>
      <c r="AJ34" s="667"/>
      <c r="AK34" s="667"/>
      <c r="AL34" s="667"/>
      <c r="AM34" s="667"/>
      <c r="AN34" s="667"/>
    </row>
    <row r="35" spans="2:40" ht="15.95" customHeight="1">
      <c r="R35" s="186" t="s">
        <v>272</v>
      </c>
      <c r="V35" s="189"/>
      <c r="W35" s="189"/>
      <c r="X35" s="189"/>
      <c r="Y35" s="189"/>
      <c r="Z35" s="668" t="str">
        <f>IF(L9="","",L9)</f>
        <v/>
      </c>
      <c r="AA35" s="668"/>
      <c r="AB35" s="668"/>
      <c r="AC35" s="668"/>
      <c r="AD35" s="668"/>
      <c r="AE35" s="668"/>
      <c r="AF35" s="668"/>
      <c r="AG35" s="668"/>
      <c r="AH35" s="668"/>
      <c r="AI35" s="668"/>
      <c r="AJ35" s="668"/>
      <c r="AK35" s="668"/>
      <c r="AL35" s="668"/>
      <c r="AM35" s="668"/>
      <c r="AN35" s="668"/>
    </row>
    <row r="36" spans="2:40" ht="15.95" customHeight="1">
      <c r="R36" s="187" t="s">
        <v>103</v>
      </c>
      <c r="S36" s="188"/>
      <c r="T36" s="188"/>
      <c r="U36" s="188"/>
      <c r="V36" s="188"/>
      <c r="W36" s="188"/>
      <c r="X36" s="188"/>
      <c r="Y36" s="190"/>
      <c r="Z36" s="624" t="str">
        <f>IF(L10="","",L10)</f>
        <v/>
      </c>
      <c r="AA36" s="624"/>
      <c r="AB36" s="624"/>
      <c r="AC36" s="624"/>
      <c r="AD36" s="624"/>
      <c r="AE36" s="624"/>
      <c r="AF36" s="624"/>
      <c r="AG36" s="624"/>
      <c r="AH36" s="624"/>
      <c r="AI36" s="624"/>
      <c r="AJ36" s="624"/>
      <c r="AK36" s="624"/>
      <c r="AL36" s="624"/>
      <c r="AM36" s="624"/>
      <c r="AN36" s="624"/>
    </row>
    <row r="37" spans="2:40" ht="15.95" customHeight="1">
      <c r="R37" s="669" t="s">
        <v>273</v>
      </c>
      <c r="S37" s="669"/>
      <c r="T37" s="669"/>
      <c r="U37" s="669"/>
      <c r="V37" s="669"/>
      <c r="W37" s="669"/>
      <c r="X37" s="669"/>
      <c r="Y37" s="669"/>
      <c r="Z37" s="670" t="str">
        <f>IF(L11="","",L11)</f>
        <v/>
      </c>
      <c r="AA37" s="670"/>
      <c r="AB37" s="670"/>
      <c r="AC37" s="670"/>
      <c r="AD37" s="670"/>
      <c r="AE37" s="670"/>
      <c r="AF37" s="670"/>
      <c r="AG37" s="670"/>
      <c r="AH37" s="670"/>
      <c r="AI37" s="670"/>
      <c r="AJ37" s="670"/>
      <c r="AK37" s="670"/>
      <c r="AL37" s="670"/>
      <c r="AM37" s="670"/>
      <c r="AN37" s="191" t="s">
        <v>7</v>
      </c>
    </row>
    <row r="38" spans="2:40" ht="15.95" customHeight="1"/>
    <row r="39" spans="2:40" ht="26.1" customHeight="1">
      <c r="B39" s="156"/>
      <c r="C39" s="629" t="s">
        <v>224</v>
      </c>
      <c r="D39" s="629"/>
      <c r="E39" s="629"/>
      <c r="F39" s="629"/>
      <c r="G39" s="629"/>
      <c r="H39" s="629"/>
      <c r="I39" s="166"/>
      <c r="J39" s="156"/>
      <c r="K39" s="630" t="str">
        <f>IF(L2="","",L2)</f>
        <v/>
      </c>
      <c r="L39" s="630"/>
      <c r="M39" s="630"/>
      <c r="N39" s="630"/>
      <c r="O39" s="630"/>
      <c r="P39" s="630"/>
      <c r="Q39" s="630"/>
      <c r="R39" s="630"/>
      <c r="S39" s="630"/>
      <c r="T39" s="630"/>
      <c r="U39" s="630"/>
      <c r="V39" s="630"/>
      <c r="W39" s="630"/>
      <c r="X39" s="630"/>
      <c r="Y39" s="630"/>
      <c r="Z39" s="630"/>
      <c r="AA39" s="630"/>
      <c r="AB39" s="630"/>
      <c r="AC39" s="630"/>
      <c r="AD39" s="630"/>
      <c r="AE39" s="630"/>
      <c r="AF39" s="630"/>
      <c r="AG39" s="630"/>
      <c r="AH39" s="630"/>
      <c r="AI39" s="630"/>
      <c r="AJ39" s="630"/>
      <c r="AK39" s="630"/>
      <c r="AL39" s="630"/>
      <c r="AM39" s="630"/>
      <c r="AN39" s="183"/>
    </row>
    <row r="40" spans="2:40" ht="26.1" customHeight="1">
      <c r="B40" s="156"/>
      <c r="C40" s="629" t="s">
        <v>228</v>
      </c>
      <c r="D40" s="629"/>
      <c r="E40" s="629"/>
      <c r="F40" s="629"/>
      <c r="G40" s="629"/>
      <c r="H40" s="629"/>
      <c r="I40" s="166"/>
      <c r="J40" s="156"/>
      <c r="K40" s="631" t="str">
        <f>"津山市　"&amp;IF(O3="","　　　　　　　　　　",O3)&amp;"　地内"</f>
        <v>津山市　　　　　　　　　　　　地内</v>
      </c>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2"/>
    </row>
    <row r="41" spans="2:40" ht="12" customHeight="1">
      <c r="B41" s="645"/>
      <c r="C41" s="647" t="s">
        <v>70</v>
      </c>
      <c r="D41" s="647"/>
      <c r="E41" s="647"/>
      <c r="F41" s="647"/>
      <c r="G41" s="647"/>
      <c r="H41" s="647"/>
      <c r="I41" s="649"/>
      <c r="J41" s="633"/>
      <c r="K41" s="634"/>
      <c r="L41" s="634"/>
      <c r="M41" s="635"/>
      <c r="N41" s="636"/>
      <c r="O41" s="637"/>
      <c r="P41" s="637"/>
      <c r="Q41" s="637"/>
      <c r="R41" s="637"/>
      <c r="S41" s="637"/>
      <c r="T41" s="638" t="s">
        <v>12</v>
      </c>
      <c r="U41" s="639"/>
      <c r="V41" s="640"/>
      <c r="W41" s="636"/>
      <c r="X41" s="637"/>
      <c r="Y41" s="637"/>
      <c r="Z41" s="637"/>
      <c r="AA41" s="637"/>
      <c r="AB41" s="637"/>
      <c r="AC41" s="638" t="s">
        <v>85</v>
      </c>
      <c r="AD41" s="639"/>
      <c r="AE41" s="640"/>
      <c r="AF41" s="641"/>
      <c r="AG41" s="637"/>
      <c r="AH41" s="637"/>
      <c r="AI41" s="637"/>
      <c r="AJ41" s="637"/>
      <c r="AK41" s="637"/>
      <c r="AL41" s="638" t="s">
        <v>14</v>
      </c>
      <c r="AM41" s="639"/>
      <c r="AN41" s="640"/>
    </row>
    <row r="42" spans="2:40" ht="26.1" customHeight="1">
      <c r="B42" s="646"/>
      <c r="C42" s="648"/>
      <c r="D42" s="648"/>
      <c r="E42" s="648"/>
      <c r="F42" s="648"/>
      <c r="G42" s="648"/>
      <c r="H42" s="648"/>
      <c r="I42" s="650"/>
      <c r="J42" s="169" t="str">
        <f>AG4</f>
        <v/>
      </c>
      <c r="K42" s="654" t="str">
        <f>AH4</f>
        <v/>
      </c>
      <c r="L42" s="654"/>
      <c r="M42" s="655"/>
      <c r="N42" s="656" t="str">
        <f>AI4</f>
        <v/>
      </c>
      <c r="O42" s="654"/>
      <c r="P42" s="657"/>
      <c r="Q42" s="658" t="str">
        <f>AJ4</f>
        <v/>
      </c>
      <c r="R42" s="654"/>
      <c r="S42" s="657"/>
      <c r="T42" s="658" t="str">
        <f>AK4</f>
        <v/>
      </c>
      <c r="U42" s="654"/>
      <c r="V42" s="655"/>
      <c r="W42" s="659" t="str">
        <f>AL4</f>
        <v/>
      </c>
      <c r="X42" s="628"/>
      <c r="Y42" s="628"/>
      <c r="Z42" s="628" t="str">
        <f>AM4</f>
        <v/>
      </c>
      <c r="AA42" s="628"/>
      <c r="AB42" s="628"/>
      <c r="AC42" s="628" t="str">
        <f>AN4</f>
        <v/>
      </c>
      <c r="AD42" s="628"/>
      <c r="AE42" s="652"/>
      <c r="AF42" s="657" t="str">
        <f>AO4</f>
        <v/>
      </c>
      <c r="AG42" s="628"/>
      <c r="AH42" s="628"/>
      <c r="AI42" s="628" t="str">
        <f>AP4</f>
        <v/>
      </c>
      <c r="AJ42" s="628"/>
      <c r="AK42" s="628"/>
      <c r="AL42" s="628" t="str">
        <f>AQ4</f>
        <v/>
      </c>
      <c r="AM42" s="628"/>
      <c r="AN42" s="652"/>
    </row>
    <row r="43" spans="2:40" ht="26.1" customHeight="1">
      <c r="B43" s="651"/>
      <c r="C43" s="651"/>
      <c r="D43" s="651"/>
      <c r="E43" s="651"/>
      <c r="F43" s="653" t="s">
        <v>86</v>
      </c>
      <c r="G43" s="653"/>
      <c r="H43" s="653"/>
      <c r="I43" s="653"/>
      <c r="J43" s="156"/>
      <c r="K43" s="171" t="str">
        <f>AG6</f>
        <v>令　和　　　　年　　　　月　　　　日</v>
      </c>
      <c r="L43" s="171"/>
      <c r="M43" s="171"/>
      <c r="N43" s="171"/>
      <c r="O43" s="171"/>
      <c r="P43" s="171"/>
      <c r="Q43" s="171"/>
      <c r="R43" s="171"/>
      <c r="S43" s="171"/>
      <c r="T43" s="171"/>
      <c r="U43" s="171"/>
      <c r="V43" s="171"/>
      <c r="W43" s="171"/>
      <c r="X43" s="171"/>
      <c r="Y43" s="171"/>
      <c r="Z43" s="162"/>
      <c r="AA43" s="162"/>
      <c r="AB43" s="162"/>
      <c r="AC43" s="162"/>
      <c r="AD43" s="162"/>
      <c r="AE43" s="162"/>
      <c r="AF43" s="171"/>
      <c r="AG43" s="171"/>
      <c r="AH43" s="171"/>
      <c r="AI43" s="171"/>
      <c r="AJ43" s="171"/>
      <c r="AK43" s="171"/>
      <c r="AL43" s="171"/>
      <c r="AM43" s="171"/>
      <c r="AN43" s="166"/>
    </row>
    <row r="44" spans="2:40" ht="26.1" customHeight="1">
      <c r="B44" s="651"/>
      <c r="C44" s="651"/>
      <c r="D44" s="651"/>
      <c r="E44" s="651"/>
      <c r="F44" s="653" t="s">
        <v>91</v>
      </c>
      <c r="G44" s="653"/>
      <c r="H44" s="653"/>
      <c r="I44" s="653"/>
      <c r="J44" s="156"/>
      <c r="K44" s="171" t="str">
        <f>AG7</f>
        <v>令　和　　　　年　　　　月　　　　日</v>
      </c>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66"/>
    </row>
    <row r="45" spans="2:40" ht="15.6" customHeight="1"/>
    <row r="46" spans="2:40" ht="15.6" customHeight="1">
      <c r="B46" s="158" t="s">
        <v>269</v>
      </c>
    </row>
    <row r="47" spans="2:40" ht="15.6" customHeight="1">
      <c r="B47" s="158" t="s">
        <v>201</v>
      </c>
    </row>
    <row r="48" spans="2:40" ht="15.6" customHeight="1">
      <c r="B48" s="158" t="s">
        <v>268</v>
      </c>
    </row>
    <row r="49" spans="2:41" ht="15.6" customHeight="1">
      <c r="B49" s="159"/>
    </row>
    <row r="50" spans="2:41" ht="15.6" customHeight="1">
      <c r="B50" s="343" t="s">
        <v>13</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row>
    <row r="51" spans="2:41" ht="15.6" customHeight="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spans="2:41" ht="15.6" customHeight="1">
      <c r="B52" s="69"/>
      <c r="C52" s="69" t="s">
        <v>60</v>
      </c>
      <c r="D52" s="69"/>
      <c r="E52" s="69"/>
      <c r="F52" s="69"/>
      <c r="G52" s="69"/>
      <c r="H52" s="69"/>
      <c r="I52" s="69" t="s">
        <v>2</v>
      </c>
      <c r="J52" s="69"/>
      <c r="K52" s="69"/>
      <c r="L52" s="69"/>
      <c r="M52" s="642" t="str">
        <f>IF(L12="","",L12)</f>
        <v/>
      </c>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9"/>
      <c r="AM52" s="69"/>
      <c r="AN52" s="69"/>
      <c r="AO52" s="69"/>
    </row>
    <row r="53" spans="2:41" ht="15.6" customHeight="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spans="2:41" ht="15.6" customHeight="1">
      <c r="B54" s="69"/>
      <c r="C54" s="69"/>
      <c r="D54" s="69"/>
      <c r="E54" s="69"/>
      <c r="F54" s="69"/>
      <c r="G54" s="69"/>
      <c r="H54" s="69"/>
      <c r="I54" s="69" t="s">
        <v>55</v>
      </c>
      <c r="J54" s="69"/>
      <c r="K54" s="69"/>
      <c r="L54" s="69"/>
      <c r="M54" s="643" t="str">
        <f>IF(L13="","",L13)</f>
        <v/>
      </c>
      <c r="N54" s="643"/>
      <c r="O54" s="643"/>
      <c r="P54" s="643"/>
      <c r="Q54" s="643"/>
      <c r="R54" s="643"/>
      <c r="S54" s="643"/>
      <c r="T54" s="643"/>
      <c r="U54" s="643"/>
      <c r="V54" s="175"/>
      <c r="W54" s="175"/>
      <c r="X54" s="175"/>
      <c r="Y54" s="175"/>
      <c r="Z54" s="175"/>
      <c r="AA54" s="175"/>
      <c r="AB54" s="175"/>
      <c r="AC54" s="175"/>
      <c r="AD54" s="175"/>
      <c r="AE54" s="175"/>
      <c r="AF54" s="175"/>
      <c r="AG54" s="175"/>
      <c r="AH54" s="175"/>
      <c r="AI54" s="175"/>
      <c r="AJ54" s="175"/>
      <c r="AK54" s="175"/>
      <c r="AL54" s="69"/>
      <c r="AM54" s="69"/>
      <c r="AN54" s="69"/>
      <c r="AO54" s="69"/>
    </row>
    <row r="55" spans="2:41" ht="15.6" customHeight="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spans="2:41" ht="15.6" customHeight="1">
      <c r="B56" s="69"/>
      <c r="C56" s="69" t="s">
        <v>156</v>
      </c>
      <c r="D56" s="69"/>
      <c r="E56" s="69"/>
      <c r="F56" s="69"/>
      <c r="G56" s="69"/>
      <c r="H56" s="69"/>
      <c r="I56" s="69" t="s">
        <v>2</v>
      </c>
      <c r="J56" s="69"/>
      <c r="K56" s="69"/>
      <c r="L56" s="69"/>
      <c r="M56" s="642" t="str">
        <f>IF(L14="","",L14)</f>
        <v/>
      </c>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9"/>
      <c r="AM56" s="69"/>
      <c r="AN56" s="69"/>
      <c r="AO56" s="69"/>
    </row>
    <row r="57" spans="2:41" ht="15.6" customHeight="1">
      <c r="B57" s="69"/>
      <c r="C57" s="186" t="s">
        <v>23</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spans="2:41" ht="15.6" customHeight="1">
      <c r="B58" s="69"/>
      <c r="C58" s="69"/>
      <c r="D58" s="69"/>
      <c r="E58" s="69"/>
      <c r="F58" s="69"/>
      <c r="G58" s="69"/>
      <c r="H58" s="69"/>
      <c r="I58" s="69" t="s">
        <v>55</v>
      </c>
      <c r="J58" s="69"/>
      <c r="K58" s="69"/>
      <c r="L58" s="69"/>
      <c r="M58" s="643" t="str">
        <f>IF(L15="","",L15)</f>
        <v/>
      </c>
      <c r="N58" s="643"/>
      <c r="O58" s="643"/>
      <c r="P58" s="643"/>
      <c r="Q58" s="643"/>
      <c r="R58" s="643"/>
      <c r="S58" s="643"/>
      <c r="T58" s="643"/>
      <c r="U58" s="643"/>
      <c r="V58" s="175"/>
      <c r="W58" s="175"/>
      <c r="X58" s="175"/>
      <c r="Y58" s="175"/>
      <c r="Z58" s="175"/>
      <c r="AA58" s="175"/>
      <c r="AB58" s="175"/>
      <c r="AC58" s="175"/>
      <c r="AD58" s="175"/>
      <c r="AE58" s="175"/>
      <c r="AF58" s="175"/>
      <c r="AG58" s="175"/>
      <c r="AH58" s="175"/>
      <c r="AI58" s="175"/>
      <c r="AJ58" s="175"/>
      <c r="AK58" s="175"/>
      <c r="AL58" s="69"/>
      <c r="AM58" s="69"/>
      <c r="AN58" s="69"/>
      <c r="AO58" s="69"/>
    </row>
    <row r="59" spans="2:41" ht="15.6" customHeight="1">
      <c r="B59" s="69"/>
      <c r="C59" s="69"/>
      <c r="D59" s="69"/>
      <c r="E59" s="69"/>
      <c r="F59" s="69"/>
      <c r="G59" s="69"/>
      <c r="H59" s="69"/>
      <c r="I59" s="69"/>
      <c r="J59" s="69"/>
      <c r="K59" s="69"/>
      <c r="L59" s="69"/>
      <c r="M59" s="69" t="s">
        <v>94</v>
      </c>
      <c r="N59" s="69"/>
      <c r="O59" s="69"/>
      <c r="P59" s="69"/>
      <c r="Q59" s="644" t="str">
        <f>IF(V15="","",V15)</f>
        <v/>
      </c>
      <c r="R59" s="644"/>
      <c r="S59" s="644"/>
      <c r="T59" s="644"/>
      <c r="U59" s="644"/>
      <c r="V59" s="644"/>
      <c r="W59" s="644"/>
      <c r="X59" s="644"/>
      <c r="Y59" s="644"/>
      <c r="Z59" s="644"/>
      <c r="AA59" s="644"/>
      <c r="AB59" s="644"/>
      <c r="AC59" s="644"/>
      <c r="AD59" s="644"/>
      <c r="AE59" s="644"/>
      <c r="AF59" s="644"/>
      <c r="AG59" s="644"/>
      <c r="AH59" s="644"/>
      <c r="AI59" s="644"/>
      <c r="AJ59" s="69" t="s">
        <v>96</v>
      </c>
      <c r="AK59" s="69"/>
      <c r="AL59" s="69"/>
      <c r="AM59" s="69"/>
      <c r="AN59" s="69"/>
      <c r="AO59" s="69"/>
    </row>
    <row r="60" spans="2:41" ht="15.6" customHeight="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spans="2:41" ht="15.6" customHeight="1">
      <c r="B61" s="69"/>
      <c r="C61" s="69" t="s">
        <v>68</v>
      </c>
      <c r="D61" s="69"/>
      <c r="E61" s="69"/>
      <c r="F61" s="69"/>
      <c r="G61" s="69"/>
      <c r="H61" s="69"/>
      <c r="I61" s="69" t="s">
        <v>2</v>
      </c>
      <c r="J61" s="69"/>
      <c r="K61" s="69"/>
      <c r="L61" s="69"/>
      <c r="M61" s="642" t="str">
        <f>IF(L16="","",L16)</f>
        <v/>
      </c>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9"/>
      <c r="AM61" s="69"/>
      <c r="AN61" s="69"/>
      <c r="AO61" s="69"/>
    </row>
    <row r="62" spans="2:41" ht="15.6" customHeight="1">
      <c r="B62" s="69"/>
      <c r="C62" s="186" t="s">
        <v>275</v>
      </c>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spans="2:41" ht="15.6" customHeight="1">
      <c r="B63" s="69"/>
      <c r="C63" s="69"/>
      <c r="D63" s="69"/>
      <c r="E63" s="69"/>
      <c r="F63" s="69"/>
      <c r="G63" s="69"/>
      <c r="H63" s="69"/>
      <c r="I63" s="69" t="s">
        <v>55</v>
      </c>
      <c r="J63" s="69"/>
      <c r="K63" s="69"/>
      <c r="L63" s="69"/>
      <c r="M63" s="643" t="str">
        <f>IF(L17="","",L17)</f>
        <v/>
      </c>
      <c r="N63" s="643"/>
      <c r="O63" s="643"/>
      <c r="P63" s="643"/>
      <c r="Q63" s="643"/>
      <c r="R63" s="643"/>
      <c r="S63" s="643"/>
      <c r="T63" s="643"/>
      <c r="U63" s="643"/>
      <c r="V63" s="175"/>
      <c r="W63" s="175"/>
      <c r="X63" s="175"/>
      <c r="Y63" s="175"/>
      <c r="Z63" s="175"/>
      <c r="AA63" s="175"/>
      <c r="AB63" s="175"/>
      <c r="AC63" s="175"/>
      <c r="AD63" s="175"/>
      <c r="AE63" s="175"/>
      <c r="AF63" s="175"/>
      <c r="AG63" s="175"/>
      <c r="AH63" s="175"/>
      <c r="AI63" s="175"/>
      <c r="AJ63" s="175"/>
      <c r="AK63" s="175"/>
      <c r="AL63" s="69"/>
      <c r="AM63" s="69"/>
      <c r="AN63" s="69"/>
      <c r="AO63" s="69"/>
    </row>
    <row r="64" spans="2:41" ht="15.6" customHeight="1">
      <c r="M64" s="69" t="s">
        <v>94</v>
      </c>
      <c r="N64" s="69"/>
      <c r="O64" s="69"/>
      <c r="P64" s="69"/>
      <c r="Q64" s="644" t="str">
        <f>IF(V17="","",V17)</f>
        <v/>
      </c>
      <c r="R64" s="644"/>
      <c r="S64" s="644"/>
      <c r="T64" s="644"/>
      <c r="U64" s="644"/>
      <c r="V64" s="644"/>
      <c r="W64" s="644"/>
      <c r="X64" s="644"/>
      <c r="Y64" s="644"/>
      <c r="Z64" s="644"/>
      <c r="AA64" s="644"/>
      <c r="AB64" s="644"/>
      <c r="AC64" s="644"/>
      <c r="AD64" s="644"/>
      <c r="AE64" s="644"/>
      <c r="AF64" s="644"/>
      <c r="AG64" s="644"/>
      <c r="AH64" s="644"/>
      <c r="AI64" s="644"/>
      <c r="AJ64" s="69" t="s">
        <v>96</v>
      </c>
    </row>
    <row r="65" spans="3:37" ht="15.6" customHeight="1"/>
    <row r="66" spans="3:37" ht="15.6" customHeight="1">
      <c r="C66" s="69" t="s">
        <v>68</v>
      </c>
      <c r="D66" s="69"/>
      <c r="E66" s="69"/>
      <c r="F66" s="69"/>
      <c r="G66" s="69"/>
      <c r="H66" s="69"/>
      <c r="I66" s="69" t="s">
        <v>2</v>
      </c>
      <c r="J66" s="69"/>
      <c r="K66" s="69"/>
      <c r="L66" s="69"/>
      <c r="M66" s="642" t="str">
        <f>IF(L18="","",L18)</f>
        <v/>
      </c>
      <c r="N66" s="642"/>
      <c r="O66" s="642"/>
      <c r="P66" s="642"/>
      <c r="Q66" s="642"/>
      <c r="R66" s="642"/>
      <c r="S66" s="642"/>
      <c r="T66" s="642"/>
      <c r="U66" s="642"/>
      <c r="V66" s="642"/>
      <c r="W66" s="642"/>
      <c r="X66" s="642"/>
      <c r="Y66" s="642"/>
      <c r="Z66" s="642"/>
      <c r="AA66" s="642"/>
      <c r="AB66" s="642"/>
      <c r="AC66" s="642"/>
      <c r="AD66" s="642"/>
      <c r="AE66" s="642"/>
      <c r="AF66" s="642"/>
      <c r="AG66" s="642"/>
      <c r="AH66" s="642"/>
      <c r="AI66" s="642"/>
      <c r="AJ66" s="642"/>
      <c r="AK66" s="642"/>
    </row>
    <row r="67" spans="3:37" ht="15.6" customHeight="1">
      <c r="C67" s="186" t="s">
        <v>255</v>
      </c>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3:37" ht="15.6" customHeight="1">
      <c r="C68" s="69"/>
      <c r="D68" s="69"/>
      <c r="E68" s="69"/>
      <c r="F68" s="69"/>
      <c r="G68" s="69"/>
      <c r="H68" s="69"/>
      <c r="I68" s="69" t="s">
        <v>55</v>
      </c>
      <c r="J68" s="69"/>
      <c r="K68" s="69"/>
      <c r="L68" s="69"/>
      <c r="M68" s="643" t="str">
        <f>IF(L19="","",L19)</f>
        <v/>
      </c>
      <c r="N68" s="643"/>
      <c r="O68" s="643"/>
      <c r="P68" s="643"/>
      <c r="Q68" s="643"/>
      <c r="R68" s="643"/>
      <c r="S68" s="643"/>
      <c r="T68" s="643"/>
      <c r="U68" s="643"/>
      <c r="V68" s="175"/>
      <c r="W68" s="175"/>
      <c r="X68" s="175"/>
      <c r="Y68" s="175"/>
      <c r="Z68" s="175"/>
      <c r="AA68" s="175"/>
      <c r="AB68" s="175"/>
      <c r="AC68" s="175"/>
      <c r="AD68" s="175"/>
      <c r="AE68" s="175"/>
      <c r="AF68" s="175"/>
      <c r="AG68" s="175"/>
      <c r="AH68" s="175"/>
      <c r="AI68" s="175"/>
      <c r="AJ68" s="175"/>
      <c r="AK68" s="175"/>
    </row>
    <row r="69" spans="3:37" ht="15.6" customHeight="1">
      <c r="M69" s="69" t="s">
        <v>94</v>
      </c>
      <c r="N69" s="69"/>
      <c r="O69" s="69"/>
      <c r="P69" s="69"/>
      <c r="Q69" s="644" t="str">
        <f>IF(V19="","",V19)</f>
        <v/>
      </c>
      <c r="R69" s="644"/>
      <c r="S69" s="644"/>
      <c r="T69" s="644"/>
      <c r="U69" s="644"/>
      <c r="V69" s="644"/>
      <c r="W69" s="644"/>
      <c r="X69" s="644"/>
      <c r="Y69" s="644"/>
      <c r="Z69" s="644"/>
      <c r="AA69" s="644"/>
      <c r="AB69" s="644"/>
      <c r="AC69" s="644"/>
      <c r="AD69" s="644"/>
      <c r="AE69" s="644"/>
      <c r="AF69" s="644"/>
      <c r="AG69" s="644"/>
      <c r="AH69" s="644"/>
      <c r="AI69" s="644"/>
      <c r="AJ69" s="69" t="s">
        <v>96</v>
      </c>
    </row>
  </sheetData>
  <sheetProtection algorithmName="SHA-512" hashValue="IxYM+dcedQpMUKTHJ2MfZUtJQRFQpHtJ5RvhNoYKFiuuOJVMqmsDd8QxOCxXjVj3MuOrqfYA74HYEYkBI+zJJQ==" saltValue="+GeHobPHzOWjafHinjJIUA==" spinCount="100000" sheet="1" selectLockedCells="1"/>
  <mergeCells count="122">
    <mergeCell ref="M61:AK61"/>
    <mergeCell ref="M63:U63"/>
    <mergeCell ref="Q64:AI64"/>
    <mergeCell ref="M66:AK66"/>
    <mergeCell ref="M68:U68"/>
    <mergeCell ref="Q69:AI69"/>
    <mergeCell ref="B41:B42"/>
    <mergeCell ref="C41:H42"/>
    <mergeCell ref="I41:I42"/>
    <mergeCell ref="B43:E44"/>
    <mergeCell ref="AL42:AN42"/>
    <mergeCell ref="F43:I43"/>
    <mergeCell ref="F44:I44"/>
    <mergeCell ref="B50:AO50"/>
    <mergeCell ref="M52:AK52"/>
    <mergeCell ref="M54:U54"/>
    <mergeCell ref="M56:AK56"/>
    <mergeCell ref="M58:U58"/>
    <mergeCell ref="Q59:AI59"/>
    <mergeCell ref="K42:M42"/>
    <mergeCell ref="N42:P42"/>
    <mergeCell ref="Q42:S42"/>
    <mergeCell ref="T42:V42"/>
    <mergeCell ref="W42:Y42"/>
    <mergeCell ref="Z42:AB42"/>
    <mergeCell ref="AC42:AE42"/>
    <mergeCell ref="AF42:AH42"/>
    <mergeCell ref="AI42:AK42"/>
    <mergeCell ref="C39:H39"/>
    <mergeCell ref="K39:AM39"/>
    <mergeCell ref="C40:H40"/>
    <mergeCell ref="K40:AN40"/>
    <mergeCell ref="J41:M41"/>
    <mergeCell ref="N41:P41"/>
    <mergeCell ref="Q41:S41"/>
    <mergeCell ref="T41:V41"/>
    <mergeCell ref="W41:Y41"/>
    <mergeCell ref="Z41:AB41"/>
    <mergeCell ref="AC41:AE41"/>
    <mergeCell ref="AF41:AH41"/>
    <mergeCell ref="AI41:AK41"/>
    <mergeCell ref="AL41:AN41"/>
    <mergeCell ref="K25:V25"/>
    <mergeCell ref="K26:V26"/>
    <mergeCell ref="Y26:AD26"/>
    <mergeCell ref="K27:V27"/>
    <mergeCell ref="B32:M32"/>
    <mergeCell ref="V34:AN34"/>
    <mergeCell ref="Z35:AN35"/>
    <mergeCell ref="Z36:AN36"/>
    <mergeCell ref="R37:Y37"/>
    <mergeCell ref="Z37:AM37"/>
    <mergeCell ref="H16:K16"/>
    <mergeCell ref="L16:AE16"/>
    <mergeCell ref="H17:K17"/>
    <mergeCell ref="L17:R17"/>
    <mergeCell ref="S17:U17"/>
    <mergeCell ref="V17:AE17"/>
    <mergeCell ref="H18:K18"/>
    <mergeCell ref="L18:AE18"/>
    <mergeCell ref="H19:K19"/>
    <mergeCell ref="L19:R19"/>
    <mergeCell ref="S19:U19"/>
    <mergeCell ref="V19:AE19"/>
    <mergeCell ref="B12:F12"/>
    <mergeCell ref="H12:K12"/>
    <mergeCell ref="L12:AE12"/>
    <mergeCell ref="H13:K13"/>
    <mergeCell ref="L13:AE13"/>
    <mergeCell ref="B14:F14"/>
    <mergeCell ref="H14:K14"/>
    <mergeCell ref="L14:AE14"/>
    <mergeCell ref="H15:K15"/>
    <mergeCell ref="L15:R15"/>
    <mergeCell ref="S15:U15"/>
    <mergeCell ref="V15:AE15"/>
    <mergeCell ref="B9:E9"/>
    <mergeCell ref="F9:K9"/>
    <mergeCell ref="L9:AE9"/>
    <mergeCell ref="B10:E10"/>
    <mergeCell ref="F10:K10"/>
    <mergeCell ref="L10:AE10"/>
    <mergeCell ref="B11:E11"/>
    <mergeCell ref="F11:K11"/>
    <mergeCell ref="L11:AE11"/>
    <mergeCell ref="B7:K7"/>
    <mergeCell ref="L7:N7"/>
    <mergeCell ref="O7:P7"/>
    <mergeCell ref="Q7:R7"/>
    <mergeCell ref="S7:T7"/>
    <mergeCell ref="U7:V7"/>
    <mergeCell ref="W7:X7"/>
    <mergeCell ref="Y7:Z7"/>
    <mergeCell ref="B8:E8"/>
    <mergeCell ref="F8:K8"/>
    <mergeCell ref="L8:AE8"/>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2:K2"/>
    <mergeCell ref="L2:AE2"/>
    <mergeCell ref="AG2:AQ2"/>
    <mergeCell ref="B3:K3"/>
    <mergeCell ref="L3:N3"/>
    <mergeCell ref="O3:W3"/>
    <mergeCell ref="X3:AC3"/>
    <mergeCell ref="AG3:AQ3"/>
    <mergeCell ref="B4:K4"/>
    <mergeCell ref="L4:Z4"/>
  </mergeCells>
  <phoneticPr fontId="21"/>
  <pageMargins left="0.78740157480314965" right="0.59055118110236227" top="0.59055118110236227" bottom="0.19685039370078741"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2"/>
  <sheetViews>
    <sheetView showGridLines="0" showZeros="0" zoomScale="80" zoomScaleNormal="80" workbookViewId="0">
      <pane ySplit="14" topLeftCell="A15" activePane="bottomLeft" state="frozen"/>
      <selection pane="bottomLeft" activeCell="L2" sqref="L2:AE2"/>
    </sheetView>
  </sheetViews>
  <sheetFormatPr defaultColWidth="2.125" defaultRowHeight="21" customHeight="1"/>
  <cols>
    <col min="1" max="34" width="2.125" style="154"/>
    <col min="35" max="35" width="8.375" style="154" bestFit="1" customWidth="1"/>
    <col min="36" max="45" width="2.125" style="154"/>
    <col min="46" max="46" width="2" style="154" customWidth="1"/>
    <col min="47" max="70" width="2.125" style="180"/>
    <col min="71" max="16384" width="2.125" style="154"/>
  </cols>
  <sheetData>
    <row r="1" spans="1:62" ht="5.0999999999999996" customHeight="1">
      <c r="A1" s="69"/>
      <c r="B1" s="69"/>
      <c r="C1" s="69"/>
      <c r="D1" s="69"/>
      <c r="E1" s="69"/>
      <c r="F1" s="69"/>
      <c r="G1" s="69"/>
    </row>
    <row r="2" spans="1:62" ht="15" customHeight="1">
      <c r="A2" s="69"/>
      <c r="B2" s="363" t="s">
        <v>224</v>
      </c>
      <c r="C2" s="364"/>
      <c r="D2" s="364"/>
      <c r="E2" s="364"/>
      <c r="F2" s="364"/>
      <c r="G2" s="364"/>
      <c r="H2" s="364"/>
      <c r="I2" s="364"/>
      <c r="J2" s="364"/>
      <c r="K2" s="365"/>
      <c r="L2" s="366"/>
      <c r="M2" s="367"/>
      <c r="N2" s="367"/>
      <c r="O2" s="367"/>
      <c r="P2" s="367"/>
      <c r="Q2" s="367"/>
      <c r="R2" s="367"/>
      <c r="S2" s="367"/>
      <c r="T2" s="367"/>
      <c r="U2" s="367"/>
      <c r="V2" s="367"/>
      <c r="W2" s="367"/>
      <c r="X2" s="367"/>
      <c r="Y2" s="367"/>
      <c r="Z2" s="367"/>
      <c r="AA2" s="367"/>
      <c r="AB2" s="367"/>
      <c r="AC2" s="367"/>
      <c r="AD2" s="367"/>
      <c r="AE2" s="368"/>
      <c r="AF2" s="323"/>
      <c r="AG2" s="481">
        <f>L4</f>
        <v>0</v>
      </c>
      <c r="AH2" s="481"/>
      <c r="AI2" s="481"/>
      <c r="AJ2" s="481"/>
      <c r="AK2" s="481"/>
      <c r="AL2" s="481"/>
      <c r="AM2" s="481"/>
      <c r="AN2" s="481"/>
      <c r="AO2" s="481"/>
      <c r="AP2" s="481"/>
      <c r="AQ2" s="481"/>
      <c r="AR2" s="318"/>
      <c r="AS2" s="481">
        <f>L6</f>
        <v>0</v>
      </c>
      <c r="AT2" s="481"/>
      <c r="AU2" s="481"/>
      <c r="AV2" s="481"/>
      <c r="AW2" s="481"/>
      <c r="AX2" s="481"/>
      <c r="AY2" s="481"/>
      <c r="AZ2" s="481"/>
      <c r="BA2" s="481"/>
      <c r="BB2" s="481"/>
      <c r="BC2" s="481"/>
      <c r="BD2" s="337"/>
      <c r="BE2" s="336"/>
      <c r="BF2" s="325"/>
      <c r="BG2" s="325"/>
      <c r="BH2" s="154"/>
      <c r="BI2" s="154"/>
      <c r="BJ2" s="154"/>
    </row>
    <row r="3" spans="1:62" ht="15" customHeight="1">
      <c r="A3" s="69"/>
      <c r="B3" s="363" t="s">
        <v>225</v>
      </c>
      <c r="C3" s="364"/>
      <c r="D3" s="364"/>
      <c r="E3" s="364"/>
      <c r="F3" s="364"/>
      <c r="G3" s="364"/>
      <c r="H3" s="364"/>
      <c r="I3" s="364"/>
      <c r="J3" s="364"/>
      <c r="K3" s="365"/>
      <c r="L3" s="369" t="s">
        <v>38</v>
      </c>
      <c r="M3" s="369"/>
      <c r="N3" s="369"/>
      <c r="O3" s="370"/>
      <c r="P3" s="370"/>
      <c r="Q3" s="370"/>
      <c r="R3" s="370"/>
      <c r="S3" s="370"/>
      <c r="T3" s="370"/>
      <c r="U3" s="370"/>
      <c r="V3" s="370"/>
      <c r="W3" s="370"/>
      <c r="X3" s="371" t="s">
        <v>41</v>
      </c>
      <c r="Y3" s="371"/>
      <c r="Z3" s="371"/>
      <c r="AA3" s="371"/>
      <c r="AB3" s="371"/>
      <c r="AC3" s="371"/>
      <c r="AD3" s="34"/>
      <c r="AE3" s="38"/>
      <c r="AF3" s="323"/>
      <c r="AG3" s="481">
        <f>IF(L4="",0,LEN(AG2))</f>
        <v>0</v>
      </c>
      <c r="AH3" s="481"/>
      <c r="AI3" s="481"/>
      <c r="AJ3" s="481"/>
      <c r="AK3" s="481"/>
      <c r="AL3" s="481"/>
      <c r="AM3" s="481"/>
      <c r="AN3" s="481"/>
      <c r="AO3" s="481"/>
      <c r="AP3" s="481"/>
      <c r="AQ3" s="481"/>
      <c r="AR3" s="318"/>
      <c r="AS3" s="481">
        <f>IF(OR(L6="",L6=0),0,LEN(AS2))</f>
        <v>0</v>
      </c>
      <c r="AT3" s="481"/>
      <c r="AU3" s="481"/>
      <c r="AV3" s="481"/>
      <c r="AW3" s="481"/>
      <c r="AX3" s="481"/>
      <c r="AY3" s="481"/>
      <c r="AZ3" s="481"/>
      <c r="BA3" s="481"/>
      <c r="BB3" s="481"/>
      <c r="BC3" s="481"/>
      <c r="BD3" s="337"/>
      <c r="BE3" s="336"/>
      <c r="BF3" s="325"/>
      <c r="BG3" s="325"/>
      <c r="BH3" s="154"/>
      <c r="BI3" s="154"/>
      <c r="BJ3" s="154"/>
    </row>
    <row r="4" spans="1:62" ht="15" customHeight="1">
      <c r="A4" s="69"/>
      <c r="B4" s="483" t="s">
        <v>227</v>
      </c>
      <c r="C4" s="484"/>
      <c r="D4" s="484"/>
      <c r="E4" s="484"/>
      <c r="F4" s="484"/>
      <c r="G4" s="484"/>
      <c r="H4" s="484"/>
      <c r="I4" s="484"/>
      <c r="J4" s="484"/>
      <c r="K4" s="485"/>
      <c r="L4" s="372"/>
      <c r="M4" s="373"/>
      <c r="N4" s="373"/>
      <c r="O4" s="373"/>
      <c r="P4" s="373"/>
      <c r="Q4" s="373"/>
      <c r="R4" s="373"/>
      <c r="S4" s="373"/>
      <c r="T4" s="373"/>
      <c r="U4" s="373"/>
      <c r="V4" s="373"/>
      <c r="W4" s="373"/>
      <c r="X4" s="373"/>
      <c r="Y4" s="373"/>
      <c r="Z4" s="373"/>
      <c r="AA4" s="36" t="s">
        <v>45</v>
      </c>
      <c r="AB4" s="34"/>
      <c r="AC4" s="34"/>
      <c r="AD4" s="34"/>
      <c r="AE4" s="39"/>
      <c r="AF4" s="323"/>
      <c r="AG4" s="327" t="str">
        <f>IF(AG3=10,"￥","")</f>
        <v/>
      </c>
      <c r="AH4" s="327" t="str">
        <f>IF(AG3=9,"￥",IF(AG3&gt;=10,DBCS(MID(AG2,AG3-9,1)),""))</f>
        <v/>
      </c>
      <c r="AI4" s="327" t="str">
        <f>IF(AG3=8,"￥",IF(AG3&gt;=9,DBCS(MID(AG2,AG3-8,1)),""))</f>
        <v/>
      </c>
      <c r="AJ4" s="327" t="str">
        <f>IF(AG3=7,"￥",IF(AG3&gt;=8,DBCS(MID(AG2,AG3-7,1)),""))</f>
        <v/>
      </c>
      <c r="AK4" s="327" t="str">
        <f>IF(AG3=6,"￥",IF(AG3&gt;=7,DBCS(MID(AG2,AG3-6,1)),""))</f>
        <v/>
      </c>
      <c r="AL4" s="327" t="str">
        <f>IF(AG3=5,"￥",IF(AG3&gt;=6,DBCS(MID(AG2,AG3-5,1)),""))</f>
        <v/>
      </c>
      <c r="AM4" s="327" t="str">
        <f>IF(AG3=4,"￥",IF(AG3&gt;=5,DBCS(MID(AG2,AG3-4,1)),""))</f>
        <v/>
      </c>
      <c r="AN4" s="327" t="str">
        <f>IF(AG3=3,"￥",IF(AG3&gt;=4,DBCS(MID(AG2,AG3-3,1)),""))</f>
        <v/>
      </c>
      <c r="AO4" s="327" t="str">
        <f>IF(AG3=2,"￥",IF(AG3&gt;=3,DBCS(MID(AG2,AG3-2,1)),""))</f>
        <v/>
      </c>
      <c r="AP4" s="327" t="str">
        <f>IF(AG3=1,"￥",IF(AG3&gt;=2,DBCS(MID(AG2,AG3-1,1)),""))</f>
        <v/>
      </c>
      <c r="AQ4" s="327" t="str">
        <f>IF(AG3&gt;0,DBCS(RIGHT(AG2,1)),"")</f>
        <v/>
      </c>
      <c r="AR4" s="318"/>
      <c r="AS4" s="327" t="str">
        <f>IF(AS3=10,"￥","")</f>
        <v/>
      </c>
      <c r="AT4" s="327" t="str">
        <f>IF(AS3=9,"￥",IF(AS3&gt;=10,DBCS(MID(AS2,AS3-9,1)),""))</f>
        <v/>
      </c>
      <c r="AU4" s="327" t="str">
        <f>IF(AS3=8,"￥",IF(AS3&gt;=9,DBCS(MID(AS2,AS3-8,1)),""))</f>
        <v/>
      </c>
      <c r="AV4" s="327" t="str">
        <f>IF(AS3=7,"￥",IF(AS3&gt;=8,DBCS(MID(AS2,AS3-7,1)),""))</f>
        <v/>
      </c>
      <c r="AW4" s="327" t="str">
        <f>IF(AS3=6,"￥",IF(AS3&gt;=7,DBCS(MID(AS2,AS3-6,1)),""))</f>
        <v/>
      </c>
      <c r="AX4" s="327" t="str">
        <f>IF(AS3=5,"￥",IF(AS3&gt;=6,DBCS(MID(AS2,AS3-5,1)),""))</f>
        <v/>
      </c>
      <c r="AY4" s="327" t="str">
        <f>IF(AS3=4,"￥",IF(AS3&gt;=5,DBCS(MID(AS2,AS3-4,1)),""))</f>
        <v/>
      </c>
      <c r="AZ4" s="327" t="str">
        <f>IF(AS3=3,"￥",IF(AS3&gt;=4,DBCS(MID(AS2,AS3-3,1)),""))</f>
        <v/>
      </c>
      <c r="BA4" s="327" t="str">
        <f>IF(AS3=2,"￥",IF(AS3&gt;=3,DBCS(MID(AS2,AS3-2,1)),""))</f>
        <v/>
      </c>
      <c r="BB4" s="327" t="str">
        <f>IF(AS3=1,"￥",IF(AS3&gt;=2,DBCS(MID(AS2,AS3-1,1)),""))</f>
        <v/>
      </c>
      <c r="BC4" s="327" t="str">
        <f>IF(AS3&gt;0,DBCS(RIGHT(AS2,1)),"")</f>
        <v/>
      </c>
      <c r="BD4" s="337"/>
      <c r="BE4" s="336"/>
      <c r="BF4" s="325"/>
      <c r="BG4" s="325"/>
      <c r="BH4" s="154"/>
      <c r="BI4" s="154"/>
      <c r="BJ4" s="154"/>
    </row>
    <row r="5" spans="1:62" ht="15" customHeight="1">
      <c r="A5" s="69"/>
      <c r="B5" s="193"/>
      <c r="C5" s="101"/>
      <c r="D5" s="101"/>
      <c r="E5" s="101"/>
      <c r="F5" s="101"/>
      <c r="G5" s="101"/>
      <c r="H5" s="101"/>
      <c r="I5" s="101"/>
      <c r="J5" s="101"/>
      <c r="K5" s="210"/>
      <c r="L5" s="372"/>
      <c r="M5" s="373"/>
      <c r="N5" s="373"/>
      <c r="O5" s="373"/>
      <c r="P5" s="373"/>
      <c r="Q5" s="373"/>
      <c r="R5" s="373"/>
      <c r="S5" s="373"/>
      <c r="T5" s="373"/>
      <c r="U5" s="373"/>
      <c r="V5" s="373"/>
      <c r="W5" s="373"/>
      <c r="X5" s="373"/>
      <c r="Y5" s="373"/>
      <c r="Z5" s="373"/>
      <c r="AA5" s="36" t="s">
        <v>271</v>
      </c>
      <c r="AB5" s="34"/>
      <c r="AC5" s="34"/>
      <c r="AD5" s="34"/>
      <c r="AE5" s="39"/>
      <c r="AF5" s="323"/>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37"/>
      <c r="BE5" s="336"/>
      <c r="BF5" s="325"/>
      <c r="BG5" s="325"/>
      <c r="BH5" s="154"/>
      <c r="BI5" s="154"/>
      <c r="BJ5" s="154"/>
    </row>
    <row r="6" spans="1:62" ht="15" customHeight="1">
      <c r="A6" s="69"/>
      <c r="B6" s="91"/>
      <c r="C6" s="93"/>
      <c r="D6" s="93"/>
      <c r="E6" s="93"/>
      <c r="F6" s="93"/>
      <c r="G6" s="93"/>
      <c r="H6" s="93"/>
      <c r="I6" s="93"/>
      <c r="J6" s="93"/>
      <c r="K6" s="211" t="s">
        <v>117</v>
      </c>
      <c r="L6" s="488">
        <f>L4-L5</f>
        <v>0</v>
      </c>
      <c r="M6" s="489"/>
      <c r="N6" s="489"/>
      <c r="O6" s="489"/>
      <c r="P6" s="489"/>
      <c r="Q6" s="489"/>
      <c r="R6" s="489"/>
      <c r="S6" s="489"/>
      <c r="T6" s="489"/>
      <c r="U6" s="489"/>
      <c r="V6" s="489"/>
      <c r="W6" s="489"/>
      <c r="X6" s="489"/>
      <c r="Y6" s="489"/>
      <c r="Z6" s="489"/>
      <c r="AA6" s="36" t="s">
        <v>14</v>
      </c>
      <c r="AB6" s="34"/>
      <c r="AC6" s="34"/>
      <c r="AD6" s="34"/>
      <c r="AE6" s="39"/>
      <c r="AF6" s="323"/>
      <c r="AG6" s="318" t="str">
        <f>AS4&amp;AT4&amp;IF(OR(AT4="￥",AT4=""),"","，")&amp;AU4&amp;AV4&amp;AW4&amp;IF(OR(AW4="￥",AW4=""),"","，")&amp;AX4&amp;AY4&amp;AZ4&amp;IF(OR(AZ4="￥",AZ4=""),"","，")&amp;BA4&amp;BB4&amp;BC4</f>
        <v/>
      </c>
      <c r="AH6" s="318"/>
      <c r="AI6" s="318"/>
      <c r="AJ6" s="318"/>
      <c r="AK6" s="318"/>
      <c r="AL6" s="318"/>
      <c r="AM6" s="318"/>
      <c r="AN6" s="318"/>
      <c r="AO6" s="318"/>
      <c r="AP6" s="318"/>
      <c r="AQ6" s="318"/>
      <c r="AR6" s="318"/>
      <c r="AS6" s="318"/>
      <c r="AT6" s="318"/>
      <c r="AU6" s="318"/>
      <c r="AV6" s="318"/>
      <c r="AW6" s="318"/>
      <c r="AX6" s="318"/>
      <c r="AY6" s="318"/>
      <c r="AZ6" s="318"/>
      <c r="BA6" s="318"/>
      <c r="BB6" s="318"/>
      <c r="BC6" s="318"/>
      <c r="BD6" s="337"/>
      <c r="BE6" s="336"/>
      <c r="BF6" s="325"/>
      <c r="BG6" s="325"/>
      <c r="BH6" s="154"/>
      <c r="BI6" s="154"/>
      <c r="BJ6" s="154"/>
    </row>
    <row r="7" spans="1:62" ht="15" customHeight="1">
      <c r="A7" s="69"/>
      <c r="B7" s="363" t="s">
        <v>18</v>
      </c>
      <c r="C7" s="364"/>
      <c r="D7" s="364"/>
      <c r="E7" s="364"/>
      <c r="F7" s="364"/>
      <c r="G7" s="364"/>
      <c r="H7" s="364"/>
      <c r="I7" s="364"/>
      <c r="J7" s="364"/>
      <c r="K7" s="365"/>
      <c r="L7" s="374" t="s">
        <v>418</v>
      </c>
      <c r="M7" s="375"/>
      <c r="N7" s="375"/>
      <c r="O7" s="375"/>
      <c r="P7" s="375"/>
      <c r="Q7" s="376" t="s">
        <v>31</v>
      </c>
      <c r="R7" s="376"/>
      <c r="S7" s="375"/>
      <c r="T7" s="375"/>
      <c r="U7" s="376" t="s">
        <v>33</v>
      </c>
      <c r="V7" s="376"/>
      <c r="W7" s="375"/>
      <c r="X7" s="375"/>
      <c r="Y7" s="376" t="s">
        <v>21</v>
      </c>
      <c r="Z7" s="376"/>
      <c r="AA7" s="33"/>
      <c r="AB7" s="33"/>
      <c r="AC7" s="33"/>
      <c r="AD7" s="33"/>
      <c r="AE7" s="40"/>
      <c r="AF7" s="323"/>
      <c r="AG7" s="318" t="str">
        <f>LEFT(L7,1)&amp;"　"&amp;RIGHT(L7,1)&amp;IF(O7="","　　　　年　　　　月　　　　日",IF(O7&lt;10,"　　","　")&amp;DBCS(O7)&amp;"　年"&amp;IF(S7&lt;10,"　　","　")&amp;DBCS(S7)&amp;"　月"&amp;IF(W7&lt;10,"　　","　")&amp;DBCS(W7)&amp;"　日")</f>
        <v>令　和　　　　年　　　　月　　　　日</v>
      </c>
      <c r="AH7" s="318"/>
      <c r="AI7" s="318"/>
      <c r="AJ7" s="318"/>
      <c r="AK7" s="318"/>
      <c r="AL7" s="318"/>
      <c r="AM7" s="318"/>
      <c r="AN7" s="318"/>
      <c r="AO7" s="318"/>
      <c r="AP7" s="318"/>
      <c r="AQ7" s="318"/>
      <c r="AR7" s="318"/>
      <c r="AS7" s="318"/>
      <c r="AT7" s="318"/>
      <c r="AU7" s="318"/>
      <c r="AV7" s="318"/>
      <c r="AW7" s="318"/>
      <c r="AX7" s="318"/>
      <c r="AY7" s="318"/>
      <c r="AZ7" s="338"/>
      <c r="BA7" s="338"/>
      <c r="BB7" s="338"/>
      <c r="BC7" s="338"/>
      <c r="BD7" s="338"/>
      <c r="BE7" s="325"/>
      <c r="BF7" s="325"/>
      <c r="BG7" s="325"/>
      <c r="BH7" s="154"/>
      <c r="BI7" s="154"/>
      <c r="BJ7" s="154"/>
    </row>
    <row r="8" spans="1:62" ht="15" customHeight="1">
      <c r="A8" s="69"/>
      <c r="B8" s="377" t="s">
        <v>278</v>
      </c>
      <c r="C8" s="378"/>
      <c r="D8" s="378"/>
      <c r="E8" s="379"/>
      <c r="F8" s="483" t="s">
        <v>51</v>
      </c>
      <c r="G8" s="484"/>
      <c r="H8" s="484"/>
      <c r="I8" s="484"/>
      <c r="J8" s="484"/>
      <c r="K8" s="485"/>
      <c r="L8" s="673" t="str">
        <f>IF(L7="","",L7)</f>
        <v>令和</v>
      </c>
      <c r="M8" s="671"/>
      <c r="N8" s="671"/>
      <c r="O8" s="671" t="str">
        <f>IF(O7="","",O7)</f>
        <v/>
      </c>
      <c r="P8" s="671"/>
      <c r="Q8" s="671" t="s">
        <v>31</v>
      </c>
      <c r="R8" s="671"/>
      <c r="S8" s="671" t="str">
        <f>IF(S7="","",S7)</f>
        <v/>
      </c>
      <c r="T8" s="671"/>
      <c r="U8" s="671" t="s">
        <v>33</v>
      </c>
      <c r="V8" s="671"/>
      <c r="W8" s="671" t="str">
        <f>IF(W7="","",W7)</f>
        <v/>
      </c>
      <c r="X8" s="671"/>
      <c r="Y8" s="671" t="s">
        <v>21</v>
      </c>
      <c r="Z8" s="671"/>
      <c r="AA8" s="119"/>
      <c r="AB8" s="119"/>
      <c r="AC8" s="119"/>
      <c r="AD8" s="119"/>
      <c r="AE8" s="142"/>
      <c r="AF8" s="323"/>
      <c r="AG8" s="318" t="str">
        <f>LEFT(L8,1)&amp;"　"&amp;RIGHT(L8,1)&amp;IF(O8="","　　　　年　　　　月　　　　日",IF(O8&lt;10,"　　","　")&amp;DBCS(O8)&amp;"　年"&amp;IF(S8&lt;10,"　　","　")&amp;DBCS(S8)&amp;"　月"&amp;IF(W8&lt;10,"　　","　")&amp;DBCS(W8)&amp;"　日")</f>
        <v>令　和　　　　年　　　　月　　　　日</v>
      </c>
      <c r="AH8" s="318"/>
      <c r="AI8" s="318"/>
      <c r="AJ8" s="318"/>
      <c r="AK8" s="318"/>
      <c r="AL8" s="318"/>
      <c r="AM8" s="318"/>
      <c r="AN8" s="318"/>
      <c r="AO8" s="318"/>
      <c r="AP8" s="318"/>
      <c r="AQ8" s="318"/>
      <c r="AR8" s="318"/>
      <c r="AS8" s="318"/>
      <c r="AT8" s="318"/>
      <c r="AU8" s="318"/>
      <c r="AV8" s="318"/>
      <c r="AW8" s="318"/>
      <c r="AX8" s="318"/>
      <c r="AY8" s="318"/>
      <c r="AZ8" s="338"/>
      <c r="BA8" s="338"/>
      <c r="BB8" s="338"/>
      <c r="BC8" s="338"/>
      <c r="BD8" s="338"/>
      <c r="BE8" s="325"/>
      <c r="BF8" s="325"/>
      <c r="BG8" s="325"/>
      <c r="BH8" s="154"/>
      <c r="BI8" s="154"/>
      <c r="BJ8" s="154"/>
    </row>
    <row r="9" spans="1:62" ht="15" customHeight="1">
      <c r="A9" s="69"/>
      <c r="B9" s="674"/>
      <c r="C9" s="508"/>
      <c r="D9" s="508"/>
      <c r="E9" s="675"/>
      <c r="F9" s="398" t="s">
        <v>100</v>
      </c>
      <c r="G9" s="399"/>
      <c r="H9" s="399"/>
      <c r="I9" s="399"/>
      <c r="J9" s="399"/>
      <c r="K9" s="400"/>
      <c r="L9" s="401" t="s">
        <v>418</v>
      </c>
      <c r="M9" s="402"/>
      <c r="N9" s="402"/>
      <c r="O9" s="402"/>
      <c r="P9" s="402"/>
      <c r="Q9" s="672" t="s">
        <v>31</v>
      </c>
      <c r="R9" s="672"/>
      <c r="S9" s="402"/>
      <c r="T9" s="402"/>
      <c r="U9" s="672" t="s">
        <v>33</v>
      </c>
      <c r="V9" s="672"/>
      <c r="W9" s="402"/>
      <c r="X9" s="402"/>
      <c r="Y9" s="672" t="s">
        <v>21</v>
      </c>
      <c r="Z9" s="672"/>
      <c r="AA9" s="215"/>
      <c r="AB9" s="215"/>
      <c r="AC9" s="215"/>
      <c r="AD9" s="215"/>
      <c r="AE9" s="217"/>
      <c r="AF9" s="323"/>
      <c r="AG9" s="318" t="str">
        <f>LEFT(L9,1)&amp;"　"&amp;RIGHT(L9,1)&amp;IF(O9="","　　　　年　　　　月　　　　日",IF(O9&lt;10,"　　","　")&amp;DBCS(O9)&amp;"　年"&amp;IF(S9&lt;10,"　　","　")&amp;DBCS(S9)&amp;"　月"&amp;IF(W9&lt;10,"　　","　")&amp;DBCS(W9)&amp;"　日")</f>
        <v>令　和　　　　年　　　　月　　　　日</v>
      </c>
      <c r="AH9" s="318"/>
      <c r="AI9" s="318"/>
      <c r="AJ9" s="318"/>
      <c r="AK9" s="318"/>
      <c r="AL9" s="318"/>
      <c r="AM9" s="318"/>
      <c r="AN9" s="318"/>
      <c r="AO9" s="318"/>
      <c r="AP9" s="318"/>
      <c r="AQ9" s="318"/>
      <c r="AR9" s="318"/>
      <c r="AS9" s="318"/>
      <c r="AT9" s="318"/>
      <c r="AU9" s="318"/>
      <c r="AV9" s="318"/>
      <c r="AW9" s="318"/>
      <c r="AX9" s="318"/>
      <c r="AY9" s="318"/>
      <c r="AZ9" s="338"/>
      <c r="BA9" s="338"/>
      <c r="BB9" s="338"/>
      <c r="BC9" s="338"/>
      <c r="BD9" s="338"/>
      <c r="BE9" s="325"/>
      <c r="BF9" s="325"/>
      <c r="BG9" s="325"/>
      <c r="BH9" s="154"/>
      <c r="BI9" s="154"/>
      <c r="BJ9" s="154"/>
    </row>
    <row r="10" spans="1:62" ht="15" customHeight="1">
      <c r="A10" s="69"/>
      <c r="B10" s="377" t="s">
        <v>46</v>
      </c>
      <c r="C10" s="378"/>
      <c r="D10" s="378"/>
      <c r="E10" s="378"/>
      <c r="F10" s="380" t="s">
        <v>34</v>
      </c>
      <c r="G10" s="381"/>
      <c r="H10" s="381"/>
      <c r="I10" s="381"/>
      <c r="J10" s="381"/>
      <c r="K10" s="382"/>
      <c r="L10" s="418"/>
      <c r="M10" s="419"/>
      <c r="N10" s="419"/>
      <c r="O10" s="419"/>
      <c r="P10" s="419"/>
      <c r="Q10" s="419"/>
      <c r="R10" s="419"/>
      <c r="S10" s="419"/>
      <c r="T10" s="419"/>
      <c r="U10" s="419"/>
      <c r="V10" s="419"/>
      <c r="W10" s="419"/>
      <c r="X10" s="419"/>
      <c r="Y10" s="419"/>
      <c r="Z10" s="419"/>
      <c r="AA10" s="419"/>
      <c r="AB10" s="419"/>
      <c r="AC10" s="419"/>
      <c r="AD10" s="419"/>
      <c r="AE10" s="420"/>
      <c r="AF10" s="323"/>
      <c r="AG10" s="338"/>
      <c r="AH10" s="318"/>
      <c r="AI10" s="318"/>
      <c r="AJ10" s="318"/>
      <c r="AK10" s="318"/>
      <c r="AL10" s="318"/>
      <c r="AM10" s="318"/>
      <c r="AN10" s="318"/>
      <c r="AO10" s="318"/>
      <c r="AP10" s="318"/>
      <c r="AQ10" s="318"/>
      <c r="AR10" s="318"/>
      <c r="AS10" s="318"/>
      <c r="AT10" s="318"/>
      <c r="AU10" s="318"/>
      <c r="AV10" s="318"/>
      <c r="AW10" s="318"/>
      <c r="AX10" s="318"/>
      <c r="AY10" s="318"/>
      <c r="AZ10" s="338"/>
      <c r="BA10" s="338"/>
      <c r="BB10" s="338"/>
      <c r="BC10" s="338"/>
      <c r="BD10" s="338"/>
      <c r="BE10" s="325"/>
      <c r="BF10" s="325"/>
      <c r="BG10" s="325"/>
      <c r="BH10" s="154"/>
      <c r="BI10" s="154"/>
      <c r="BJ10" s="154"/>
    </row>
    <row r="11" spans="1:62" ht="15" customHeight="1">
      <c r="A11" s="69"/>
      <c r="B11" s="386"/>
      <c r="C11" s="387"/>
      <c r="D11" s="387"/>
      <c r="E11" s="388"/>
      <c r="F11" s="389" t="s">
        <v>24</v>
      </c>
      <c r="G11" s="390"/>
      <c r="H11" s="390"/>
      <c r="I11" s="390"/>
      <c r="J11" s="390"/>
      <c r="K11" s="391"/>
      <c r="L11" s="424"/>
      <c r="M11" s="425"/>
      <c r="N11" s="425"/>
      <c r="O11" s="425"/>
      <c r="P11" s="425"/>
      <c r="Q11" s="425"/>
      <c r="R11" s="425"/>
      <c r="S11" s="425"/>
      <c r="T11" s="425"/>
      <c r="U11" s="425"/>
      <c r="V11" s="425"/>
      <c r="W11" s="425"/>
      <c r="X11" s="425"/>
      <c r="Y11" s="425"/>
      <c r="Z11" s="425"/>
      <c r="AA11" s="425"/>
      <c r="AB11" s="425"/>
      <c r="AC11" s="425"/>
      <c r="AD11" s="425"/>
      <c r="AE11" s="426"/>
      <c r="AF11" s="323"/>
      <c r="AG11" s="318"/>
      <c r="AH11" s="318"/>
      <c r="AI11" s="318"/>
      <c r="AJ11" s="318"/>
      <c r="AK11" s="318"/>
      <c r="AL11" s="318"/>
      <c r="AM11" s="318"/>
      <c r="AN11" s="318"/>
      <c r="AO11" s="318"/>
      <c r="AP11" s="318"/>
      <c r="AQ11" s="318"/>
      <c r="AR11" s="318"/>
      <c r="AS11" s="318"/>
      <c r="AT11" s="318"/>
      <c r="AU11" s="318"/>
      <c r="AV11" s="318"/>
      <c r="AW11" s="318"/>
      <c r="AX11" s="318"/>
      <c r="AY11" s="318"/>
      <c r="AZ11" s="338"/>
      <c r="BA11" s="338"/>
      <c r="BB11" s="338"/>
      <c r="BC11" s="338"/>
      <c r="BD11" s="338"/>
      <c r="BE11" s="325"/>
      <c r="BF11" s="325"/>
      <c r="BG11" s="325"/>
      <c r="BH11" s="154"/>
      <c r="BI11" s="154"/>
      <c r="BJ11" s="154"/>
    </row>
    <row r="12" spans="1:62" ht="15" customHeight="1">
      <c r="A12" s="69"/>
      <c r="B12" s="386"/>
      <c r="C12" s="387"/>
      <c r="D12" s="387"/>
      <c r="E12" s="388"/>
      <c r="F12" s="389" t="s">
        <v>25</v>
      </c>
      <c r="G12" s="390"/>
      <c r="H12" s="390"/>
      <c r="I12" s="390"/>
      <c r="J12" s="390"/>
      <c r="K12" s="391"/>
      <c r="L12" s="424"/>
      <c r="M12" s="425"/>
      <c r="N12" s="425"/>
      <c r="O12" s="425"/>
      <c r="P12" s="425"/>
      <c r="Q12" s="425"/>
      <c r="R12" s="425"/>
      <c r="S12" s="425"/>
      <c r="T12" s="425"/>
      <c r="U12" s="425"/>
      <c r="V12" s="425"/>
      <c r="W12" s="425"/>
      <c r="X12" s="425"/>
      <c r="Y12" s="425"/>
      <c r="Z12" s="425"/>
      <c r="AA12" s="425"/>
      <c r="AB12" s="425"/>
      <c r="AC12" s="425"/>
      <c r="AD12" s="425"/>
      <c r="AE12" s="426"/>
      <c r="AF12" s="323"/>
      <c r="AG12" s="323"/>
      <c r="AH12" s="323"/>
      <c r="AI12" s="323"/>
      <c r="AJ12" s="323"/>
      <c r="AK12" s="323"/>
      <c r="AL12" s="323"/>
      <c r="AM12" s="323"/>
      <c r="AN12" s="323"/>
      <c r="AO12" s="323"/>
      <c r="AP12" s="323"/>
      <c r="AQ12" s="323"/>
      <c r="AR12" s="323"/>
      <c r="AS12" s="323"/>
      <c r="AT12" s="323"/>
      <c r="AU12" s="323"/>
      <c r="AV12" s="323"/>
      <c r="AW12" s="323"/>
      <c r="AX12" s="323"/>
      <c r="AY12" s="323"/>
      <c r="AZ12" s="325"/>
      <c r="BA12" s="325"/>
      <c r="BB12" s="325"/>
      <c r="BC12" s="325"/>
      <c r="BD12" s="325"/>
      <c r="BE12" s="325"/>
      <c r="BF12" s="325"/>
      <c r="BG12" s="325"/>
      <c r="BH12" s="154"/>
      <c r="BI12" s="154"/>
      <c r="BJ12" s="154"/>
    </row>
    <row r="13" spans="1:62" ht="15" customHeight="1">
      <c r="A13" s="69"/>
      <c r="B13" s="395"/>
      <c r="C13" s="396"/>
      <c r="D13" s="396"/>
      <c r="E13" s="397"/>
      <c r="F13" s="398" t="s">
        <v>35</v>
      </c>
      <c r="G13" s="399"/>
      <c r="H13" s="399"/>
      <c r="I13" s="399"/>
      <c r="J13" s="399"/>
      <c r="K13" s="400"/>
      <c r="L13" s="494"/>
      <c r="M13" s="495"/>
      <c r="N13" s="495"/>
      <c r="O13" s="495"/>
      <c r="P13" s="495"/>
      <c r="Q13" s="495"/>
      <c r="R13" s="495"/>
      <c r="S13" s="495"/>
      <c r="T13" s="495"/>
      <c r="U13" s="495"/>
      <c r="V13" s="495"/>
      <c r="W13" s="495"/>
      <c r="X13" s="495"/>
      <c r="Y13" s="495"/>
      <c r="Z13" s="495"/>
      <c r="AA13" s="495"/>
      <c r="AB13" s="495"/>
      <c r="AC13" s="495"/>
      <c r="AD13" s="495"/>
      <c r="AE13" s="496"/>
      <c r="AF13" s="323"/>
      <c r="AG13" s="323"/>
      <c r="AH13" s="323"/>
      <c r="AI13" s="323"/>
      <c r="AJ13" s="323"/>
      <c r="AK13" s="323"/>
      <c r="AL13" s="323"/>
      <c r="AM13" s="323"/>
      <c r="AN13" s="323"/>
      <c r="AO13" s="323"/>
      <c r="AP13" s="323"/>
      <c r="AQ13" s="323"/>
      <c r="AR13" s="323"/>
      <c r="AS13" s="323"/>
      <c r="AT13" s="323"/>
      <c r="AU13" s="323"/>
      <c r="AV13" s="323"/>
      <c r="AW13" s="323"/>
      <c r="AX13" s="323"/>
      <c r="AY13" s="323"/>
      <c r="AZ13" s="325"/>
      <c r="BA13" s="325"/>
      <c r="BB13" s="325"/>
      <c r="BC13" s="325"/>
      <c r="BD13" s="325"/>
      <c r="BE13" s="325"/>
      <c r="BF13" s="325"/>
      <c r="BG13" s="325"/>
      <c r="BH13" s="154"/>
      <c r="BI13" s="154"/>
      <c r="BJ13" s="154"/>
    </row>
    <row r="14" spans="1:62" ht="5.0999999999999996" customHeight="1">
      <c r="AE14" s="676"/>
      <c r="AF14" s="676"/>
      <c r="AG14" s="676"/>
      <c r="AH14" s="676"/>
      <c r="AI14" s="676"/>
      <c r="AJ14" s="676"/>
      <c r="AK14" s="676"/>
      <c r="AL14" s="676"/>
    </row>
    <row r="17" spans="1:60" ht="21" customHeight="1">
      <c r="A17" s="69" t="s">
        <v>280</v>
      </c>
    </row>
    <row r="18" spans="1:60" ht="21" customHeight="1">
      <c r="A18" s="192" t="s">
        <v>59</v>
      </c>
    </row>
    <row r="19" spans="1:60" ht="21" customHeight="1">
      <c r="E19" s="208"/>
      <c r="L19" s="170"/>
      <c r="M19" s="170"/>
      <c r="N19" s="170"/>
      <c r="O19" s="170"/>
      <c r="P19" s="170"/>
      <c r="Q19" s="170"/>
      <c r="R19" s="170"/>
      <c r="S19" s="170"/>
      <c r="T19" s="170"/>
      <c r="U19" s="170"/>
      <c r="V19" s="170"/>
      <c r="W19" s="170"/>
    </row>
    <row r="20" spans="1:60" ht="21" customHeight="1">
      <c r="I20" s="165"/>
      <c r="J20" s="165"/>
      <c r="K20" s="165"/>
      <c r="L20" s="697" t="s">
        <v>281</v>
      </c>
      <c r="M20" s="697"/>
      <c r="N20" s="697"/>
      <c r="O20" s="697"/>
      <c r="P20" s="697"/>
      <c r="Q20" s="697"/>
      <c r="R20" s="697"/>
      <c r="S20" s="697"/>
      <c r="T20" s="697"/>
      <c r="U20" s="697"/>
      <c r="V20" s="697"/>
      <c r="W20" s="697"/>
      <c r="X20" s="697"/>
      <c r="Y20" s="697"/>
      <c r="Z20" s="697"/>
      <c r="AA20" s="697"/>
      <c r="AB20" s="697"/>
      <c r="AC20" s="697"/>
      <c r="AD20" s="697"/>
      <c r="AE20" s="697"/>
      <c r="AF20" s="697"/>
      <c r="AG20" s="697"/>
      <c r="AH20" s="165"/>
      <c r="AI20" s="165"/>
    </row>
    <row r="21" spans="1:60" ht="21" customHeight="1">
      <c r="L21" s="698"/>
      <c r="M21" s="698"/>
      <c r="N21" s="698"/>
      <c r="O21" s="698"/>
      <c r="P21" s="698"/>
      <c r="Q21" s="698"/>
      <c r="R21" s="698"/>
      <c r="S21" s="698"/>
      <c r="T21" s="698"/>
      <c r="U21" s="698"/>
      <c r="V21" s="698"/>
      <c r="W21" s="698"/>
      <c r="X21" s="698"/>
      <c r="Y21" s="698"/>
      <c r="Z21" s="698"/>
      <c r="AA21" s="698"/>
      <c r="AB21" s="698"/>
      <c r="AC21" s="698"/>
      <c r="AD21" s="698"/>
      <c r="AE21" s="698"/>
      <c r="AF21" s="698"/>
      <c r="AG21" s="698"/>
    </row>
    <row r="22" spans="1:60" ht="21" customHeight="1">
      <c r="B22" s="677" t="s">
        <v>47</v>
      </c>
      <c r="C22" s="678"/>
      <c r="D22" s="679" t="s">
        <v>224</v>
      </c>
      <c r="E22" s="679"/>
      <c r="F22" s="679"/>
      <c r="G22" s="679"/>
      <c r="H22" s="679"/>
      <c r="I22" s="204"/>
      <c r="J22" s="206"/>
      <c r="K22" s="206"/>
      <c r="L22" s="699" t="str">
        <f>IF(L2="","",L2)</f>
        <v/>
      </c>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700"/>
      <c r="AR22" s="331"/>
      <c r="AS22" s="331"/>
    </row>
    <row r="23" spans="1:60" ht="21" customHeight="1">
      <c r="B23" s="157"/>
      <c r="C23" s="199"/>
      <c r="D23" s="163"/>
      <c r="E23" s="163"/>
      <c r="F23" s="163"/>
      <c r="G23" s="163"/>
      <c r="H23" s="163"/>
      <c r="I23" s="163"/>
      <c r="J23" s="199"/>
      <c r="K23" s="199"/>
      <c r="L23" s="701"/>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701"/>
      <c r="AP23" s="701"/>
      <c r="AQ23" s="702"/>
      <c r="AR23" s="331"/>
      <c r="AS23" s="331"/>
    </row>
    <row r="24" spans="1:60" ht="21" customHeight="1">
      <c r="B24" s="677" t="s">
        <v>61</v>
      </c>
      <c r="C24" s="678"/>
      <c r="D24" s="679" t="s">
        <v>228</v>
      </c>
      <c r="E24" s="679"/>
      <c r="F24" s="679"/>
      <c r="G24" s="679"/>
      <c r="H24" s="679"/>
      <c r="I24" s="204"/>
      <c r="J24" s="206"/>
      <c r="K24" s="206"/>
      <c r="L24" s="680" t="str">
        <f>"津山市　"&amp;IF(O3="","　　　　　　　　　　",O3)&amp;"　地内"</f>
        <v>津山市　　　　　　　　　　　　地内</v>
      </c>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703"/>
      <c r="AR24" s="332"/>
      <c r="AS24" s="332"/>
    </row>
    <row r="25" spans="1:60" ht="21" customHeight="1">
      <c r="B25" s="117"/>
      <c r="C25" s="161"/>
      <c r="D25" s="205"/>
      <c r="E25" s="205"/>
      <c r="F25" s="205"/>
      <c r="G25" s="205"/>
      <c r="H25" s="205"/>
      <c r="I25" s="205"/>
      <c r="J25" s="199"/>
      <c r="K25" s="199"/>
      <c r="L25" s="682"/>
      <c r="M25" s="682"/>
      <c r="N25" s="682"/>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704"/>
      <c r="AR25" s="332"/>
      <c r="AS25" s="332"/>
    </row>
    <row r="26" spans="1:60" ht="21" customHeight="1">
      <c r="B26" s="677" t="s">
        <v>66</v>
      </c>
      <c r="C26" s="678"/>
      <c r="D26" s="679" t="s">
        <v>282</v>
      </c>
      <c r="E26" s="679"/>
      <c r="F26" s="679"/>
      <c r="G26" s="679"/>
      <c r="H26" s="679"/>
      <c r="I26" s="204"/>
      <c r="J26" s="684"/>
      <c r="K26" s="172"/>
      <c r="L26" s="680" t="s">
        <v>86</v>
      </c>
      <c r="M26" s="680"/>
      <c r="N26" s="680"/>
      <c r="O26" s="680"/>
      <c r="P26" s="206"/>
      <c r="Q26" s="206"/>
      <c r="R26" s="206" t="str">
        <f>AG8</f>
        <v>令　和　　　　年　　　　月　　　　日</v>
      </c>
      <c r="S26" s="206"/>
      <c r="T26" s="206"/>
      <c r="U26" s="176"/>
      <c r="V26" s="176"/>
      <c r="W26" s="176"/>
      <c r="X26" s="206"/>
      <c r="Y26" s="206"/>
      <c r="Z26" s="206"/>
      <c r="AA26" s="206"/>
      <c r="AB26" s="206"/>
      <c r="AC26" s="206"/>
      <c r="AD26" s="176"/>
      <c r="AE26" s="176"/>
      <c r="AF26" s="176"/>
      <c r="AG26" s="206"/>
      <c r="AH26" s="206"/>
      <c r="AI26" s="206"/>
      <c r="AJ26" s="206"/>
      <c r="AK26" s="206"/>
      <c r="AL26" s="206"/>
      <c r="AM26" s="206"/>
      <c r="AN26" s="206"/>
      <c r="AO26" s="176"/>
      <c r="AP26" s="176"/>
      <c r="AQ26" s="177"/>
      <c r="AR26" s="333"/>
      <c r="AS26" s="333"/>
      <c r="AW26" s="681"/>
      <c r="AX26" s="681"/>
      <c r="AY26" s="681"/>
      <c r="AZ26" s="681"/>
      <c r="BA26" s="681"/>
      <c r="BB26" s="681"/>
      <c r="BC26" s="681"/>
      <c r="BD26" s="681"/>
      <c r="BE26" s="681"/>
      <c r="BF26" s="221"/>
      <c r="BG26" s="221"/>
      <c r="BH26" s="221"/>
    </row>
    <row r="27" spans="1:60" ht="21" customHeight="1">
      <c r="B27" s="157"/>
      <c r="C27" s="199"/>
      <c r="D27" s="648"/>
      <c r="E27" s="648"/>
      <c r="F27" s="648"/>
      <c r="G27" s="648"/>
      <c r="H27" s="648"/>
      <c r="I27" s="648"/>
      <c r="J27" s="685"/>
      <c r="K27" s="173"/>
      <c r="L27" s="682" t="s">
        <v>91</v>
      </c>
      <c r="M27" s="682"/>
      <c r="N27" s="682"/>
      <c r="O27" s="682"/>
      <c r="P27" s="173"/>
      <c r="Q27" s="173"/>
      <c r="R27" s="199" t="str">
        <f>AG9</f>
        <v>令　和　　　　年　　　　月　　　　日</v>
      </c>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4"/>
      <c r="AR27" s="334"/>
      <c r="AS27" s="334"/>
      <c r="AW27" s="683"/>
      <c r="AX27" s="683"/>
      <c r="AY27" s="683"/>
      <c r="AZ27" s="683"/>
      <c r="BA27" s="683"/>
      <c r="BB27" s="683"/>
      <c r="BC27" s="683"/>
      <c r="BD27" s="683"/>
      <c r="BE27" s="683"/>
      <c r="BF27" s="221"/>
      <c r="BG27" s="221"/>
      <c r="BH27" s="221"/>
    </row>
    <row r="28" spans="1:60" ht="21" customHeight="1">
      <c r="B28" s="677" t="s">
        <v>20</v>
      </c>
      <c r="C28" s="678"/>
      <c r="D28" s="679" t="s">
        <v>70</v>
      </c>
      <c r="E28" s="679"/>
      <c r="F28" s="679"/>
      <c r="G28" s="679"/>
      <c r="H28" s="679"/>
      <c r="I28" s="209"/>
      <c r="J28" s="209"/>
      <c r="K28" s="206"/>
      <c r="L28" s="206"/>
      <c r="M28" s="206"/>
      <c r="N28" s="206"/>
      <c r="O28" s="686" t="str">
        <f>IF(L4="","",AJ4&amp;AK4&amp;IF(OR(AK4="￥",AK4=""),"","，")&amp;AL4&amp;AM4&amp;AN4&amp;"，"&amp;AO4&amp;AP4&amp;AQ4)</f>
        <v/>
      </c>
      <c r="P28" s="686"/>
      <c r="Q28" s="686"/>
      <c r="R28" s="686"/>
      <c r="S28" s="686"/>
      <c r="T28" s="686"/>
      <c r="U28" s="686"/>
      <c r="V28" s="686"/>
      <c r="W28" s="686"/>
      <c r="X28" s="686"/>
      <c r="Y28" s="686"/>
      <c r="Z28" s="686"/>
      <c r="AA28" s="686"/>
      <c r="AB28" s="686"/>
      <c r="AC28" s="686"/>
      <c r="AD28" s="686"/>
      <c r="AE28" s="686"/>
      <c r="AF28" s="686"/>
      <c r="AG28" s="686"/>
      <c r="AH28" s="686"/>
      <c r="AI28" s="686"/>
      <c r="AJ28" s="686"/>
      <c r="AK28" s="687" t="s">
        <v>14</v>
      </c>
      <c r="AL28" s="687"/>
      <c r="AM28" s="206"/>
      <c r="AN28" s="206"/>
      <c r="AO28" s="206"/>
      <c r="AP28" s="206"/>
      <c r="AQ28" s="167"/>
      <c r="AR28" s="203"/>
      <c r="AS28" s="203"/>
      <c r="AU28" s="221"/>
      <c r="AV28" s="221"/>
      <c r="AW28" s="221"/>
      <c r="AX28" s="221"/>
      <c r="AY28" s="221"/>
      <c r="AZ28" s="221"/>
      <c r="BA28" s="221"/>
      <c r="BB28" s="221"/>
      <c r="BC28" s="221"/>
      <c r="BD28" s="221"/>
      <c r="BE28" s="221"/>
      <c r="BF28" s="221"/>
      <c r="BG28" s="221"/>
      <c r="BH28" s="221"/>
    </row>
    <row r="29" spans="1:60" ht="21" customHeight="1">
      <c r="B29" s="157"/>
      <c r="C29" s="199"/>
      <c r="D29" s="199"/>
      <c r="E29" s="199"/>
      <c r="F29" s="199"/>
      <c r="G29" s="173"/>
      <c r="H29" s="173"/>
      <c r="I29" s="173"/>
      <c r="J29" s="173"/>
      <c r="K29" s="199"/>
      <c r="L29" s="212" t="s">
        <v>102</v>
      </c>
      <c r="M29" s="161"/>
      <c r="N29" s="199"/>
      <c r="O29" s="199"/>
      <c r="P29" s="199"/>
      <c r="Q29" s="199"/>
      <c r="R29" s="199"/>
      <c r="S29" s="199"/>
      <c r="T29" s="199"/>
      <c r="U29" s="199"/>
      <c r="V29" s="199"/>
      <c r="AB29" s="688" t="str">
        <f t="shared" ref="AB29" si="0">$AG$6</f>
        <v/>
      </c>
      <c r="AC29" s="688"/>
      <c r="AD29" s="688"/>
      <c r="AE29" s="688"/>
      <c r="AF29" s="688"/>
      <c r="AG29" s="688"/>
      <c r="AH29" s="688"/>
      <c r="AI29" s="688"/>
      <c r="AJ29" s="688"/>
      <c r="AK29" s="212" t="s">
        <v>98</v>
      </c>
      <c r="AL29" s="161"/>
      <c r="AM29" s="199"/>
      <c r="AN29" s="199"/>
      <c r="AO29" s="199"/>
      <c r="AP29" s="199"/>
      <c r="AQ29" s="168"/>
      <c r="AR29" s="203"/>
      <c r="AS29" s="203"/>
      <c r="AW29" s="221"/>
      <c r="AX29" s="221"/>
      <c r="AY29" s="221"/>
      <c r="AZ29" s="221"/>
      <c r="BA29" s="221"/>
      <c r="BB29" s="221"/>
      <c r="BC29" s="221"/>
      <c r="BD29" s="221"/>
      <c r="BE29" s="221"/>
      <c r="BF29" s="221"/>
      <c r="BG29" s="221"/>
      <c r="BH29" s="221"/>
    </row>
    <row r="30" spans="1:60" ht="21" customHeight="1">
      <c r="B30" s="691" t="s">
        <v>71</v>
      </c>
      <c r="C30" s="692"/>
      <c r="D30" s="693" t="s">
        <v>283</v>
      </c>
      <c r="E30" s="693"/>
      <c r="F30" s="693"/>
      <c r="G30" s="693"/>
      <c r="H30" s="693"/>
      <c r="I30" s="171"/>
      <c r="J30" s="171"/>
      <c r="K30" s="171"/>
      <c r="L30" s="171"/>
      <c r="M30" s="171"/>
      <c r="N30" s="171"/>
      <c r="O30" s="171"/>
      <c r="P30" s="171"/>
      <c r="Q30" s="171"/>
      <c r="R30" s="693" t="s">
        <v>285</v>
      </c>
      <c r="S30" s="693"/>
      <c r="T30" s="693"/>
      <c r="U30" s="693"/>
      <c r="V30" s="693"/>
      <c r="W30" s="171"/>
      <c r="X30" s="171"/>
      <c r="Y30" s="171"/>
      <c r="Z30" s="171"/>
      <c r="AA30" s="171"/>
      <c r="AB30" s="171"/>
      <c r="AC30" s="171"/>
      <c r="AD30" s="171"/>
      <c r="AE30" s="171"/>
      <c r="AF30" s="171"/>
      <c r="AG30" s="171"/>
      <c r="AH30" s="171"/>
      <c r="AI30" s="171"/>
      <c r="AJ30" s="171"/>
      <c r="AK30" s="171"/>
      <c r="AL30" s="171"/>
      <c r="AM30" s="171"/>
      <c r="AN30" s="171"/>
      <c r="AO30" s="171"/>
      <c r="AP30" s="171"/>
      <c r="AQ30" s="166"/>
      <c r="AR30" s="203"/>
      <c r="AS30" s="203"/>
    </row>
    <row r="31" spans="1:60" ht="21" customHeight="1">
      <c r="B31" s="691" t="s">
        <v>17</v>
      </c>
      <c r="C31" s="692"/>
      <c r="D31" s="693" t="s">
        <v>287</v>
      </c>
      <c r="E31" s="693"/>
      <c r="F31" s="693"/>
      <c r="G31" s="693"/>
      <c r="H31" s="693"/>
      <c r="I31" s="171"/>
      <c r="J31" s="171"/>
      <c r="K31" s="171"/>
      <c r="L31" s="213" t="s">
        <v>226</v>
      </c>
      <c r="M31" s="171"/>
      <c r="N31" s="171"/>
      <c r="O31" s="171"/>
      <c r="P31" s="171"/>
      <c r="Q31" s="171"/>
      <c r="R31" s="171"/>
      <c r="S31" s="171"/>
      <c r="T31" s="171"/>
      <c r="U31" s="171"/>
      <c r="V31" s="171"/>
      <c r="W31" s="171"/>
      <c r="X31" s="171"/>
      <c r="Y31" s="171"/>
      <c r="Z31" s="171"/>
      <c r="AA31" s="171"/>
      <c r="AB31" s="171"/>
      <c r="AC31" s="706" t="s">
        <v>421</v>
      </c>
      <c r="AD31" s="706"/>
      <c r="AE31" s="213" t="s">
        <v>0</v>
      </c>
      <c r="AF31" s="171"/>
      <c r="AG31" s="171"/>
      <c r="AH31" s="171"/>
      <c r="AI31" s="171"/>
      <c r="AJ31" s="171"/>
      <c r="AK31" s="171"/>
      <c r="AL31" s="171"/>
      <c r="AM31" s="171"/>
      <c r="AN31" s="171"/>
      <c r="AO31" s="171"/>
      <c r="AP31" s="171"/>
      <c r="AQ31" s="166"/>
      <c r="AR31" s="203"/>
      <c r="AS31" s="203"/>
      <c r="AW31" s="681"/>
      <c r="AX31" s="681"/>
      <c r="AY31" s="681"/>
      <c r="AZ31" s="681"/>
      <c r="BA31" s="681"/>
      <c r="BB31" s="681"/>
      <c r="BC31" s="681"/>
      <c r="BD31" s="681"/>
      <c r="BE31" s="681"/>
      <c r="BF31" s="221"/>
      <c r="BG31" s="221"/>
      <c r="BH31" s="221"/>
    </row>
    <row r="32" spans="1:60" ht="21" customHeight="1">
      <c r="B32" s="194"/>
      <c r="C32" s="200"/>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167"/>
      <c r="AR32" s="203"/>
      <c r="AS32" s="203"/>
      <c r="AW32" s="683"/>
      <c r="AX32" s="683"/>
      <c r="AY32" s="683"/>
      <c r="AZ32" s="683"/>
      <c r="BA32" s="683"/>
      <c r="BB32" s="683"/>
      <c r="BC32" s="683"/>
      <c r="BD32" s="683"/>
      <c r="BE32" s="683"/>
      <c r="BF32" s="221"/>
      <c r="BG32" s="221"/>
      <c r="BH32" s="221"/>
    </row>
    <row r="33" spans="2:80" ht="21" customHeight="1">
      <c r="B33" s="195"/>
      <c r="C33" s="201" t="s">
        <v>109</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19"/>
      <c r="AR33" s="203"/>
      <c r="AS33" s="203"/>
      <c r="AU33" s="221"/>
      <c r="AV33" s="221"/>
      <c r="AW33" s="221"/>
      <c r="AX33" s="221"/>
      <c r="AY33" s="221"/>
      <c r="AZ33" s="221"/>
      <c r="BA33" s="221"/>
      <c r="BB33" s="221"/>
      <c r="BC33" s="221"/>
      <c r="BD33" s="221"/>
      <c r="BE33" s="221"/>
      <c r="BF33" s="221"/>
      <c r="BG33" s="221"/>
      <c r="BH33" s="221"/>
    </row>
    <row r="34" spans="2:80" ht="21" customHeight="1">
      <c r="B34" s="196"/>
      <c r="C34" s="201" t="s">
        <v>289</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19"/>
      <c r="AR34" s="203"/>
      <c r="AS34" s="203"/>
      <c r="AW34" s="221"/>
      <c r="AX34" s="221"/>
      <c r="AY34" s="221"/>
      <c r="AZ34" s="221"/>
      <c r="BA34" s="221"/>
      <c r="BB34" s="221"/>
      <c r="BC34" s="221"/>
      <c r="BD34" s="221"/>
      <c r="BE34" s="221"/>
      <c r="BF34" s="221"/>
      <c r="BG34" s="221"/>
      <c r="BH34" s="221"/>
      <c r="BP34" s="222"/>
      <c r="BZ34" s="178"/>
    </row>
    <row r="35" spans="2:80" ht="21" customHeight="1">
      <c r="B35" s="197"/>
      <c r="C35" s="202" t="s">
        <v>114</v>
      </c>
      <c r="D35" s="207"/>
      <c r="E35" s="207"/>
      <c r="F35" s="207"/>
      <c r="G35" s="207"/>
      <c r="H35" s="207"/>
      <c r="I35" s="207"/>
      <c r="J35" s="207"/>
      <c r="K35" s="207"/>
      <c r="L35" s="207"/>
      <c r="M35" s="207"/>
      <c r="N35" s="207"/>
      <c r="O35" s="207"/>
      <c r="P35" s="207"/>
      <c r="Q35" s="207"/>
      <c r="R35" s="207"/>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19"/>
      <c r="AR35" s="203"/>
      <c r="AS35" s="203"/>
      <c r="AT35" s="6"/>
      <c r="BF35" s="224"/>
      <c r="BG35" s="224"/>
      <c r="BH35" s="224"/>
      <c r="BI35" s="224"/>
      <c r="BJ35" s="224"/>
      <c r="BK35" s="224"/>
      <c r="BL35" s="224"/>
      <c r="BM35" s="224"/>
      <c r="BN35" s="224"/>
      <c r="BO35" s="224"/>
      <c r="BP35" s="224"/>
      <c r="BQ35" s="224"/>
      <c r="BR35" s="224"/>
      <c r="BS35" s="69"/>
      <c r="BT35" s="69"/>
      <c r="BU35" s="69"/>
      <c r="BV35" s="69"/>
      <c r="BW35" s="69"/>
      <c r="BX35" s="69"/>
      <c r="BY35" s="69"/>
      <c r="BZ35" s="69"/>
      <c r="CA35" s="69"/>
      <c r="CB35" s="69"/>
    </row>
    <row r="36" spans="2:80" ht="21" customHeight="1">
      <c r="B36" s="117"/>
      <c r="C36" s="161"/>
      <c r="D36" s="161"/>
      <c r="E36" s="161"/>
      <c r="F36" s="161"/>
      <c r="G36" s="161"/>
      <c r="H36" s="161"/>
      <c r="I36" s="161"/>
      <c r="J36" s="161"/>
      <c r="K36" s="161"/>
      <c r="L36" s="161"/>
      <c r="M36" s="161"/>
      <c r="N36" s="161"/>
      <c r="O36" s="161"/>
      <c r="P36" s="161"/>
      <c r="Q36" s="161"/>
      <c r="R36" s="161"/>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68"/>
      <c r="AR36" s="203"/>
      <c r="AS36" s="203"/>
      <c r="AT36" s="69"/>
      <c r="BF36" s="224"/>
      <c r="BG36" s="224"/>
      <c r="BH36" s="224"/>
      <c r="BI36" s="224"/>
      <c r="BJ36" s="224"/>
      <c r="BK36" s="224"/>
      <c r="BL36" s="224"/>
      <c r="BM36" s="224"/>
      <c r="BN36" s="224"/>
      <c r="BO36" s="224"/>
      <c r="BP36" s="224"/>
      <c r="BQ36" s="224"/>
      <c r="BR36" s="224"/>
      <c r="BS36" s="69"/>
      <c r="BT36" s="69"/>
      <c r="BU36" s="69"/>
      <c r="BV36" s="69"/>
      <c r="BW36" s="69"/>
      <c r="BX36" s="69"/>
      <c r="BY36" s="69"/>
      <c r="BZ36" s="69"/>
      <c r="CA36" s="69"/>
      <c r="CB36" s="69"/>
    </row>
    <row r="37" spans="2:80" ht="21" customHeight="1">
      <c r="B37" s="155"/>
      <c r="C37" s="160"/>
      <c r="D37" s="160"/>
      <c r="E37" s="160"/>
      <c r="F37" s="160"/>
      <c r="G37" s="160"/>
      <c r="H37" s="160"/>
      <c r="I37" s="160"/>
      <c r="J37" s="160"/>
      <c r="K37" s="160"/>
      <c r="L37" s="160"/>
      <c r="M37" s="160"/>
      <c r="N37" s="160"/>
      <c r="O37" s="160"/>
      <c r="P37" s="160"/>
      <c r="Q37" s="160"/>
      <c r="R37" s="160"/>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167"/>
      <c r="AR37" s="203"/>
      <c r="AS37" s="203"/>
      <c r="AT37" s="69"/>
      <c r="BF37" s="689"/>
      <c r="BG37" s="689"/>
      <c r="BH37" s="689"/>
      <c r="BI37" s="689"/>
      <c r="BS37" s="69"/>
      <c r="BT37" s="69"/>
      <c r="BU37" s="69"/>
      <c r="BV37" s="69"/>
      <c r="BW37" s="69"/>
      <c r="BX37" s="69"/>
      <c r="BY37" s="69"/>
      <c r="BZ37" s="69"/>
      <c r="CA37" s="69"/>
      <c r="CB37" s="69"/>
    </row>
    <row r="38" spans="2:80" ht="21" customHeight="1">
      <c r="B38" s="116"/>
      <c r="C38" s="69" t="str">
        <f>AG7</f>
        <v>令　和　　　　年　　　　月　　　　日</v>
      </c>
      <c r="D38" s="69"/>
      <c r="E38" s="69"/>
      <c r="F38" s="69"/>
      <c r="G38" s="69"/>
      <c r="H38" s="69"/>
      <c r="I38" s="69"/>
      <c r="J38" s="69"/>
      <c r="K38" s="69"/>
      <c r="L38" s="69"/>
      <c r="M38" s="69"/>
      <c r="N38" s="69"/>
      <c r="O38" s="69"/>
      <c r="P38" s="69"/>
      <c r="Q38" s="69"/>
      <c r="R38" s="69"/>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19"/>
      <c r="AR38" s="203"/>
      <c r="AS38" s="203"/>
      <c r="AT38" s="69"/>
    </row>
    <row r="39" spans="2:80" ht="21" customHeight="1">
      <c r="B39" s="116"/>
      <c r="C39" s="69"/>
      <c r="D39" s="69"/>
      <c r="E39" s="69"/>
      <c r="F39" s="69"/>
      <c r="G39" s="69"/>
      <c r="H39" s="69"/>
      <c r="I39" s="69"/>
      <c r="J39" s="69"/>
      <c r="K39" s="69"/>
      <c r="L39" s="69"/>
      <c r="M39" s="69"/>
      <c r="N39" s="214"/>
      <c r="O39" s="214"/>
      <c r="P39" s="214"/>
      <c r="Q39" s="214"/>
      <c r="R39" s="214"/>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19"/>
      <c r="AR39" s="203"/>
      <c r="AS39" s="203"/>
      <c r="AT39" s="69"/>
    </row>
    <row r="40" spans="2:80" ht="21" customHeight="1">
      <c r="B40" s="116"/>
      <c r="C40" s="69"/>
      <c r="D40" s="69"/>
      <c r="E40" s="69"/>
      <c r="F40" s="69"/>
      <c r="G40" s="69"/>
      <c r="H40" s="69"/>
      <c r="I40" s="69"/>
      <c r="J40" s="69"/>
      <c r="K40" s="69"/>
      <c r="L40" s="69"/>
      <c r="M40" s="69"/>
      <c r="N40" s="69"/>
      <c r="O40" s="69"/>
      <c r="P40" s="69"/>
      <c r="Q40" s="69"/>
      <c r="R40" s="69" t="s">
        <v>42</v>
      </c>
      <c r="S40" s="69"/>
      <c r="T40" s="69"/>
      <c r="U40" s="69"/>
      <c r="V40" s="69"/>
      <c r="W40" s="690" t="s">
        <v>105</v>
      </c>
      <c r="X40" s="690"/>
      <c r="Y40" s="690"/>
      <c r="Z40" s="690"/>
      <c r="AA40" s="690"/>
      <c r="AB40" s="690"/>
      <c r="AC40" s="690"/>
      <c r="AD40" s="690"/>
      <c r="AE40" s="690"/>
      <c r="AF40" s="690"/>
      <c r="AG40" s="690"/>
      <c r="AH40" s="690"/>
      <c r="AI40" s="690"/>
      <c r="AJ40" s="690"/>
      <c r="AK40" s="690"/>
      <c r="AL40" s="690"/>
      <c r="AM40" s="690"/>
      <c r="AN40" s="690"/>
      <c r="AO40" s="690"/>
      <c r="AP40" s="690"/>
      <c r="AQ40" s="145"/>
      <c r="AR40" s="335"/>
      <c r="AS40" s="335"/>
    </row>
    <row r="41" spans="2:80" ht="21" customHeight="1">
      <c r="B41" s="116"/>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145"/>
      <c r="AR41" s="335"/>
      <c r="AS41" s="335"/>
    </row>
    <row r="42" spans="2:80" ht="21" customHeight="1">
      <c r="B42" s="116"/>
      <c r="C42" s="69"/>
      <c r="D42" s="69"/>
      <c r="E42" s="69"/>
      <c r="F42" s="69"/>
      <c r="G42" s="69"/>
      <c r="H42" s="69"/>
      <c r="I42" s="69"/>
      <c r="J42" s="69"/>
      <c r="K42" s="69"/>
      <c r="L42" s="69"/>
      <c r="M42" s="69"/>
      <c r="N42" s="69"/>
      <c r="O42" s="69"/>
      <c r="P42" s="69"/>
      <c r="Q42" s="69"/>
      <c r="R42" s="69"/>
      <c r="S42" s="69"/>
      <c r="T42" s="69"/>
      <c r="U42" s="69"/>
      <c r="V42" s="69"/>
      <c r="W42" s="690" t="s">
        <v>38</v>
      </c>
      <c r="X42" s="690"/>
      <c r="Y42" s="690"/>
      <c r="Z42" s="690"/>
      <c r="AA42" s="690"/>
      <c r="AB42" s="690"/>
      <c r="AC42" s="690"/>
      <c r="AD42" s="690"/>
      <c r="AE42" s="690"/>
      <c r="AF42" s="690"/>
      <c r="AG42" s="690"/>
      <c r="AH42" s="690"/>
      <c r="AI42" s="690"/>
      <c r="AJ42" s="690"/>
      <c r="AK42" s="690"/>
      <c r="AL42" s="690"/>
      <c r="AM42" s="690"/>
      <c r="AN42" s="690"/>
      <c r="AO42" s="690"/>
      <c r="AP42" s="690"/>
      <c r="AQ42" s="145"/>
      <c r="AR42" s="335"/>
      <c r="AS42" s="335"/>
    </row>
    <row r="43" spans="2:80" ht="21" customHeight="1">
      <c r="B43" s="116"/>
      <c r="C43" s="69"/>
      <c r="D43" s="69"/>
      <c r="E43" s="69"/>
      <c r="F43" s="69"/>
      <c r="G43" s="69"/>
      <c r="H43" s="69"/>
      <c r="I43" s="69"/>
      <c r="J43" s="69"/>
      <c r="K43" s="69"/>
      <c r="L43" s="69"/>
      <c r="M43" s="69"/>
      <c r="N43" s="214"/>
      <c r="O43" s="214"/>
      <c r="P43" s="214"/>
      <c r="Q43" s="214"/>
      <c r="R43" s="214"/>
      <c r="S43" s="214"/>
      <c r="T43" s="214"/>
      <c r="U43" s="214"/>
      <c r="V43" s="69"/>
      <c r="W43" s="69"/>
      <c r="X43" s="69"/>
      <c r="Y43" s="69"/>
      <c r="Z43" s="69"/>
      <c r="AA43" s="69"/>
      <c r="AB43" s="69"/>
      <c r="AC43" s="69"/>
      <c r="AD43" s="69"/>
      <c r="AE43" s="69"/>
      <c r="AF43" s="69"/>
      <c r="AG43" s="69"/>
      <c r="AH43" s="69"/>
      <c r="AI43" s="69"/>
      <c r="AJ43" s="69"/>
      <c r="AK43" s="69"/>
      <c r="AL43" s="69"/>
      <c r="AM43" s="69"/>
      <c r="AN43" s="69"/>
      <c r="AO43" s="69"/>
      <c r="AP43" s="69"/>
      <c r="AQ43" s="145"/>
      <c r="AR43" s="335"/>
      <c r="AS43" s="335"/>
    </row>
    <row r="44" spans="2:80" ht="21" customHeight="1">
      <c r="B44" s="116"/>
      <c r="C44" s="69"/>
      <c r="D44" s="69"/>
      <c r="E44" s="69"/>
      <c r="F44" s="69"/>
      <c r="G44" s="69"/>
      <c r="H44" s="69"/>
      <c r="I44" s="69"/>
      <c r="J44" s="69"/>
      <c r="K44" s="69"/>
      <c r="L44" s="69"/>
      <c r="M44" s="69"/>
      <c r="N44" s="69"/>
      <c r="O44" s="69"/>
      <c r="P44" s="69"/>
      <c r="Q44" s="69"/>
      <c r="R44" s="69"/>
      <c r="S44" s="69"/>
      <c r="T44" s="69"/>
      <c r="U44" s="69"/>
      <c r="V44" s="69"/>
      <c r="W44" s="69" t="s">
        <v>50</v>
      </c>
      <c r="X44" s="69"/>
      <c r="Y44" s="69"/>
      <c r="Z44" s="69"/>
      <c r="AA44" s="69"/>
      <c r="AB44" s="695" t="str">
        <f>目次!D28</f>
        <v>谷口圭三</v>
      </c>
      <c r="AC44" s="695"/>
      <c r="AD44" s="695"/>
      <c r="AE44" s="695"/>
      <c r="AF44" s="695"/>
      <c r="AG44" s="695"/>
      <c r="AH44" s="695"/>
      <c r="AI44" s="695"/>
      <c r="AJ44" s="695"/>
      <c r="AK44" s="695"/>
      <c r="AL44" s="69"/>
      <c r="AM44" s="69"/>
      <c r="AN44" s="69"/>
      <c r="AO44" s="69"/>
      <c r="AP44" s="69"/>
      <c r="AQ44" s="145"/>
      <c r="AR44" s="335"/>
      <c r="AS44" s="335"/>
    </row>
    <row r="45" spans="2:80" ht="21" customHeight="1">
      <c r="B45" s="116"/>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145"/>
      <c r="AR45" s="335"/>
      <c r="AS45" s="335"/>
    </row>
    <row r="46" spans="2:80" ht="21" customHeight="1">
      <c r="B46" s="116"/>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145"/>
      <c r="AR46" s="335"/>
      <c r="AS46" s="335"/>
    </row>
    <row r="47" spans="2:80" ht="21" customHeight="1">
      <c r="B47" s="116"/>
      <c r="C47" s="69"/>
      <c r="D47" s="69"/>
      <c r="E47" s="69"/>
      <c r="F47" s="69"/>
      <c r="G47" s="69"/>
      <c r="H47" s="69"/>
      <c r="I47" s="69"/>
      <c r="J47" s="69"/>
      <c r="K47" s="69"/>
      <c r="L47" s="69"/>
      <c r="M47" s="69"/>
      <c r="N47" s="69"/>
      <c r="O47" s="69"/>
      <c r="P47" s="69"/>
      <c r="Q47" s="69"/>
      <c r="R47" s="69" t="s">
        <v>46</v>
      </c>
      <c r="S47" s="69"/>
      <c r="T47" s="69"/>
      <c r="U47" s="69"/>
      <c r="V47" s="203"/>
      <c r="W47" s="69" t="s">
        <v>2</v>
      </c>
      <c r="X47" s="69"/>
      <c r="Y47" s="69"/>
      <c r="Z47" s="69"/>
      <c r="AA47" s="690" t="str">
        <f>IF(L10="","",L10)</f>
        <v/>
      </c>
      <c r="AB47" s="690"/>
      <c r="AC47" s="690"/>
      <c r="AD47" s="690"/>
      <c r="AE47" s="690"/>
      <c r="AF47" s="690"/>
      <c r="AG47" s="690"/>
      <c r="AH47" s="690"/>
      <c r="AI47" s="690"/>
      <c r="AJ47" s="690"/>
      <c r="AK47" s="690"/>
      <c r="AL47" s="690"/>
      <c r="AM47" s="690"/>
      <c r="AN47" s="690"/>
      <c r="AO47" s="690"/>
      <c r="AP47" s="69"/>
      <c r="AQ47" s="219"/>
      <c r="AR47" s="203"/>
      <c r="AS47" s="203"/>
      <c r="AT47" s="203"/>
      <c r="AU47" s="222"/>
      <c r="AV47" s="222"/>
    </row>
    <row r="48" spans="2:80" ht="21" customHeight="1">
      <c r="B48" s="116"/>
      <c r="C48" s="69"/>
      <c r="D48" s="69"/>
      <c r="E48" s="69"/>
      <c r="F48" s="69"/>
      <c r="G48" s="69"/>
      <c r="H48" s="69"/>
      <c r="I48" s="69"/>
      <c r="J48" s="69"/>
      <c r="K48" s="69"/>
      <c r="L48" s="69"/>
      <c r="M48" s="69"/>
      <c r="N48" s="214"/>
      <c r="O48" s="214"/>
      <c r="P48" s="214"/>
      <c r="Q48" s="214"/>
      <c r="R48" s="214"/>
      <c r="S48" s="214"/>
      <c r="T48" s="214"/>
      <c r="U48" s="214"/>
      <c r="V48" s="203"/>
      <c r="W48" s="214"/>
      <c r="X48" s="69"/>
      <c r="Y48" s="69"/>
      <c r="Z48" s="110"/>
      <c r="AA48" s="705"/>
      <c r="AB48" s="705"/>
      <c r="AC48" s="705"/>
      <c r="AD48" s="705"/>
      <c r="AE48" s="705"/>
      <c r="AF48" s="705"/>
      <c r="AG48" s="705"/>
      <c r="AH48" s="705"/>
      <c r="AI48" s="705"/>
      <c r="AJ48" s="705"/>
      <c r="AK48" s="705"/>
      <c r="AL48" s="705"/>
      <c r="AM48" s="705"/>
      <c r="AN48" s="705"/>
      <c r="AO48" s="705"/>
      <c r="AP48" s="189"/>
      <c r="AQ48" s="220"/>
      <c r="AR48" s="189"/>
      <c r="AS48" s="189"/>
      <c r="AT48" s="189"/>
      <c r="AU48" s="223"/>
      <c r="AV48" s="223"/>
    </row>
    <row r="49" spans="2:48" ht="21" customHeight="1">
      <c r="B49" s="116"/>
      <c r="C49" s="69"/>
      <c r="D49" s="69"/>
      <c r="E49" s="69"/>
      <c r="F49" s="69"/>
      <c r="G49" s="69"/>
      <c r="H49" s="69"/>
      <c r="I49" s="69"/>
      <c r="J49" s="69"/>
      <c r="K49" s="69"/>
      <c r="L49" s="69"/>
      <c r="M49" s="69"/>
      <c r="N49" s="214"/>
      <c r="O49" s="214"/>
      <c r="P49" s="214"/>
      <c r="Q49" s="214"/>
      <c r="R49" s="214"/>
      <c r="S49" s="214"/>
      <c r="T49" s="214"/>
      <c r="U49" s="214"/>
      <c r="V49" s="203"/>
      <c r="W49" s="214"/>
      <c r="X49" s="69"/>
      <c r="Y49" s="69"/>
      <c r="Z49" s="131"/>
      <c r="AA49" s="553" t="str">
        <f>IF(L11="","",L11)</f>
        <v/>
      </c>
      <c r="AB49" s="553"/>
      <c r="AC49" s="553"/>
      <c r="AD49" s="553"/>
      <c r="AE49" s="553"/>
      <c r="AF49" s="553"/>
      <c r="AG49" s="553"/>
      <c r="AH49" s="553"/>
      <c r="AI49" s="553"/>
      <c r="AJ49" s="553"/>
      <c r="AK49" s="553"/>
      <c r="AL49" s="553"/>
      <c r="AM49" s="553"/>
      <c r="AN49" s="553"/>
      <c r="AO49" s="553"/>
      <c r="AP49" s="189"/>
      <c r="AQ49" s="220"/>
      <c r="AR49" s="189"/>
      <c r="AS49" s="189"/>
      <c r="AT49" s="189"/>
      <c r="AU49" s="223"/>
      <c r="AV49" s="223"/>
    </row>
    <row r="50" spans="2:48" ht="21" customHeight="1">
      <c r="B50" s="198"/>
      <c r="C50" s="203"/>
      <c r="D50" s="203"/>
      <c r="E50" s="203"/>
      <c r="F50" s="203"/>
      <c r="G50" s="203"/>
      <c r="H50" s="203"/>
      <c r="I50" s="203"/>
      <c r="J50" s="203"/>
      <c r="K50" s="203"/>
      <c r="L50" s="203"/>
      <c r="M50" s="203"/>
      <c r="N50" s="69"/>
      <c r="O50" s="69"/>
      <c r="P50" s="69"/>
      <c r="Q50" s="69"/>
      <c r="R50" s="69"/>
      <c r="S50" s="69"/>
      <c r="T50" s="69"/>
      <c r="U50" s="69"/>
      <c r="V50" s="203"/>
      <c r="W50" s="69" t="s">
        <v>55</v>
      </c>
      <c r="X50" s="69"/>
      <c r="Y50" s="69"/>
      <c r="Z50" s="69"/>
      <c r="AA50" s="694" t="str">
        <f>IF(L12="","",L12)</f>
        <v/>
      </c>
      <c r="AB50" s="694"/>
      <c r="AC50" s="694"/>
      <c r="AD50" s="694"/>
      <c r="AE50" s="694"/>
      <c r="AF50" s="216"/>
      <c r="AG50" s="695" t="str">
        <f>IF(L13="","",L13)</f>
        <v/>
      </c>
      <c r="AH50" s="695"/>
      <c r="AI50" s="695"/>
      <c r="AJ50" s="695"/>
      <c r="AK50" s="695"/>
      <c r="AL50" s="695"/>
      <c r="AM50" s="695"/>
      <c r="AN50" s="696" t="s">
        <v>7</v>
      </c>
      <c r="AO50" s="696"/>
      <c r="AP50" s="696"/>
      <c r="AQ50" s="219"/>
      <c r="AR50" s="203"/>
      <c r="AS50" s="203"/>
    </row>
    <row r="51" spans="2:48" ht="9.9499999999999993" customHeight="1">
      <c r="B51" s="198"/>
      <c r="C51" s="203"/>
      <c r="D51" s="203"/>
      <c r="E51" s="203"/>
      <c r="F51" s="203"/>
      <c r="G51" s="203"/>
      <c r="H51" s="203"/>
      <c r="I51" s="203"/>
      <c r="J51" s="203"/>
      <c r="K51" s="203"/>
      <c r="L51" s="203"/>
      <c r="M51" s="203"/>
      <c r="N51" s="69"/>
      <c r="O51" s="69"/>
      <c r="P51" s="69"/>
      <c r="Q51" s="69"/>
      <c r="R51" s="69"/>
      <c r="S51" s="69"/>
      <c r="T51" s="69"/>
      <c r="U51" s="69"/>
      <c r="V51" s="203"/>
      <c r="W51" s="69"/>
      <c r="X51" s="69"/>
      <c r="Y51" s="69"/>
      <c r="Z51" s="69"/>
      <c r="AA51" s="216"/>
      <c r="AB51" s="216"/>
      <c r="AC51" s="216"/>
      <c r="AD51" s="216"/>
      <c r="AE51" s="216"/>
      <c r="AF51" s="216"/>
      <c r="AG51" s="218"/>
      <c r="AH51" s="218"/>
      <c r="AI51" s="218"/>
      <c r="AJ51" s="218"/>
      <c r="AK51" s="218"/>
      <c r="AL51" s="218"/>
      <c r="AM51" s="218"/>
      <c r="AN51" s="207"/>
      <c r="AO51" s="207"/>
      <c r="AP51" s="207"/>
      <c r="AQ51" s="219"/>
      <c r="AR51" s="203"/>
      <c r="AS51" s="203"/>
    </row>
    <row r="52" spans="2:48" ht="21" customHeight="1">
      <c r="B52" s="157"/>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68"/>
      <c r="AR52" s="203"/>
      <c r="AS52" s="203"/>
    </row>
  </sheetData>
  <sheetProtection password="DE82" sheet="1" objects="1" scenarios="1" formatCells="0" selectLockedCells="1"/>
  <mergeCells count="91">
    <mergeCell ref="AA50:AE50"/>
    <mergeCell ref="AG50:AM50"/>
    <mergeCell ref="AN50:AP50"/>
    <mergeCell ref="L20:AG21"/>
    <mergeCell ref="L22:AQ23"/>
    <mergeCell ref="L24:AQ25"/>
    <mergeCell ref="W42:AP42"/>
    <mergeCell ref="AB44:AK44"/>
    <mergeCell ref="AA47:AO47"/>
    <mergeCell ref="AA48:AO48"/>
    <mergeCell ref="AA49:AO49"/>
    <mergeCell ref="AC31:AD31"/>
    <mergeCell ref="AW31:BE31"/>
    <mergeCell ref="AW32:BE32"/>
    <mergeCell ref="BF37:BI37"/>
    <mergeCell ref="W40:AP40"/>
    <mergeCell ref="B30:C30"/>
    <mergeCell ref="D30:H30"/>
    <mergeCell ref="R30:V30"/>
    <mergeCell ref="B31:C31"/>
    <mergeCell ref="D31:H31"/>
    <mergeCell ref="B28:C28"/>
    <mergeCell ref="D28:H28"/>
    <mergeCell ref="O28:AJ28"/>
    <mergeCell ref="AK28:AL28"/>
    <mergeCell ref="AB29:AJ29"/>
    <mergeCell ref="B26:C26"/>
    <mergeCell ref="D26:H26"/>
    <mergeCell ref="L26:O26"/>
    <mergeCell ref="AW26:BE26"/>
    <mergeCell ref="D27:I27"/>
    <mergeCell ref="L27:O27"/>
    <mergeCell ref="AW27:BE27"/>
    <mergeCell ref="J26:J27"/>
    <mergeCell ref="AE14:AL14"/>
    <mergeCell ref="B22:C22"/>
    <mergeCell ref="D22:H22"/>
    <mergeCell ref="B24:C24"/>
    <mergeCell ref="D24:H24"/>
    <mergeCell ref="B12:E12"/>
    <mergeCell ref="F12:K12"/>
    <mergeCell ref="L12:AE12"/>
    <mergeCell ref="B13:E13"/>
    <mergeCell ref="F13:K13"/>
    <mergeCell ref="L13:AE13"/>
    <mergeCell ref="B10:E10"/>
    <mergeCell ref="F10:K10"/>
    <mergeCell ref="L10:AE10"/>
    <mergeCell ref="B11:E11"/>
    <mergeCell ref="F11:K11"/>
    <mergeCell ref="L11:AE11"/>
    <mergeCell ref="S9:T9"/>
    <mergeCell ref="U9:V9"/>
    <mergeCell ref="W9:X9"/>
    <mergeCell ref="Y9:Z9"/>
    <mergeCell ref="B8:E8"/>
    <mergeCell ref="F8:K8"/>
    <mergeCell ref="L8:N8"/>
    <mergeCell ref="O8:P8"/>
    <mergeCell ref="Q8:R8"/>
    <mergeCell ref="B9:E9"/>
    <mergeCell ref="F9:K9"/>
    <mergeCell ref="L9:N9"/>
    <mergeCell ref="O9:P9"/>
    <mergeCell ref="Q9:R9"/>
    <mergeCell ref="U7:V7"/>
    <mergeCell ref="W7:X7"/>
    <mergeCell ref="Y7:Z7"/>
    <mergeCell ref="W8:X8"/>
    <mergeCell ref="Y8:Z8"/>
    <mergeCell ref="B7:K7"/>
    <mergeCell ref="L7:N7"/>
    <mergeCell ref="O7:P7"/>
    <mergeCell ref="Q7:R7"/>
    <mergeCell ref="S7:T7"/>
    <mergeCell ref="AS2:BC2"/>
    <mergeCell ref="AS3:BC3"/>
    <mergeCell ref="S8:T8"/>
    <mergeCell ref="U8:V8"/>
    <mergeCell ref="B2:K2"/>
    <mergeCell ref="L2:AE2"/>
    <mergeCell ref="AG2:AQ2"/>
    <mergeCell ref="B3:K3"/>
    <mergeCell ref="L3:N3"/>
    <mergeCell ref="O3:W3"/>
    <mergeCell ref="X3:AC3"/>
    <mergeCell ref="AG3:AQ3"/>
    <mergeCell ref="B4:K4"/>
    <mergeCell ref="L4:Z4"/>
    <mergeCell ref="L5:Z5"/>
    <mergeCell ref="L6:Z6"/>
  </mergeCells>
  <phoneticPr fontId="21"/>
  <pageMargins left="0.47" right="0.17" top="0.78740157480314965" bottom="0.19685039370078741"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目次</vt:lpstr>
      <vt:lpstr>着手届</vt:lpstr>
      <vt:lpstr>着手届(JV)</vt:lpstr>
      <vt:lpstr>工程表</vt:lpstr>
      <vt:lpstr>契約書（300万円以上　議決用・単体）</vt:lpstr>
      <vt:lpstr>工程表 (JV)</vt:lpstr>
      <vt:lpstr>選任届</vt:lpstr>
      <vt:lpstr>選任届(JV)</vt:lpstr>
      <vt:lpstr>契約書（300万円未満）</vt:lpstr>
      <vt:lpstr>契約書（300万円以上）</vt:lpstr>
      <vt:lpstr>契約書（300万円以上・予定表有）</vt:lpstr>
      <vt:lpstr>契約書（300万円以上　議決用・JV）</vt:lpstr>
      <vt:lpstr>契約書（300万円以上・議決不要・JV）</vt:lpstr>
      <vt:lpstr>変更契約書</vt:lpstr>
      <vt:lpstr>変更契約書 (JV）</vt:lpstr>
      <vt:lpstr>特約条項</vt:lpstr>
      <vt:lpstr>ﾘｻｲｸﾙ(解体)</vt:lpstr>
      <vt:lpstr>ﾘｻｲｸﾙ(新築)</vt:lpstr>
      <vt:lpstr>ﾘｻｲｸﾙ(その他)</vt:lpstr>
      <vt:lpstr>ﾘｻｲｸﾙ（別紙）</vt:lpstr>
      <vt:lpstr>課税免税届</vt:lpstr>
      <vt:lpstr>中間</vt:lpstr>
      <vt:lpstr>中間(JV)</vt:lpstr>
      <vt:lpstr>'ﾘｻｲｸﾙ(その他)'!Print_Area</vt:lpstr>
      <vt:lpstr>'ﾘｻｲｸﾙ(新築)'!Print_Area</vt:lpstr>
      <vt:lpstr>'ﾘｻｲｸﾙ（別紙）'!Print_Area</vt:lpstr>
      <vt:lpstr>課税免税届!Print_Area</vt:lpstr>
      <vt:lpstr>'契約書（300万円以上　議決用・JV）'!Print_Area</vt:lpstr>
      <vt:lpstr>'契約書（300万円以上　議決用・単体）'!Print_Area</vt:lpstr>
      <vt:lpstr>'契約書（300万円以上）'!Print_Area</vt:lpstr>
      <vt:lpstr>'契約書（300万円以上・議決不要・JV）'!Print_Area</vt:lpstr>
      <vt:lpstr>'契約書（300万円以上・予定表有）'!Print_Area</vt:lpstr>
      <vt:lpstr>'契約書（300万円未満）'!Print_Area</vt:lpstr>
      <vt:lpstr>工程表!Print_Area</vt:lpstr>
      <vt:lpstr>'工程表 (JV)'!Print_Area</vt:lpstr>
      <vt:lpstr>選任届!Print_Area</vt:lpstr>
      <vt:lpstr>'選任届(JV)'!Print_Area</vt:lpstr>
      <vt:lpstr>着手届!Print_Area</vt:lpstr>
      <vt:lpstr>'着手届(JV)'!Print_Area</vt:lpstr>
      <vt:lpstr>中間!Print_Area</vt:lpstr>
      <vt:lpstr>'中間(JV)'!Print_Area</vt:lpstr>
      <vt:lpstr>特約条項!Print_Area</vt:lpstr>
      <vt:lpstr>変更契約書!Print_Area</vt:lpstr>
      <vt:lpstr>'変更契約書 (JV）'!Print_Area</vt:lpstr>
      <vt:lpstr>目次!Print_Area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津山市</dc:creator>
  <cp:lastModifiedBy>user</cp:lastModifiedBy>
  <cp:lastPrinted>2019-04-30T09:10:04Z</cp:lastPrinted>
  <dcterms:created xsi:type="dcterms:W3CDTF">2010-02-22T05:22:52Z</dcterms:created>
  <dcterms:modified xsi:type="dcterms:W3CDTF">2019-06-25T01:20:58Z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2.1.10.0</vt:lpwstr>
      <vt:lpwstr>2.1.8.0</vt:lpwstr>
    </vt:vector>
  </property>
  <property fmtid="{DCFEDD21-7773-49B2-8022-6FC58DB5260B}" pid="3" name="LastSavedVersion">
    <vt:lpwstr>2.1.8.0</vt:lpwstr>
  </property>
  <property fmtid="{DCFEDD21-7773-49B2-8022-6FC58DB5260B}" pid="4" name="LastSavedDate">
    <vt:filetime>2019-03-25T11:10:08Z</vt:filetime>
  </property>
</Properties>
</file>