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11955" tabRatio="929"/>
  </bookViews>
  <sheets>
    <sheet name="請求書" sheetId="99" r:id="rId1"/>
    <sheet name="記入例" sheetId="1" r:id="rId2"/>
  </sheets>
  <definedNames>
    <definedName name="_xlnm.Print_Area" localSheetId="0">請求書!$A$11:$AX$56</definedName>
    <definedName name="契約内容">#REF!</definedName>
    <definedName name="工事概要" localSheetId="0">#REF!</definedName>
    <definedName name="契約内容" localSheetId="0">#REF!</definedName>
    <definedName name="工事概要">#REF!</definedName>
    <definedName name="工事概要" localSheetId="1">#REF!</definedName>
    <definedName name="契約内容" localSheetId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<sst xmlns="http://schemas.openxmlformats.org/spreadsheetml/2006/main" xmlns:r="http://schemas.openxmlformats.org/officeDocument/2006/relationships" count="61" uniqueCount="61">
  <si>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㊞</t>
  </si>
  <si>
    <t>補助金額</t>
    <rPh sb="0" eb="2">
      <t>ホジョ</t>
    </rPh>
    <rPh sb="2" eb="4">
      <t>キンガク</t>
    </rPh>
    <phoneticPr fontId="17"/>
  </si>
  <si>
    <t>住所</t>
    <rPh sb="0" eb="2">
      <t>ジュウショ</t>
    </rPh>
    <phoneticPr fontId="17"/>
  </si>
  <si>
    <t>億</t>
    <rPh sb="0" eb="1">
      <t>オク</t>
    </rPh>
    <phoneticPr fontId="17"/>
  </si>
  <si>
    <t>1：普通（総合）</t>
  </si>
  <si>
    <t>金　額</t>
    <rPh sb="0" eb="1">
      <t>キン</t>
    </rPh>
    <rPh sb="2" eb="3">
      <t>ガク</t>
    </rPh>
    <phoneticPr fontId="17"/>
  </si>
  <si>
    <t>円</t>
    <rPh sb="0" eb="1">
      <t>エン</t>
    </rPh>
    <phoneticPr fontId="17"/>
  </si>
  <si>
    <t>1：普通</t>
  </si>
  <si>
    <t>1/3</t>
  </si>
  <si>
    <t>カタカナで記入</t>
  </si>
  <si>
    <t>氏名</t>
    <rPh sb="0" eb="2">
      <t>シメイ</t>
    </rPh>
    <phoneticPr fontId="17"/>
  </si>
  <si>
    <t>百</t>
    <rPh sb="0" eb="1">
      <t>ヒャク</t>
    </rPh>
    <phoneticPr fontId="17"/>
  </si>
  <si>
    <t>千</t>
    <rPh sb="0" eb="1">
      <t>セン</t>
    </rPh>
    <phoneticPr fontId="17"/>
  </si>
  <si>
    <t>補助対象機器</t>
    <rPh sb="0" eb="2">
      <t>ホジョ</t>
    </rPh>
    <rPh sb="2" eb="4">
      <t>タイショウ</t>
    </rPh>
    <rPh sb="4" eb="6">
      <t>キキ</t>
    </rPh>
    <phoneticPr fontId="17"/>
  </si>
  <si>
    <t>（税抜き）</t>
    <rPh sb="1" eb="2">
      <t>ゼイ</t>
    </rPh>
    <rPh sb="2" eb="3">
      <t>ヌ</t>
    </rPh>
    <phoneticPr fontId="17"/>
  </si>
  <si>
    <t>・</t>
  </si>
  <si>
    <t>※</t>
  </si>
  <si>
    <t>（訂正はいけない）</t>
    <rPh sb="1" eb="3">
      <t>テイセイ</t>
    </rPh>
    <phoneticPr fontId="17"/>
  </si>
  <si>
    <t>万</t>
    <rPh sb="0" eb="1">
      <t>マン</t>
    </rPh>
    <phoneticPr fontId="17"/>
  </si>
  <si>
    <t>1/5</t>
  </si>
  <si>
    <t>十</t>
    <rPh sb="0" eb="1">
      <t>ジュウ</t>
    </rPh>
    <phoneticPr fontId="17"/>
  </si>
  <si>
    <t>店</t>
  </si>
  <si>
    <t>津山市スマートエネルギー導入補助金</t>
  </si>
  <si>
    <t xml:space="preserve"> 津　山　市　長　　殿</t>
    <rPh sb="1" eb="2">
      <t>ツ</t>
    </rPh>
    <rPh sb="3" eb="4">
      <t>ヤマ</t>
    </rPh>
    <rPh sb="5" eb="6">
      <t>シ</t>
    </rPh>
    <rPh sb="7" eb="8">
      <t>チョウ</t>
    </rPh>
    <rPh sb="10" eb="11">
      <t>トノ</t>
    </rPh>
    <phoneticPr fontId="17"/>
  </si>
  <si>
    <r>
      <t>青字</t>
    </r>
    <r>
      <rPr>
        <sz val="11"/>
        <color auto="1"/>
        <rFont val="ＭＳ 明朝"/>
      </rPr>
      <t>の項目はリストから選択、</t>
    </r>
    <r>
      <rPr>
        <b/>
        <sz val="11"/>
        <color theme="9" tint="-0.25"/>
        <rFont val="ＭＳ 明朝"/>
      </rPr>
      <t>緑字</t>
    </r>
    <r>
      <rPr>
        <sz val="11"/>
        <color auto="1"/>
        <rFont val="ＭＳ 明朝"/>
      </rPr>
      <t>の項目は値を入力すること</t>
    </r>
    <rPh sb="0" eb="1">
      <t>アオ</t>
    </rPh>
    <rPh sb="1" eb="2">
      <t>ジ</t>
    </rPh>
    <rPh sb="3" eb="5">
      <t>コウモク</t>
    </rPh>
    <rPh sb="11" eb="13">
      <t>センタク</t>
    </rPh>
    <rPh sb="14" eb="15">
      <t>ミドリ</t>
    </rPh>
    <rPh sb="15" eb="16">
      <t>ジ</t>
    </rPh>
    <rPh sb="17" eb="19">
      <t>コウモク</t>
    </rPh>
    <rPh sb="20" eb="21">
      <t>アタイ</t>
    </rPh>
    <rPh sb="22" eb="24">
      <t>ニュウリョク</t>
    </rPh>
    <phoneticPr fontId="17"/>
  </si>
  <si>
    <t>1/2</t>
  </si>
  <si>
    <t>請　　求　　書</t>
    <rPh sb="0" eb="1">
      <t>ショウ</t>
    </rPh>
    <rPh sb="3" eb="4">
      <t>モトム</t>
    </rPh>
    <rPh sb="6" eb="7">
      <t>ショ</t>
    </rPh>
    <phoneticPr fontId="17"/>
  </si>
  <si>
    <t>津山市山北520</t>
    <rPh sb="0" eb="3">
      <t>ツヤマシ</t>
    </rPh>
    <rPh sb="3" eb="5">
      <t>ヤマキタ</t>
    </rPh>
    <phoneticPr fontId="17"/>
  </si>
  <si>
    <t>津山支</t>
    <rPh sb="0" eb="2">
      <t>ツヤマ</t>
    </rPh>
    <rPh sb="2" eb="3">
      <t>シ</t>
    </rPh>
    <phoneticPr fontId="17"/>
  </si>
  <si>
    <t xml:space="preserve"> 内　容</t>
    <rPh sb="1" eb="2">
      <t>ウチ</t>
    </rPh>
    <rPh sb="3" eb="4">
      <t>カタチ</t>
    </rPh>
    <phoneticPr fontId="17"/>
  </si>
  <si>
    <t>農協</t>
    <rPh sb="0" eb="2">
      <t>ノウキョウ</t>
    </rPh>
    <phoneticPr fontId="17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</si>
  <si>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7"/>
  </si>
  <si>
    <t>振込先</t>
    <rPh sb="0" eb="2">
      <t>フリコミ</t>
    </rPh>
    <rPh sb="2" eb="3">
      <t>サキ</t>
    </rPh>
    <phoneticPr fontId="17"/>
  </si>
  <si>
    <t>太陽熱利用システム（強制循環型）</t>
  </si>
  <si>
    <t xml:space="preserve"> 津山市スマートエネルギー導入補助金を下記のとおり請求します。</t>
  </si>
  <si>
    <t>太陽熱利用システム（自然循環型）</t>
  </si>
  <si>
    <t>定置用リチウムイオン蓄電池</t>
  </si>
  <si>
    <t>電気自動車等</t>
  </si>
  <si>
    <t>口座</t>
    <rPh sb="0" eb="2">
      <t>コウザ</t>
    </rPh>
    <phoneticPr fontId="17"/>
  </si>
  <si>
    <t>超小型電気自動車</t>
  </si>
  <si>
    <t>口座名義</t>
    <rPh sb="0" eb="2">
      <t>コウザ</t>
    </rPh>
    <rPh sb="2" eb="4">
      <t>メイギ</t>
    </rPh>
    <phoneticPr fontId="17"/>
  </si>
  <si>
    <t>番号</t>
    <rPh sb="0" eb="2">
      <t>バンゴウ</t>
    </rPh>
    <phoneticPr fontId="17"/>
  </si>
  <si>
    <t>店</t>
    <rPh sb="0" eb="1">
      <t>ミセ</t>
    </rPh>
    <phoneticPr fontId="17"/>
  </si>
  <si>
    <t>金融機関名</t>
    <rPh sb="0" eb="2">
      <t>キンユウ</t>
    </rPh>
    <rPh sb="2" eb="4">
      <t>キカン</t>
    </rPh>
    <rPh sb="4" eb="5">
      <t>メイ</t>
    </rPh>
    <phoneticPr fontId="17"/>
  </si>
  <si>
    <t>所</t>
    <rPh sb="0" eb="1">
      <t>ショ</t>
    </rPh>
    <phoneticPr fontId="17"/>
  </si>
  <si>
    <t>支店・出張所等名</t>
    <rPh sb="0" eb="2">
      <t>シテン</t>
    </rPh>
    <rPh sb="3" eb="5">
      <t>シュッチョウ</t>
    </rPh>
    <rPh sb="5" eb="6">
      <t>ショ</t>
    </rPh>
    <rPh sb="6" eb="7">
      <t>トウ</t>
    </rPh>
    <rPh sb="7" eb="8">
      <t>メイ</t>
    </rPh>
    <phoneticPr fontId="17"/>
  </si>
  <si>
    <t>銀行</t>
    <rPh sb="0" eb="2">
      <t>ギンコウ</t>
    </rPh>
    <phoneticPr fontId="17"/>
  </si>
  <si>
    <t>金庫</t>
    <rPh sb="0" eb="2">
      <t>キンコ</t>
    </rPh>
    <phoneticPr fontId="17"/>
  </si>
  <si>
    <t>銀行</t>
  </si>
  <si>
    <t>1.太陽熱利用システム（自然循環型）</t>
  </si>
  <si>
    <t>組合</t>
    <rPh sb="0" eb="2">
      <t>クミアイ</t>
    </rPh>
    <phoneticPr fontId="17"/>
  </si>
  <si>
    <t>津山　太郎</t>
    <rPh sb="0" eb="2">
      <t>ツヤマ</t>
    </rPh>
    <rPh sb="3" eb="5">
      <t>タロウ</t>
    </rPh>
    <phoneticPr fontId="17"/>
  </si>
  <si>
    <t>2：当座</t>
  </si>
  <si>
    <t>電気自動車等（電気自動車、PHV）</t>
    <rPh sb="7" eb="9">
      <t>デンキ</t>
    </rPh>
    <rPh sb="9" eb="12">
      <t>ジドウシャ</t>
    </rPh>
    <phoneticPr fontId="17"/>
  </si>
  <si>
    <t>津山</t>
    <rPh sb="0" eb="2">
      <t>ツヤマ</t>
    </rPh>
    <phoneticPr fontId="17"/>
  </si>
  <si>
    <t>補助対象経費</t>
    <rPh sb="0" eb="2">
      <t>ホジョ</t>
    </rPh>
    <rPh sb="2" eb="4">
      <t>タイショウ</t>
    </rPh>
    <rPh sb="4" eb="6">
      <t>ケイヒ</t>
    </rPh>
    <phoneticPr fontId="17"/>
  </si>
  <si>
    <t>補助率・限度額</t>
    <rPh sb="0" eb="3">
      <t>ホジョリツ</t>
    </rPh>
    <rPh sb="4" eb="6">
      <t>ゲンド</t>
    </rPh>
    <rPh sb="6" eb="7">
      <t>ガク</t>
    </rPh>
    <phoneticPr fontId="17"/>
  </si>
  <si>
    <t>口座番号</t>
    <rPh sb="0" eb="2">
      <t>コウザ</t>
    </rPh>
    <rPh sb="2" eb="4">
      <t>バンゴウ</t>
    </rPh>
    <phoneticPr fontId="17"/>
  </si>
  <si>
    <t>口座種別</t>
    <rPh sb="0" eb="2">
      <t>コウザ</t>
    </rPh>
    <rPh sb="2" eb="4">
      <t>シュベツ</t>
    </rPh>
    <phoneticPr fontId="17"/>
  </si>
  <si>
    <t>ﾂﾔﾏ ﾀﾛｳ</t>
  </si>
  <si>
    <t>4.電気自動車等（電気自動車、PHV）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</si>
</sst>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5">
    <font>
      <sz val="11"/>
      <color auto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sz val="11"/>
      <color indexed="9"/>
      <name val="ＭＳ Ｐゴシック"/>
      <family val="3"/>
    </font>
    <font>
      <u/>
      <sz val="12"/>
      <color indexed="12"/>
      <name val="HG創英角ﾎﾟｯﾌﾟ体"/>
      <family val="3"/>
    </font>
    <font>
      <sz val="11"/>
      <color auto="1"/>
      <name val="ＭＳ 明朝"/>
      <family val="1"/>
    </font>
    <font>
      <b/>
      <sz val="11"/>
      <color auto="1"/>
      <name val="ＭＳ Ｐゴシック"/>
      <family val="3"/>
    </font>
    <font>
      <sz val="10"/>
      <color rgb="FF000000"/>
      <name val="Times New Roman"/>
    </font>
    <font>
      <sz val="11"/>
      <color theme="1"/>
      <name val="游ゴシック"/>
      <family val="3"/>
    </font>
    <font>
      <sz val="11"/>
      <color indexed="8"/>
      <name val="ＤＨＰ平成明朝体W3"/>
      <family val="1"/>
    </font>
    <font>
      <b/>
      <sz val="15"/>
      <color auto="1"/>
      <name val="ＭＳ Ｐゴシック"/>
      <family val="3"/>
    </font>
    <font>
      <b/>
      <sz val="13"/>
      <color auto="1"/>
      <name val="ＭＳ Ｐゴシック"/>
      <family val="3"/>
    </font>
    <font>
      <i/>
      <sz val="11"/>
      <color auto="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明朝"/>
      <family val="1"/>
    </font>
    <font>
      <sz val="11"/>
      <color indexed="9"/>
      <name val="ＭＳ 明朝"/>
      <family val="1"/>
    </font>
    <font>
      <sz val="20"/>
      <color auto="1"/>
      <name val="ＭＳ 明朝"/>
      <family val="1"/>
    </font>
    <font>
      <b/>
      <sz val="11"/>
      <color theme="9" tint="-0.25"/>
      <name val="ＭＳ 明朝"/>
      <family val="1"/>
    </font>
    <font>
      <b/>
      <sz val="11"/>
      <color rgb="FF003EFF"/>
      <name val="ＭＳ 明朝"/>
      <family val="1"/>
    </font>
    <font>
      <b/>
      <sz val="11"/>
      <color theme="0" tint="-5.e-002"/>
      <name val="ＭＳ 明朝"/>
      <family val="1"/>
    </font>
    <font>
      <b/>
      <sz val="11"/>
      <color theme="0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8"/>
      <color indexed="10"/>
      <name val="ＭＳ 明朝"/>
      <family val="1"/>
    </font>
    <font>
      <sz val="8"/>
      <color auto="1"/>
      <name val="ＭＳ 明朝"/>
      <family val="1"/>
    </font>
    <font>
      <sz val="14"/>
      <color auto="1"/>
      <name val="ＭＳ 明朝"/>
      <family val="1"/>
    </font>
    <font>
      <sz val="11"/>
      <color indexed="12"/>
      <name val="ＭＳ 明朝"/>
      <family val="1"/>
    </font>
    <font>
      <sz val="11"/>
      <color theme="9" tint="-0.25"/>
      <name val="ＭＳ 明朝"/>
      <family val="1"/>
    </font>
    <font>
      <sz val="11"/>
      <color rgb="FF003EFF"/>
      <name val="ＭＳ 明朝"/>
      <family val="1"/>
    </font>
    <font>
      <sz val="11"/>
      <color theme="0"/>
      <name val="ＭＳ 明朝"/>
      <family val="1"/>
    </font>
    <font>
      <sz val="11"/>
      <color theme="0" tint="-5.e-002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8"/>
      <color rgb="FFA5A5A5"/>
      <name val="ＭＳ 明朝"/>
      <family val="1"/>
    </font>
    <font>
      <sz val="11"/>
      <color rgb="FFA5A5A5"/>
      <name val="ＭＳ 明朝"/>
      <family val="1"/>
    </font>
    <font>
      <b/>
      <sz val="11"/>
      <color auto="1"/>
      <name val="ＭＳ 明朝"/>
      <family val="1"/>
    </font>
    <font>
      <sz val="10"/>
      <color indexed="9"/>
      <name val="ＭＳ 明朝"/>
      <family val="1"/>
    </font>
    <font>
      <sz val="6"/>
      <color rgb="FFA5A5A5"/>
      <name val="ＭＳ 明朝"/>
      <family val="1"/>
    </font>
    <font>
      <sz val="11"/>
      <color rgb="FFA5A5A5"/>
      <name val="ＭＳ 明朝"/>
      <family val="1"/>
    </font>
    <font>
      <sz val="6"/>
      <color rgb="FFA5A5A5"/>
      <name val="ＭＳ 明朝"/>
      <family val="1"/>
    </font>
    <font>
      <sz val="8"/>
      <color rgb="FFA5A5A5"/>
      <name val="ＭＳ 明朝"/>
      <family val="1"/>
    </font>
    <font>
      <sz val="11"/>
      <color rgb="FFFF0000"/>
      <name val="ＭＳ 明朝"/>
      <family val="1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003EFF"/>
      </left>
      <right/>
      <top style="thick">
        <color rgb="FF003EFF"/>
      </top>
      <bottom/>
      <diagonal/>
    </border>
    <border>
      <left style="thick">
        <color rgb="FF003EFF"/>
      </left>
      <right/>
      <top/>
      <bottom/>
      <diagonal/>
    </border>
    <border>
      <left style="thick">
        <color rgb="FF003EFF"/>
      </left>
      <right/>
      <top/>
      <bottom style="thick">
        <color rgb="FF003EFF"/>
      </bottom>
      <diagonal/>
    </border>
    <border>
      <left/>
      <right/>
      <top style="thick">
        <color rgb="FF003EFF"/>
      </top>
      <bottom/>
      <diagonal/>
    </border>
    <border>
      <left/>
      <right/>
      <top/>
      <bottom style="thick">
        <color rgb="FF003EFF"/>
      </bottom>
      <diagonal/>
    </border>
    <border>
      <left/>
      <right style="thick">
        <color rgb="FF003EFF"/>
      </right>
      <top style="thick">
        <color rgb="FF003EFF"/>
      </top>
      <bottom/>
      <diagonal/>
    </border>
    <border>
      <left/>
      <right style="thick">
        <color rgb="FF003EFF"/>
      </right>
      <top/>
      <bottom/>
      <diagonal/>
    </border>
    <border>
      <left/>
      <right style="thick">
        <color rgb="FF003EFF"/>
      </right>
      <top/>
      <bottom style="dotted">
        <color indexed="64"/>
      </bottom>
      <diagonal/>
    </border>
    <border>
      <left/>
      <right style="thick">
        <color rgb="FF003EFF"/>
      </right>
      <top style="dotted">
        <color indexed="64"/>
      </top>
      <bottom/>
      <diagonal/>
    </border>
    <border>
      <left/>
      <right style="thick">
        <color rgb="FF003EFF"/>
      </right>
      <top/>
      <bottom style="thick">
        <color rgb="FF003EFF"/>
      </bottom>
      <diagonal/>
    </border>
  </borders>
  <cellStyleXfs count="5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6" fillId="0" borderId="0" applyNumberFormat="0" applyFill="0" applyBorder="0" applyAlignment="0">
      <alignment vertical="top"/>
      <protection locked="0"/>
    </xf>
    <xf numFmtId="0" fontId="7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8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1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38" fontId="7" fillId="0" borderId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20" fillId="0" borderId="10" xfId="0" applyFont="1" applyFill="1" applyBorder="1" applyProtection="1">
      <alignment vertical="center"/>
    </xf>
    <xf numFmtId="0" fontId="21" fillId="0" borderId="10" xfId="0" applyFont="1" applyFill="1" applyBorder="1" applyProtection="1">
      <alignment vertical="center"/>
    </xf>
    <xf numFmtId="0" fontId="22" fillId="0" borderId="10" xfId="0" applyFont="1" applyFill="1" applyBorder="1" applyProtection="1">
      <alignment vertical="center"/>
    </xf>
    <xf numFmtId="0" fontId="23" fillId="0" borderId="10" xfId="0" applyFont="1" applyFill="1" applyBorder="1" applyProtection="1">
      <alignment vertical="center"/>
    </xf>
    <xf numFmtId="0" fontId="0" fillId="0" borderId="11" xfId="0" applyFont="1" applyBorder="1" applyProtection="1">
      <alignment vertical="center"/>
    </xf>
    <xf numFmtId="0" fontId="24" fillId="0" borderId="12" xfId="0" applyFont="1" applyBorder="1" applyAlignment="1" applyProtection="1">
      <alignment horizontal="center" vertical="center" shrinkToFit="1"/>
    </xf>
    <xf numFmtId="0" fontId="0" fillId="0" borderId="12" xfId="0" applyFont="1" applyBorder="1" applyProtection="1">
      <alignment vertical="center"/>
    </xf>
    <xf numFmtId="0" fontId="0" fillId="0" borderId="13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14" xfId="0" applyFont="1" applyBorder="1" applyAlignment="1" applyProtection="1">
      <alignment horizontal="center" vertical="center" textRotation="255"/>
    </xf>
    <xf numFmtId="0" fontId="20" fillId="0" borderId="15" xfId="0" applyFont="1" applyFill="1" applyBorder="1" applyProtection="1">
      <alignment vertical="center"/>
    </xf>
    <xf numFmtId="0" fontId="21" fillId="0" borderId="15" xfId="0" applyFont="1" applyFill="1" applyBorder="1" applyProtection="1">
      <alignment vertical="center"/>
    </xf>
    <xf numFmtId="0" fontId="22" fillId="0" borderId="15" xfId="0" applyFont="1" applyFill="1" applyBorder="1" applyProtection="1">
      <alignment vertical="center"/>
    </xf>
    <xf numFmtId="0" fontId="23" fillId="0" borderId="15" xfId="0" applyFont="1" applyFill="1" applyBorder="1" applyProtection="1">
      <alignment vertical="center"/>
    </xf>
    <xf numFmtId="0" fontId="25" fillId="0" borderId="16" xfId="0" applyFont="1" applyBorder="1" applyProtection="1">
      <alignment vertical="center"/>
    </xf>
    <xf numFmtId="0" fontId="0" fillId="0" borderId="17" xfId="0" applyFont="1" applyBorder="1" applyProtection="1">
      <alignment vertical="center"/>
    </xf>
    <xf numFmtId="0" fontId="0" fillId="0" borderId="18" xfId="0" applyFont="1" applyBorder="1" applyProtection="1">
      <alignment vertical="center"/>
    </xf>
    <xf numFmtId="0" fontId="0" fillId="0" borderId="19" xfId="0" applyFont="1" applyBorder="1" applyProtection="1">
      <alignment vertical="center"/>
    </xf>
    <xf numFmtId="0" fontId="24" fillId="0" borderId="0" xfId="0" applyFont="1" applyBorder="1" applyAlignment="1" applyProtection="1">
      <alignment horizontal="center" vertical="center" shrinkToFit="1"/>
    </xf>
    <xf numFmtId="0" fontId="0" fillId="0" borderId="20" xfId="0" applyFont="1" applyBorder="1" applyAlignment="1" applyProtection="1">
      <alignment horizontal="center" vertical="center" textRotation="255"/>
    </xf>
    <xf numFmtId="0" fontId="0" fillId="0" borderId="21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 vertical="center" textRotation="255"/>
    </xf>
    <xf numFmtId="0" fontId="21" fillId="0" borderId="0" xfId="0" applyFont="1" applyFill="1" applyProtection="1">
      <alignment vertical="center"/>
    </xf>
    <xf numFmtId="0" fontId="26" fillId="0" borderId="0" xfId="0" applyFont="1" applyProtection="1">
      <alignment vertical="center"/>
    </xf>
    <xf numFmtId="0" fontId="24" fillId="0" borderId="0" xfId="0" applyFont="1" applyBorder="1" applyProtection="1">
      <alignment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0" fontId="0" fillId="0" borderId="23" xfId="0" applyFont="1" applyBorder="1" applyProtection="1">
      <alignment vertical="center"/>
    </xf>
    <xf numFmtId="0" fontId="24" fillId="0" borderId="24" xfId="0" applyFont="1" applyBorder="1" applyProtection="1">
      <alignment vertical="center"/>
    </xf>
    <xf numFmtId="0" fontId="24" fillId="0" borderId="24" xfId="0" applyFont="1" applyBorder="1" applyAlignment="1" applyProtection="1">
      <alignment horizontal="right" vertical="center"/>
    </xf>
    <xf numFmtId="0" fontId="0" fillId="0" borderId="25" xfId="0" applyFont="1" applyBorder="1" applyProtection="1">
      <alignment vertical="center"/>
    </xf>
    <xf numFmtId="0" fontId="24" fillId="0" borderId="19" xfId="0" applyFont="1" applyBorder="1" applyProtection="1">
      <alignment vertical="center"/>
    </xf>
    <xf numFmtId="0" fontId="0" fillId="0" borderId="26" xfId="0" applyFont="1" applyBorder="1" applyProtection="1">
      <alignment vertical="center"/>
    </xf>
    <xf numFmtId="0" fontId="28" fillId="0" borderId="27" xfId="0" applyFont="1" applyBorder="1" applyAlignment="1" applyProtection="1">
      <alignment horizontal="left" vertical="center" indent="1"/>
    </xf>
    <xf numFmtId="0" fontId="28" fillId="0" borderId="28" xfId="0" applyFont="1" applyBorder="1" applyAlignment="1" applyProtection="1">
      <alignment horizontal="left" vertical="center" indent="1"/>
    </xf>
    <xf numFmtId="0" fontId="24" fillId="0" borderId="0" xfId="0" applyFont="1" applyProtection="1">
      <alignment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 indent="1"/>
    </xf>
    <xf numFmtId="0" fontId="28" fillId="0" borderId="29" xfId="0" applyFont="1" applyBorder="1" applyAlignment="1" applyProtection="1">
      <alignment horizontal="left" vertical="center" indent="1"/>
    </xf>
    <xf numFmtId="0" fontId="29" fillId="0" borderId="0" xfId="0" applyFont="1" applyFill="1" applyProtection="1">
      <alignment vertical="center"/>
    </xf>
    <xf numFmtId="0" fontId="0" fillId="0" borderId="24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30" xfId="0" applyFont="1" applyFill="1" applyBorder="1" applyProtection="1">
      <alignment vertical="center"/>
    </xf>
    <xf numFmtId="0" fontId="21" fillId="0" borderId="30" xfId="0" applyFont="1" applyFill="1" applyBorder="1" applyProtection="1">
      <alignment vertical="center"/>
    </xf>
    <xf numFmtId="0" fontId="22" fillId="0" borderId="30" xfId="0" applyFont="1" applyFill="1" applyBorder="1" applyProtection="1">
      <alignment vertical="center"/>
    </xf>
    <xf numFmtId="0" fontId="23" fillId="0" borderId="30" xfId="0" applyFont="1" applyFill="1" applyBorder="1" applyProtection="1">
      <alignment vertical="center"/>
    </xf>
    <xf numFmtId="0" fontId="24" fillId="0" borderId="31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/>
    </xf>
    <xf numFmtId="0" fontId="27" fillId="0" borderId="32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vertical="center" shrinkToFit="1"/>
      <protection locked="0"/>
    </xf>
    <xf numFmtId="0" fontId="30" fillId="0" borderId="10" xfId="0" applyFont="1" applyFill="1" applyBorder="1" applyProtection="1">
      <alignment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6" fontId="30" fillId="0" borderId="10" xfId="0" applyNumberFormat="1" applyFont="1" applyFill="1" applyBorder="1" applyAlignment="1" applyProtection="1">
      <alignment horizontal="right" vertical="center"/>
      <protection locked="0"/>
    </xf>
    <xf numFmtId="6" fontId="33" fillId="0" borderId="10" xfId="0" applyNumberFormat="1" applyFont="1" applyFill="1" applyBorder="1" applyAlignment="1" applyProtection="1">
      <alignment horizontal="right" vertical="center"/>
    </xf>
    <xf numFmtId="0" fontId="27" fillId="0" borderId="34" xfId="0" applyFont="1" applyBorder="1" applyAlignment="1" applyProtection="1">
      <alignment horizontal="center" vertical="center"/>
    </xf>
    <xf numFmtId="0" fontId="34" fillId="0" borderId="35" xfId="0" applyFont="1" applyBorder="1" applyAlignment="1" applyProtection="1">
      <alignment horizontal="center" vertical="center"/>
    </xf>
    <xf numFmtId="0" fontId="34" fillId="0" borderId="3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vertical="center" shrinkToFit="1"/>
      <protection locked="0"/>
    </xf>
    <xf numFmtId="0" fontId="30" fillId="0" borderId="15" xfId="0" applyFont="1" applyFill="1" applyBorder="1" applyProtection="1">
      <alignment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</xf>
    <xf numFmtId="6" fontId="30" fillId="0" borderId="15" xfId="0" applyNumberFormat="1" applyFont="1" applyFill="1" applyBorder="1" applyAlignment="1" applyProtection="1">
      <alignment horizontal="right" vertical="center"/>
      <protection locked="0"/>
    </xf>
    <xf numFmtId="6" fontId="33" fillId="0" borderId="15" xfId="0" applyNumberFormat="1" applyFont="1" applyFill="1" applyBorder="1" applyAlignment="1" applyProtection="1">
      <alignment horizontal="right" vertical="center"/>
    </xf>
    <xf numFmtId="0" fontId="27" fillId="0" borderId="37" xfId="0" applyFont="1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center" vertical="center"/>
    </xf>
    <xf numFmtId="0" fontId="34" fillId="0" borderId="38" xfId="0" applyFont="1" applyBorder="1" applyAlignment="1" applyProtection="1">
      <alignment horizontal="center" vertical="center"/>
    </xf>
    <xf numFmtId="0" fontId="27" fillId="0" borderId="39" xfId="0" applyFont="1" applyBorder="1" applyAlignment="1" applyProtection="1">
      <alignment horizontal="center" vertical="center"/>
    </xf>
    <xf numFmtId="0" fontId="34" fillId="0" borderId="40" xfId="0" applyFont="1" applyBorder="1" applyAlignment="1" applyProtection="1">
      <alignment horizontal="center" vertical="center"/>
    </xf>
    <xf numFmtId="0" fontId="34" fillId="0" borderId="41" xfId="0" applyFont="1" applyBorder="1" applyAlignment="1" applyProtection="1">
      <alignment horizontal="center" vertical="center"/>
    </xf>
    <xf numFmtId="0" fontId="27" fillId="0" borderId="42" xfId="0" applyFont="1" applyBorder="1" applyAlignment="1" applyProtection="1">
      <alignment horizontal="center" vertical="center"/>
    </xf>
    <xf numFmtId="0" fontId="34" fillId="0" borderId="43" xfId="0" applyFont="1" applyBorder="1" applyAlignment="1" applyProtection="1">
      <alignment horizontal="center" vertical="center"/>
    </xf>
    <xf numFmtId="0" fontId="34" fillId="0" borderId="44" xfId="0" applyFont="1" applyBorder="1" applyAlignment="1" applyProtection="1">
      <alignment horizontal="center" vertical="center"/>
    </xf>
    <xf numFmtId="0" fontId="27" fillId="0" borderId="45" xfId="0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/>
    </xf>
    <xf numFmtId="0" fontId="34" fillId="0" borderId="46" xfId="0" applyFont="1" applyBorder="1" applyAlignment="1" applyProtection="1">
      <alignment horizontal="center" vertical="center"/>
    </xf>
    <xf numFmtId="0" fontId="27" fillId="0" borderId="47" xfId="0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34" fillId="0" borderId="48" xfId="0" applyFont="1" applyBorder="1" applyAlignment="1" applyProtection="1">
      <alignment horizontal="center" vertical="center"/>
    </xf>
    <xf numFmtId="6" fontId="32" fillId="0" borderId="15" xfId="52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distributed" vertical="center"/>
    </xf>
    <xf numFmtId="0" fontId="25" fillId="0" borderId="0" xfId="0" applyFont="1" applyBorder="1" applyProtection="1">
      <alignment vertical="center"/>
    </xf>
    <xf numFmtId="0" fontId="0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center" vertical="center" shrinkToFit="1"/>
    </xf>
    <xf numFmtId="0" fontId="34" fillId="0" borderId="49" xfId="0" applyFont="1" applyBorder="1" applyAlignment="1" applyProtection="1">
      <alignment horizontal="center" vertical="center"/>
    </xf>
    <xf numFmtId="0" fontId="34" fillId="0" borderId="50" xfId="0" applyFont="1" applyBorder="1" applyAlignment="1" applyProtection="1">
      <alignment horizontal="center" vertical="center"/>
    </xf>
    <xf numFmtId="0" fontId="34" fillId="0" borderId="5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shrinkToFit="1"/>
    </xf>
    <xf numFmtId="0" fontId="34" fillId="0" borderId="26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/>
    </xf>
    <xf numFmtId="0" fontId="0" fillId="0" borderId="52" xfId="0" applyFont="1" applyBorder="1" applyProtection="1">
      <alignment vertical="center"/>
    </xf>
    <xf numFmtId="0" fontId="0" fillId="0" borderId="21" xfId="0" applyFont="1" applyBorder="1" applyProtection="1">
      <alignment vertical="center"/>
    </xf>
    <xf numFmtId="0" fontId="0" fillId="0" borderId="53" xfId="0" applyFont="1" applyBorder="1" applyProtection="1">
      <alignment vertical="center"/>
    </xf>
    <xf numFmtId="0" fontId="0" fillId="0" borderId="54" xfId="0" applyFont="1" applyBorder="1" applyProtection="1">
      <alignment vertical="center"/>
    </xf>
    <xf numFmtId="6" fontId="35" fillId="0" borderId="15" xfId="0" applyNumberFormat="1" applyFont="1" applyFill="1" applyBorder="1" applyAlignment="1" applyProtection="1">
      <alignment horizontal="center" vertical="center"/>
    </xf>
    <xf numFmtId="6" fontId="33" fillId="0" borderId="15" xfId="0" applyNumberFormat="1" applyFont="1" applyFill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/>
    </xf>
    <xf numFmtId="0" fontId="34" fillId="0" borderId="22" xfId="0" applyFont="1" applyBorder="1" applyAlignment="1" applyProtection="1">
      <alignment horizontal="center" vertical="center"/>
    </xf>
    <xf numFmtId="0" fontId="0" fillId="0" borderId="55" xfId="0" applyFont="1" applyBorder="1" applyProtection="1">
      <alignment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55" xfId="0" applyFont="1" applyBorder="1" applyAlignment="1" applyProtection="1">
      <alignment vertical="center" shrinkToFit="1"/>
    </xf>
    <xf numFmtId="0" fontId="30" fillId="0" borderId="30" xfId="0" applyFont="1" applyFill="1" applyBorder="1" applyAlignment="1" applyProtection="1">
      <alignment vertical="center" shrinkToFit="1"/>
      <protection locked="0"/>
    </xf>
    <xf numFmtId="0" fontId="30" fillId="0" borderId="30" xfId="0" applyFont="1" applyFill="1" applyBorder="1" applyProtection="1">
      <alignment vertical="center"/>
      <protection locked="0"/>
    </xf>
    <xf numFmtId="0" fontId="31" fillId="0" borderId="30" xfId="0" applyFont="1" applyFill="1" applyBorder="1" applyAlignment="1" applyProtection="1">
      <alignment horizontal="center" vertical="center"/>
      <protection locked="0"/>
    </xf>
    <xf numFmtId="6" fontId="32" fillId="0" borderId="30" xfId="52" applyNumberFormat="1" applyFont="1" applyFill="1" applyBorder="1" applyAlignment="1" applyProtection="1">
      <alignment horizontal="center" vertical="center"/>
    </xf>
    <xf numFmtId="6" fontId="35" fillId="0" borderId="30" xfId="0" applyNumberFormat="1" applyFont="1" applyFill="1" applyBorder="1" applyAlignment="1" applyProtection="1">
      <alignment horizontal="right" vertical="center"/>
    </xf>
    <xf numFmtId="6" fontId="33" fillId="0" borderId="30" xfId="0" applyNumberFormat="1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 applyProtection="1">
      <alignment horizontal="distributed" vertical="center"/>
    </xf>
    <xf numFmtId="0" fontId="0" fillId="0" borderId="56" xfId="0" applyFont="1" applyBorder="1" applyProtection="1">
      <alignment vertical="center"/>
    </xf>
    <xf numFmtId="0" fontId="25" fillId="0" borderId="27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37" fillId="0" borderId="0" xfId="0" applyFont="1" applyFill="1" applyProtection="1">
      <alignment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vertical="center"/>
    </xf>
    <xf numFmtId="0" fontId="25" fillId="0" borderId="21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38" fillId="0" borderId="54" xfId="0" applyFont="1" applyFill="1" applyBorder="1" applyProtection="1">
      <alignment vertical="center"/>
    </xf>
    <xf numFmtId="0" fontId="0" fillId="0" borderId="25" xfId="0" applyFont="1" applyFill="1" applyBorder="1" applyAlignment="1" applyProtection="1">
      <alignment vertical="center" shrinkToFit="1"/>
    </xf>
    <xf numFmtId="0" fontId="24" fillId="0" borderId="58" xfId="0" applyFont="1" applyBorder="1" applyAlignment="1" applyProtection="1">
      <alignment horizontal="center" vertical="center"/>
    </xf>
    <xf numFmtId="0" fontId="0" fillId="0" borderId="59" xfId="0" applyFont="1" applyBorder="1" applyProtection="1">
      <alignment vertical="center"/>
    </xf>
    <xf numFmtId="0" fontId="24" fillId="0" borderId="60" xfId="0" applyFont="1" applyBorder="1" applyAlignment="1" applyProtection="1">
      <alignment horizontal="center" vertical="center"/>
    </xf>
    <xf numFmtId="0" fontId="0" fillId="0" borderId="61" xfId="0" applyFont="1" applyBorder="1" applyProtection="1">
      <alignment vertical="center"/>
    </xf>
    <xf numFmtId="0" fontId="0" fillId="0" borderId="62" xfId="0" applyFont="1" applyBorder="1" applyProtection="1">
      <alignment vertical="center"/>
    </xf>
    <xf numFmtId="0" fontId="0" fillId="0" borderId="63" xfId="0" applyFont="1" applyBorder="1" applyProtection="1">
      <alignment vertical="center"/>
    </xf>
    <xf numFmtId="0" fontId="0" fillId="0" borderId="64" xfId="0" applyFont="1" applyBorder="1" applyProtection="1">
      <alignment vertical="center"/>
    </xf>
    <xf numFmtId="38" fontId="18" fillId="0" borderId="0" xfId="0" applyNumberFormat="1" applyFont="1" applyProtection="1">
      <alignment vertical="center"/>
    </xf>
    <xf numFmtId="0" fontId="39" fillId="0" borderId="0" xfId="0" applyFo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8" fillId="0" borderId="63" xfId="0" applyFont="1" applyBorder="1" applyProtection="1">
      <alignment vertical="center"/>
    </xf>
    <xf numFmtId="0" fontId="18" fillId="0" borderId="19" xfId="0" applyFont="1" applyBorder="1" applyProtection="1">
      <alignment vertical="center"/>
    </xf>
    <xf numFmtId="0" fontId="27" fillId="0" borderId="65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18" fillId="0" borderId="61" xfId="0" applyFont="1" applyBorder="1" applyProtection="1">
      <alignment vertical="center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Protection="1">
      <alignment vertical="center"/>
    </xf>
    <xf numFmtId="0" fontId="0" fillId="0" borderId="69" xfId="0" applyFont="1" applyBorder="1" applyProtection="1">
      <alignment vertical="center"/>
    </xf>
    <xf numFmtId="0" fontId="0" fillId="0" borderId="70" xfId="0" applyFont="1" applyBorder="1" applyProtection="1">
      <alignment vertical="center"/>
    </xf>
    <xf numFmtId="0" fontId="25" fillId="0" borderId="55" xfId="0" applyFont="1" applyBorder="1" applyAlignment="1" applyProtection="1">
      <alignment horizontal="center" vertical="center"/>
    </xf>
    <xf numFmtId="0" fontId="18" fillId="0" borderId="31" xfId="0" applyFont="1" applyBorder="1" applyProtection="1">
      <alignment vertical="center"/>
    </xf>
    <xf numFmtId="0" fontId="24" fillId="0" borderId="71" xfId="0" applyFont="1" applyBorder="1" applyAlignment="1" applyProtection="1">
      <alignment horizontal="center" vertical="center"/>
    </xf>
    <xf numFmtId="0" fontId="0" fillId="0" borderId="72" xfId="0" applyFont="1" applyBorder="1" applyProtection="1">
      <alignment vertical="center"/>
    </xf>
    <xf numFmtId="0" fontId="0" fillId="0" borderId="73" xfId="0" applyFont="1" applyBorder="1" applyProtection="1">
      <alignment vertical="center"/>
    </xf>
    <xf numFmtId="0" fontId="28" fillId="0" borderId="32" xfId="0" applyFont="1" applyBorder="1" applyAlignment="1" applyProtection="1">
      <alignment horizontal="left" vertical="center" indent="1"/>
    </xf>
    <xf numFmtId="0" fontId="28" fillId="0" borderId="33" xfId="0" applyFont="1" applyBorder="1" applyAlignment="1" applyProtection="1">
      <alignment horizontal="left" vertical="center" indent="1"/>
    </xf>
    <xf numFmtId="0" fontId="0" fillId="0" borderId="0" xfId="0" applyFont="1" applyAlignment="1" applyProtection="1">
      <alignment horizontal="right" vertical="center"/>
    </xf>
    <xf numFmtId="38" fontId="0" fillId="0" borderId="0" xfId="0" applyNumberFormat="1" applyFont="1" applyProtection="1">
      <alignment vertical="center"/>
    </xf>
    <xf numFmtId="0" fontId="40" fillId="0" borderId="0" xfId="0" applyFont="1" applyProtection="1">
      <alignment vertical="center"/>
    </xf>
    <xf numFmtId="0" fontId="41" fillId="0" borderId="0" xfId="0" applyFont="1" applyFill="1" applyProtection="1">
      <alignment vertical="center"/>
    </xf>
    <xf numFmtId="0" fontId="31" fillId="0" borderId="43" xfId="0" applyFont="1" applyBorder="1" applyAlignment="1" applyProtection="1">
      <alignment horizontal="center" vertical="center"/>
      <protection locked="0"/>
    </xf>
    <xf numFmtId="0" fontId="42" fillId="0" borderId="0" xfId="0" applyFont="1" applyProtection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5" fillId="0" borderId="0" xfId="0" applyFont="1" applyProtection="1">
      <alignment vertical="center"/>
    </xf>
    <xf numFmtId="0" fontId="43" fillId="0" borderId="0" xfId="0" applyFont="1" applyFill="1" applyProtection="1">
      <alignment vertical="center"/>
    </xf>
    <xf numFmtId="0" fontId="44" fillId="0" borderId="0" xfId="0" applyFont="1" applyProtection="1">
      <alignment vertical="center"/>
    </xf>
    <xf numFmtId="0" fontId="0" fillId="0" borderId="0" xfId="0">
      <alignment vertical="center"/>
    </xf>
    <xf numFmtId="0" fontId="37" fillId="0" borderId="0" xfId="0" quotePrefix="1" applyFont="1" applyProtection="1">
      <alignment vertical="center"/>
    </xf>
    <xf numFmtId="38" fontId="37" fillId="0" borderId="0" xfId="52" applyFont="1" applyBorder="1" applyProtection="1">
      <alignment vertical="center"/>
    </xf>
    <xf numFmtId="0" fontId="0" fillId="17" borderId="0" xfId="0" applyFont="1" applyFill="1" applyProtection="1">
      <alignment vertical="center"/>
    </xf>
    <xf numFmtId="0" fontId="19" fillId="0" borderId="74" xfId="0" applyFont="1" applyBorder="1" applyAlignment="1" applyProtection="1">
      <alignment horizontal="center" vertical="center"/>
    </xf>
    <xf numFmtId="0" fontId="19" fillId="0" borderId="75" xfId="0" applyFont="1" applyBorder="1" applyAlignment="1" applyProtection="1">
      <alignment horizontal="center" vertical="center"/>
    </xf>
    <xf numFmtId="0" fontId="0" fillId="0" borderId="75" xfId="0" applyFont="1" applyBorder="1" applyProtection="1">
      <alignment vertical="center"/>
    </xf>
    <xf numFmtId="0" fontId="0" fillId="0" borderId="76" xfId="0" applyFont="1" applyBorder="1" applyProtection="1">
      <alignment vertical="center"/>
    </xf>
    <xf numFmtId="0" fontId="0" fillId="17" borderId="0" xfId="0" applyFont="1" applyFill="1" applyBorder="1" applyProtection="1">
      <alignment vertical="center"/>
    </xf>
    <xf numFmtId="0" fontId="20" fillId="17" borderId="10" xfId="0" applyFont="1" applyFill="1" applyBorder="1" applyProtection="1">
      <alignment vertical="center"/>
    </xf>
    <xf numFmtId="0" fontId="21" fillId="17" borderId="10" xfId="0" applyFont="1" applyFill="1" applyBorder="1" applyProtection="1">
      <alignment vertical="center"/>
    </xf>
    <xf numFmtId="0" fontId="22" fillId="17" borderId="10" xfId="0" applyFont="1" applyFill="1" applyBorder="1" applyProtection="1">
      <alignment vertical="center"/>
    </xf>
    <xf numFmtId="0" fontId="23" fillId="17" borderId="10" xfId="0" applyFont="1" applyFill="1" applyBorder="1" applyProtection="1">
      <alignment vertical="center"/>
    </xf>
    <xf numFmtId="0" fontId="19" fillId="0" borderId="77" xfId="0" applyFont="1" applyBorder="1" applyAlignment="1" applyProtection="1">
      <alignment horizontal="center" vertical="center"/>
    </xf>
    <xf numFmtId="0" fontId="0" fillId="0" borderId="78" xfId="0" applyFont="1" applyBorder="1" applyProtection="1">
      <alignment vertical="center"/>
    </xf>
    <xf numFmtId="0" fontId="20" fillId="17" borderId="15" xfId="0" applyFont="1" applyFill="1" applyBorder="1" applyProtection="1">
      <alignment vertical="center"/>
    </xf>
    <xf numFmtId="0" fontId="21" fillId="17" borderId="15" xfId="0" applyFont="1" applyFill="1" applyBorder="1" applyProtection="1">
      <alignment vertical="center"/>
    </xf>
    <xf numFmtId="0" fontId="22" fillId="17" borderId="15" xfId="0" applyFont="1" applyFill="1" applyBorder="1" applyProtection="1">
      <alignment vertical="center"/>
    </xf>
    <xf numFmtId="0" fontId="23" fillId="17" borderId="15" xfId="0" applyFont="1" applyFill="1" applyBorder="1" applyProtection="1">
      <alignment vertical="center"/>
    </xf>
    <xf numFmtId="0" fontId="21" fillId="17" borderId="0" xfId="0" applyFont="1" applyFill="1" applyProtection="1">
      <alignment vertical="center"/>
    </xf>
    <xf numFmtId="0" fontId="26" fillId="0" borderId="0" xfId="0" applyFont="1" applyBorder="1" applyProtection="1">
      <alignment vertical="center"/>
    </xf>
    <xf numFmtId="0" fontId="29" fillId="17" borderId="0" xfId="0" applyFont="1" applyFill="1" applyProtection="1">
      <alignment vertical="center"/>
    </xf>
    <xf numFmtId="0" fontId="20" fillId="17" borderId="30" xfId="0" applyFont="1" applyFill="1" applyBorder="1" applyProtection="1">
      <alignment vertical="center"/>
    </xf>
    <xf numFmtId="0" fontId="21" fillId="17" borderId="30" xfId="0" applyFont="1" applyFill="1" applyBorder="1" applyProtection="1">
      <alignment vertical="center"/>
    </xf>
    <xf numFmtId="0" fontId="22" fillId="17" borderId="30" xfId="0" applyFont="1" applyFill="1" applyBorder="1" applyProtection="1">
      <alignment vertical="center"/>
    </xf>
    <xf numFmtId="0" fontId="23" fillId="17" borderId="30" xfId="0" applyFont="1" applyFill="1" applyBorder="1" applyProtection="1">
      <alignment vertical="center"/>
    </xf>
    <xf numFmtId="0" fontId="30" fillId="17" borderId="10" xfId="0" applyFont="1" applyFill="1" applyBorder="1" applyAlignment="1" applyProtection="1">
      <alignment vertical="center" shrinkToFit="1"/>
    </xf>
    <xf numFmtId="0" fontId="30" fillId="17" borderId="10" xfId="0" applyFont="1" applyFill="1" applyBorder="1" applyProtection="1">
      <alignment vertical="center"/>
    </xf>
    <xf numFmtId="0" fontId="31" fillId="17" borderId="10" xfId="0" applyFont="1" applyFill="1" applyBorder="1" applyAlignment="1" applyProtection="1">
      <alignment horizontal="center" vertical="center"/>
    </xf>
    <xf numFmtId="0" fontId="32" fillId="17" borderId="10" xfId="0" applyFont="1" applyFill="1" applyBorder="1" applyAlignment="1" applyProtection="1">
      <alignment horizontal="center" vertical="center"/>
    </xf>
    <xf numFmtId="6" fontId="30" fillId="17" borderId="10" xfId="0" applyNumberFormat="1" applyFont="1" applyFill="1" applyBorder="1" applyAlignment="1" applyProtection="1">
      <alignment horizontal="right" vertical="center"/>
    </xf>
    <xf numFmtId="6" fontId="33" fillId="17" borderId="10" xfId="0" applyNumberFormat="1" applyFont="1" applyFill="1" applyBorder="1" applyAlignment="1" applyProtection="1">
      <alignment horizontal="right" vertical="center"/>
    </xf>
    <xf numFmtId="0" fontId="30" fillId="17" borderId="15" xfId="0" applyFont="1" applyFill="1" applyBorder="1" applyAlignment="1" applyProtection="1">
      <alignment vertical="center" shrinkToFit="1"/>
    </xf>
    <xf numFmtId="0" fontId="30" fillId="17" borderId="15" xfId="0" applyFont="1" applyFill="1" applyBorder="1" applyProtection="1">
      <alignment vertical="center"/>
    </xf>
    <xf numFmtId="0" fontId="31" fillId="17" borderId="15" xfId="0" applyFont="1" applyFill="1" applyBorder="1" applyAlignment="1" applyProtection="1">
      <alignment horizontal="center" vertical="center"/>
    </xf>
    <xf numFmtId="0" fontId="32" fillId="17" borderId="15" xfId="0" applyFont="1" applyFill="1" applyBorder="1" applyAlignment="1" applyProtection="1">
      <alignment horizontal="center" vertical="center"/>
    </xf>
    <xf numFmtId="6" fontId="30" fillId="17" borderId="15" xfId="0" applyNumberFormat="1" applyFont="1" applyFill="1" applyBorder="1" applyAlignment="1" applyProtection="1">
      <alignment horizontal="right" vertical="center"/>
    </xf>
    <xf numFmtId="6" fontId="33" fillId="17" borderId="15" xfId="0" applyNumberFormat="1" applyFont="1" applyFill="1" applyBorder="1" applyAlignment="1" applyProtection="1">
      <alignment horizontal="right" vertical="center"/>
    </xf>
    <xf numFmtId="6" fontId="32" fillId="17" borderId="15" xfId="52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vertical="center"/>
    </xf>
    <xf numFmtId="6" fontId="35" fillId="17" borderId="15" xfId="0" applyNumberFormat="1" applyFont="1" applyFill="1" applyBorder="1" applyAlignment="1" applyProtection="1">
      <alignment horizontal="center" vertical="center"/>
    </xf>
    <xf numFmtId="6" fontId="33" fillId="17" borderId="15" xfId="0" applyNumberFormat="1" applyFont="1" applyFill="1" applyBorder="1" applyAlignment="1" applyProtection="1">
      <alignment horizontal="center" vertical="center"/>
    </xf>
    <xf numFmtId="0" fontId="30" fillId="17" borderId="30" xfId="0" applyFont="1" applyFill="1" applyBorder="1" applyAlignment="1" applyProtection="1">
      <alignment vertical="center" shrinkToFit="1"/>
    </xf>
    <xf numFmtId="0" fontId="30" fillId="17" borderId="30" xfId="0" applyFont="1" applyFill="1" applyBorder="1" applyProtection="1">
      <alignment vertical="center"/>
    </xf>
    <xf numFmtId="0" fontId="31" fillId="17" borderId="30" xfId="0" applyFont="1" applyFill="1" applyBorder="1" applyAlignment="1" applyProtection="1">
      <alignment horizontal="center" vertical="center"/>
    </xf>
    <xf numFmtId="6" fontId="32" fillId="17" borderId="30" xfId="52" applyNumberFormat="1" applyFont="1" applyFill="1" applyBorder="1" applyAlignment="1" applyProtection="1">
      <alignment horizontal="center" vertical="center"/>
    </xf>
    <xf numFmtId="6" fontId="35" fillId="17" borderId="30" xfId="0" applyNumberFormat="1" applyFont="1" applyFill="1" applyBorder="1" applyAlignment="1" applyProtection="1">
      <alignment horizontal="right" vertical="center"/>
    </xf>
    <xf numFmtId="6" fontId="33" fillId="17" borderId="30" xfId="0" applyNumberFormat="1" applyFont="1" applyFill="1" applyBorder="1" applyAlignment="1" applyProtection="1">
      <alignment horizontal="center" vertical="center"/>
    </xf>
    <xf numFmtId="0" fontId="43" fillId="17" borderId="0" xfId="0" applyFont="1" applyFill="1" applyProtection="1">
      <alignment vertical="center"/>
    </xf>
    <xf numFmtId="0" fontId="41" fillId="17" borderId="0" xfId="0" applyFont="1" applyFill="1" applyProtection="1">
      <alignment vertical="center"/>
    </xf>
    <xf numFmtId="0" fontId="38" fillId="17" borderId="54" xfId="0" applyFont="1" applyFill="1" applyBorder="1" applyProtection="1">
      <alignment vertical="center"/>
    </xf>
    <xf numFmtId="0" fontId="18" fillId="17" borderId="0" xfId="0" applyFont="1" applyFill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78" xfId="0" applyFont="1" applyBorder="1" applyProtection="1">
      <alignment vertical="center"/>
    </xf>
    <xf numFmtId="38" fontId="18" fillId="0" borderId="0" xfId="0" applyNumberFormat="1" applyFont="1" applyBorder="1" applyProtection="1">
      <alignment vertical="center"/>
    </xf>
    <xf numFmtId="0" fontId="39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30" fillId="17" borderId="10" xfId="0" applyFont="1" applyFill="1" applyBorder="1" applyAlignment="1" applyProtection="1">
      <alignment horizontal="center" vertical="center"/>
    </xf>
    <xf numFmtId="0" fontId="30" fillId="17" borderId="15" xfId="0" applyFont="1" applyFill="1" applyBorder="1" applyAlignment="1" applyProtection="1">
      <alignment horizontal="center" vertical="center"/>
    </xf>
    <xf numFmtId="0" fontId="19" fillId="0" borderId="79" xfId="0" applyFont="1" applyBorder="1" applyAlignment="1" applyProtection="1">
      <alignment horizontal="center" vertical="center"/>
    </xf>
    <xf numFmtId="0" fontId="19" fillId="0" borderId="80" xfId="0" applyFont="1" applyBorder="1" applyAlignment="1" applyProtection="1">
      <alignment horizontal="center" vertical="center"/>
    </xf>
    <xf numFmtId="0" fontId="18" fillId="0" borderId="80" xfId="0" applyFont="1" applyBorder="1" applyProtection="1">
      <alignment vertical="center"/>
    </xf>
    <xf numFmtId="0" fontId="0" fillId="0" borderId="80" xfId="0" applyFont="1" applyBorder="1" applyAlignment="1" applyProtection="1">
      <alignment horizontal="right" vertical="center"/>
    </xf>
    <xf numFmtId="0" fontId="0" fillId="0" borderId="80" xfId="0" applyFont="1" applyBorder="1" applyProtection="1">
      <alignment vertical="center"/>
    </xf>
    <xf numFmtId="0" fontId="39" fillId="0" borderId="80" xfId="0" applyFont="1" applyBorder="1" applyProtection="1">
      <alignment vertical="center"/>
    </xf>
    <xf numFmtId="0" fontId="24" fillId="0" borderId="81" xfId="0" applyFont="1" applyBorder="1" applyAlignment="1" applyProtection="1">
      <alignment vertical="center" shrinkToFit="1"/>
    </xf>
    <xf numFmtId="0" fontId="0" fillId="0" borderId="82" xfId="0" applyFont="1" applyFill="1" applyBorder="1" applyAlignment="1" applyProtection="1">
      <alignment vertical="center" shrinkToFit="1"/>
    </xf>
    <xf numFmtId="0" fontId="25" fillId="0" borderId="81" xfId="0" applyFont="1" applyBorder="1" applyAlignment="1" applyProtection="1">
      <alignment horizontal="center" vertical="center"/>
    </xf>
    <xf numFmtId="0" fontId="18" fillId="0" borderId="83" xfId="0" applyFont="1" applyBorder="1" applyProtection="1">
      <alignment vertical="center"/>
    </xf>
    <xf numFmtId="0" fontId="39" fillId="17" borderId="0" xfId="0" applyFont="1" applyFill="1" applyProtection="1">
      <alignment vertical="center"/>
    </xf>
    <xf numFmtId="38" fontId="0" fillId="17" borderId="0" xfId="0" applyNumberFormat="1" applyFont="1" applyFill="1" applyProtection="1">
      <alignment vertical="center"/>
    </xf>
    <xf numFmtId="0" fontId="40" fillId="17" borderId="0" xfId="0" applyFont="1" applyFill="1" applyProtection="1">
      <alignment vertical="center"/>
    </xf>
    <xf numFmtId="0" fontId="31" fillId="17" borderId="43" xfId="0" applyFont="1" applyFill="1" applyBorder="1" applyAlignment="1" applyProtection="1">
      <alignment horizontal="center" vertical="center"/>
    </xf>
    <xf numFmtId="0" fontId="25" fillId="17" borderId="0" xfId="0" applyFont="1" applyFill="1" applyProtection="1">
      <alignment vertical="center"/>
    </xf>
    <xf numFmtId="0" fontId="30" fillId="17" borderId="30" xfId="0" applyFont="1" applyFill="1" applyBorder="1" applyAlignment="1" applyProtection="1">
      <alignment horizontal="center" vertical="center"/>
    </xf>
    <xf numFmtId="0" fontId="35" fillId="17" borderId="0" xfId="0" applyFont="1" applyFill="1" applyProtection="1">
      <alignment vertical="center"/>
    </xf>
    <xf numFmtId="0" fontId="44" fillId="17" borderId="0" xfId="0" applyFont="1" applyFill="1" applyProtection="1">
      <alignment vertical="center"/>
    </xf>
    <xf numFmtId="0" fontId="41" fillId="17" borderId="0" xfId="0" quotePrefix="1" applyFont="1" applyFill="1" applyProtection="1">
      <alignment vertical="center"/>
    </xf>
    <xf numFmtId="38" fontId="41" fillId="17" borderId="0" xfId="52" applyFont="1" applyFill="1" applyBorder="1" applyProtection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ハイパーリンク 2" xfId="28"/>
    <cellStyle name="メモ" xfId="29" builtinId="10" customBuiltin="1"/>
    <cellStyle name="リンク セル" xfId="30" builtinId="24" customBuiltin="1"/>
    <cellStyle name="入力" xfId="31" builtinId="20" customBuiltin="1"/>
    <cellStyle name="出力" xfId="32" builtinId="21" customBuiltin="1"/>
    <cellStyle name="悪い" xfId="33" builtinId="27" customBuiltin="1"/>
    <cellStyle name="桁区切り 2" xfId="34"/>
    <cellStyle name="標準" xfId="0" builtinId="0"/>
    <cellStyle name="標準 2" xfId="35"/>
    <cellStyle name="標準 3" xfId="36"/>
    <cellStyle name="標準 4" xfId="37"/>
    <cellStyle name="標準 5" xfId="38"/>
    <cellStyle name="標準 6" xfId="39"/>
    <cellStyle name="標準 7" xfId="40"/>
    <cellStyle name="標準 8" xfId="41"/>
    <cellStyle name="標準 9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  <cellStyle name="桁区切り" xfId="52" builtinId="6"/>
  </cellStyles>
  <dxfs count="18"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A5A5A5"/>
      <color rgb="FF003EFF"/>
      <color rgb="FFCC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43</xdr:col>
      <xdr:colOff>47625</xdr:colOff>
      <xdr:row>19</xdr:row>
      <xdr:rowOff>48260</xdr:rowOff>
    </xdr:from>
    <xdr:to xmlns:xdr="http://schemas.openxmlformats.org/drawingml/2006/spreadsheetDrawing">
      <xdr:col>58</xdr:col>
      <xdr:colOff>20955</xdr:colOff>
      <xdr:row>21</xdr:row>
      <xdr:rowOff>226060</xdr:rowOff>
    </xdr:to>
    <xdr:sp macro="" textlink="">
      <xdr:nvSpPr>
        <xdr:cNvPr id="3" name="テキスト 3"/>
        <xdr:cNvSpPr txBox="1"/>
      </xdr:nvSpPr>
      <xdr:spPr>
        <a:xfrm>
          <a:off x="5648325" y="2970530"/>
          <a:ext cx="1973580" cy="604520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/>
            <a:t>口座名義を</a:t>
          </a:r>
          <a:r>
            <a:rPr kumimoji="1" lang="ja-JP" altLang="en-US" u="sng">
              <a:solidFill>
                <a:srgbClr val="FF0000"/>
              </a:solidFill>
            </a:rPr>
            <a:t>カタカナで姓と名の間を</a:t>
          </a:r>
          <a:r>
            <a:rPr kumimoji="1" lang="ja-JP" altLang="en-US" u="sng">
              <a:solidFill>
                <a:srgbClr val="FF0000"/>
              </a:solidFill>
            </a:rPr>
            <a:t>１文字空けて</a:t>
          </a:r>
          <a:r>
            <a:rPr kumimoji="1" lang="ja-JP" altLang="en-US"/>
            <a:t>入力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55</xdr:col>
      <xdr:colOff>95250</xdr:colOff>
      <xdr:row>8</xdr:row>
      <xdr:rowOff>86360</xdr:rowOff>
    </xdr:from>
    <xdr:to xmlns:xdr="http://schemas.openxmlformats.org/drawingml/2006/spreadsheetDrawing">
      <xdr:col>57</xdr:col>
      <xdr:colOff>38100</xdr:colOff>
      <xdr:row>19</xdr:row>
      <xdr:rowOff>54610</xdr:rowOff>
    </xdr:to>
    <xdr:sp macro="" textlink="">
      <xdr:nvSpPr>
        <xdr:cNvPr id="6" name="直線 6"/>
        <xdr:cNvSpPr/>
      </xdr:nvSpPr>
      <xdr:spPr>
        <a:xfrm flipH="1" flipV="1">
          <a:off x="7296150" y="1236980"/>
          <a:ext cx="209550" cy="1739900"/>
        </a:xfrm>
        <a:prstGeom prst="line">
          <a:avLst/>
        </a:prstGeom>
        <a:noFill/>
        <a:ln w="1587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stealth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</xdr:col>
      <xdr:colOff>114300</xdr:colOff>
      <xdr:row>19</xdr:row>
      <xdr:rowOff>48260</xdr:rowOff>
    </xdr:from>
    <xdr:to xmlns:xdr="http://schemas.openxmlformats.org/drawingml/2006/spreadsheetDrawing">
      <xdr:col>9</xdr:col>
      <xdr:colOff>30480</xdr:colOff>
      <xdr:row>20</xdr:row>
      <xdr:rowOff>215265</xdr:rowOff>
    </xdr:to>
    <xdr:sp macro="" textlink="">
      <xdr:nvSpPr>
        <xdr:cNvPr id="7" name="テキスト 7"/>
        <xdr:cNvSpPr txBox="1"/>
      </xdr:nvSpPr>
      <xdr:spPr>
        <a:xfrm>
          <a:off x="247650" y="2970530"/>
          <a:ext cx="982980" cy="338455"/>
        </a:xfrm>
        <a:prstGeom prst="rect">
          <a:avLst/>
        </a:prstGeom>
        <a:solidFill>
          <a:schemeClr val="lt1"/>
        </a:solidFill>
        <a:ln w="1587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/>
            <a:t>自動で入力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123825</xdr:colOff>
      <xdr:row>8</xdr:row>
      <xdr:rowOff>76835</xdr:rowOff>
    </xdr:from>
    <xdr:to xmlns:xdr="http://schemas.openxmlformats.org/drawingml/2006/spreadsheetDrawing">
      <xdr:col>11</xdr:col>
      <xdr:colOff>28575</xdr:colOff>
      <xdr:row>19</xdr:row>
      <xdr:rowOff>58420</xdr:rowOff>
    </xdr:to>
    <xdr:sp macro="" textlink="">
      <xdr:nvSpPr>
        <xdr:cNvPr id="8" name="直線 8"/>
        <xdr:cNvSpPr/>
      </xdr:nvSpPr>
      <xdr:spPr>
        <a:xfrm flipV="1">
          <a:off x="257175" y="1227455"/>
          <a:ext cx="1238250" cy="1753235"/>
        </a:xfrm>
        <a:prstGeom prst="line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stealth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9</xdr:col>
      <xdr:colOff>9525</xdr:colOff>
      <xdr:row>12</xdr:row>
      <xdr:rowOff>114935</xdr:rowOff>
    </xdr:from>
    <xdr:to xmlns:xdr="http://schemas.openxmlformats.org/drawingml/2006/spreadsheetDrawing">
      <xdr:col>28</xdr:col>
      <xdr:colOff>49530</xdr:colOff>
      <xdr:row>14</xdr:row>
      <xdr:rowOff>95885</xdr:rowOff>
    </xdr:to>
    <xdr:sp macro="" textlink="">
      <xdr:nvSpPr>
        <xdr:cNvPr id="9" name="テキスト 9"/>
        <xdr:cNvSpPr txBox="1"/>
      </xdr:nvSpPr>
      <xdr:spPr>
        <a:xfrm>
          <a:off x="1209675" y="1837055"/>
          <a:ext cx="2440305" cy="323850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/>
            <a:t>補助対象経費を</a:t>
          </a:r>
          <a:r>
            <a:rPr kumimoji="1" lang="ja-JP" altLang="en-US" u="sng">
              <a:solidFill>
                <a:srgbClr val="FF0000"/>
              </a:solidFill>
            </a:rPr>
            <a:t>税抜き金額</a:t>
          </a:r>
          <a:r>
            <a:rPr kumimoji="1" lang="ja-JP" altLang="en-US"/>
            <a:t>で入力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19050</xdr:colOff>
      <xdr:row>7</xdr:row>
      <xdr:rowOff>105410</xdr:rowOff>
    </xdr:from>
    <xdr:to xmlns:xdr="http://schemas.openxmlformats.org/drawingml/2006/spreadsheetDrawing">
      <xdr:col>18</xdr:col>
      <xdr:colOff>47625</xdr:colOff>
      <xdr:row>12</xdr:row>
      <xdr:rowOff>120650</xdr:rowOff>
    </xdr:to>
    <xdr:sp macro="" textlink="">
      <xdr:nvSpPr>
        <xdr:cNvPr id="10" name="直線 10"/>
        <xdr:cNvSpPr/>
      </xdr:nvSpPr>
      <xdr:spPr>
        <a:xfrm flipV="1">
          <a:off x="1219200" y="1084580"/>
          <a:ext cx="1228725" cy="758190"/>
        </a:xfrm>
        <a:prstGeom prst="line">
          <a:avLst/>
        </a:prstGeom>
        <a:noFill/>
        <a:ln w="1587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stealth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33</xdr:col>
      <xdr:colOff>66675</xdr:colOff>
      <xdr:row>13</xdr:row>
      <xdr:rowOff>104775</xdr:rowOff>
    </xdr:from>
    <xdr:to xmlns:xdr="http://schemas.openxmlformats.org/drawingml/2006/spreadsheetDrawing">
      <xdr:col>49</xdr:col>
      <xdr:colOff>114300</xdr:colOff>
      <xdr:row>15</xdr:row>
      <xdr:rowOff>104775</xdr:rowOff>
    </xdr:to>
    <xdr:sp macro="" textlink="">
      <xdr:nvSpPr>
        <xdr:cNvPr id="11" name="四角形 11"/>
        <xdr:cNvSpPr/>
      </xdr:nvSpPr>
      <xdr:spPr>
        <a:xfrm>
          <a:off x="4333875" y="1998345"/>
          <a:ext cx="2181225" cy="342900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35</xdr:col>
      <xdr:colOff>85725</xdr:colOff>
      <xdr:row>15</xdr:row>
      <xdr:rowOff>104775</xdr:rowOff>
    </xdr:from>
    <xdr:to xmlns:xdr="http://schemas.openxmlformats.org/drawingml/2006/spreadsheetDrawing">
      <xdr:col>37</xdr:col>
      <xdr:colOff>38100</xdr:colOff>
      <xdr:row>17</xdr:row>
      <xdr:rowOff>38100</xdr:rowOff>
    </xdr:to>
    <xdr:sp macro="" textlink="">
      <xdr:nvSpPr>
        <xdr:cNvPr id="12" name="図形 12"/>
        <xdr:cNvSpPr/>
      </xdr:nvSpPr>
      <xdr:spPr>
        <a:xfrm>
          <a:off x="4619625" y="2341245"/>
          <a:ext cx="219075" cy="276225"/>
        </a:xfrm>
        <a:custGeom>
          <a:avLst/>
          <a:gdLst/>
          <a:ahLst/>
          <a:cxnLst/>
          <a:rect l="l" t="t" r="r" b="b"/>
          <a:pathLst>
            <a:path w="21600" h="21600" extrusionOk="1">
              <a:moveTo>
                <a:pt x="16" y="0"/>
              </a:moveTo>
              <a:lnTo>
                <a:pt x="0" y="21557"/>
              </a:lnTo>
              <a:lnTo>
                <a:pt x="21600" y="21600"/>
              </a:lnTo>
            </a:path>
          </a:pathLst>
        </a:custGeom>
        <a:noFill/>
        <a:ln w="15875" cap="flat" cmpd="sng" algn="ctr">
          <a:solidFill>
            <a:srgbClr val="FF0000"/>
          </a:solidFill>
          <a:prstDash val="solid"/>
          <a:round/>
          <a:headEnd type="stealth" w="med" len="med"/>
          <a:tailEnd type="none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37</xdr:col>
      <xdr:colOff>47625</xdr:colOff>
      <xdr:row>16</xdr:row>
      <xdr:rowOff>57150</xdr:rowOff>
    </xdr:from>
    <xdr:to xmlns:xdr="http://schemas.openxmlformats.org/drawingml/2006/spreadsheetDrawing">
      <xdr:col>48</xdr:col>
      <xdr:colOff>20955</xdr:colOff>
      <xdr:row>18</xdr:row>
      <xdr:rowOff>38100</xdr:rowOff>
    </xdr:to>
    <xdr:sp macro="" textlink="">
      <xdr:nvSpPr>
        <xdr:cNvPr id="13" name="テキスト 13"/>
        <xdr:cNvSpPr txBox="1"/>
      </xdr:nvSpPr>
      <xdr:spPr>
        <a:xfrm>
          <a:off x="4848225" y="2465070"/>
          <a:ext cx="1440180" cy="32385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/>
            <a:t>日付は空欄で提出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114300</xdr:colOff>
      <xdr:row>6</xdr:row>
      <xdr:rowOff>104140</xdr:rowOff>
    </xdr:from>
    <xdr:to xmlns:xdr="http://schemas.openxmlformats.org/drawingml/2006/spreadsheetDrawing">
      <xdr:col>11</xdr:col>
      <xdr:colOff>66675</xdr:colOff>
      <xdr:row>19</xdr:row>
      <xdr:rowOff>50800</xdr:rowOff>
    </xdr:to>
    <xdr:sp macro="" textlink="">
      <xdr:nvSpPr>
        <xdr:cNvPr id="15" name="直線 15"/>
        <xdr:cNvSpPr/>
      </xdr:nvSpPr>
      <xdr:spPr>
        <a:xfrm flipV="1">
          <a:off x="247650" y="911860"/>
          <a:ext cx="1285875" cy="2061210"/>
        </a:xfrm>
        <a:prstGeom prst="line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stealth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Z55"/>
  <sheetViews>
    <sheetView showGridLines="0" showZeros="0" tabSelected="1" view="pageBreakPreview" zoomScaleSheetLayoutView="100" workbookViewId="0">
      <pane ySplit="10" topLeftCell="A11" activePane="bottomLeft" state="frozen"/>
      <selection pane="bottomLeft" activeCell="L4" sqref="L4:AF4"/>
    </sheetView>
  </sheetViews>
  <sheetFormatPr defaultColWidth="2.25" defaultRowHeight="13.5"/>
  <cols>
    <col min="1" max="23" width="1.75" style="1" customWidth="1"/>
    <col min="24" max="25" width="0.875" style="1" customWidth="1"/>
    <col min="26" max="39" width="1.75" style="1" customWidth="1"/>
    <col min="40" max="54" width="1.75" style="2" customWidth="1"/>
    <col min="55" max="16384" width="1.75" style="1" customWidth="1"/>
  </cols>
  <sheetData>
    <row r="1" spans="1:130" ht="3" customHeight="1"/>
    <row r="2" spans="1:130" ht="15" customHeight="1">
      <c r="B2" s="4" t="s">
        <v>16</v>
      </c>
      <c r="C2" s="4"/>
      <c r="D2" s="27" t="s">
        <v>24</v>
      </c>
      <c r="F2" s="49"/>
      <c r="Q2" s="49"/>
    </row>
    <row r="3" spans="1:130" ht="5.0999999999999996" customHeight="1"/>
    <row r="4" spans="1:130">
      <c r="B4" s="5" t="s">
        <v>2</v>
      </c>
      <c r="C4" s="15"/>
      <c r="D4" s="15"/>
      <c r="E4" s="15"/>
      <c r="F4" s="15"/>
      <c r="G4" s="15"/>
      <c r="H4" s="15"/>
      <c r="I4" s="15"/>
      <c r="J4" s="15"/>
      <c r="K4" s="53"/>
      <c r="L4" s="6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17"/>
      <c r="AJ4" s="133" t="s">
        <v>32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70"/>
    </row>
    <row r="5" spans="1:130">
      <c r="B5" s="5" t="s">
        <v>10</v>
      </c>
      <c r="C5" s="15"/>
      <c r="D5" s="15"/>
      <c r="E5" s="15"/>
      <c r="F5" s="15"/>
      <c r="G5" s="15"/>
      <c r="H5" s="15"/>
      <c r="I5" s="15"/>
      <c r="J5" s="15"/>
      <c r="K5" s="53"/>
      <c r="L5" s="6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18"/>
      <c r="AJ5" s="5" t="s">
        <v>43</v>
      </c>
      <c r="AK5" s="15"/>
      <c r="AL5" s="15"/>
      <c r="AM5" s="15"/>
      <c r="AN5" s="15"/>
      <c r="AO5" s="15"/>
      <c r="AP5" s="15"/>
      <c r="AQ5" s="15"/>
      <c r="AR5" s="15"/>
      <c r="AS5" s="15"/>
      <c r="AT5" s="53"/>
      <c r="AU5" s="151"/>
      <c r="AV5" s="152"/>
      <c r="AW5" s="152"/>
      <c r="AX5" s="152"/>
      <c r="AY5" s="152"/>
      <c r="AZ5" s="152"/>
      <c r="BA5" s="152"/>
      <c r="BB5" s="152"/>
      <c r="BC5" s="167" t="s">
        <v>48</v>
      </c>
      <c r="BD5" s="73"/>
      <c r="BE5" s="73"/>
      <c r="BF5" s="119"/>
      <c r="BG5" s="171">
        <f>VLOOKUP(BC5,BB19:BE22,4,FALSE)</f>
        <v>1</v>
      </c>
    </row>
    <row r="6" spans="1:130">
      <c r="B6" s="6" t="s">
        <v>13</v>
      </c>
      <c r="C6" s="16"/>
      <c r="D6" s="16"/>
      <c r="E6" s="16"/>
      <c r="F6" s="16"/>
      <c r="G6" s="16"/>
      <c r="H6" s="16"/>
      <c r="I6" s="16"/>
      <c r="J6" s="16"/>
      <c r="K6" s="54"/>
      <c r="L6" s="63" t="s">
        <v>49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119"/>
      <c r="AG6" s="127">
        <f>IF(L6="","",VLOOKUP(L6,BB13:CW17,21,FALSE))</f>
        <v>1</v>
      </c>
      <c r="AJ6" s="5" t="s">
        <v>45</v>
      </c>
      <c r="AK6" s="15"/>
      <c r="AL6" s="15"/>
      <c r="AM6" s="15"/>
      <c r="AN6" s="15"/>
      <c r="AO6" s="15"/>
      <c r="AP6" s="15"/>
      <c r="AQ6" s="15"/>
      <c r="AR6" s="15"/>
      <c r="AS6" s="15"/>
      <c r="AT6" s="53"/>
      <c r="AU6" s="151"/>
      <c r="AV6" s="152"/>
      <c r="AW6" s="152"/>
      <c r="AX6" s="152"/>
      <c r="AY6" s="152"/>
      <c r="AZ6" s="152"/>
      <c r="BA6" s="152"/>
      <c r="BB6" s="152"/>
      <c r="BC6" s="167" t="s">
        <v>21</v>
      </c>
      <c r="BD6" s="73"/>
      <c r="BE6" s="73"/>
      <c r="BF6" s="119"/>
      <c r="BG6" s="171">
        <f>IF(BC6="店",1,2)</f>
        <v>1</v>
      </c>
    </row>
    <row r="7" spans="1:130">
      <c r="B7" s="7" t="s">
        <v>56</v>
      </c>
      <c r="C7" s="17"/>
      <c r="D7" s="17"/>
      <c r="E7" s="17"/>
      <c r="F7" s="17"/>
      <c r="G7" s="17"/>
      <c r="H7" s="17"/>
      <c r="I7" s="17"/>
      <c r="J7" s="17"/>
      <c r="K7" s="55"/>
      <c r="L7" s="64" t="str">
        <f>IF(L6="","",VLOOKUP(L6,BB13:CW17,41,FALSE))</f>
        <v>1/5</v>
      </c>
      <c r="M7" s="74"/>
      <c r="N7" s="74"/>
      <c r="O7" s="74"/>
      <c r="P7" s="74"/>
      <c r="Q7" s="74"/>
      <c r="R7" s="74"/>
      <c r="S7" s="92">
        <f>IF(L6="","",VLOOKUP(L6,BB13:CW17,44,FALSE))</f>
        <v>50000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120"/>
      <c r="AG7" s="127">
        <f>IF(L6="","",VLOOKUP(L6,BB13:CY17,50,FALSE))</f>
        <v>5</v>
      </c>
      <c r="AJ7" s="6" t="s">
        <v>58</v>
      </c>
      <c r="AK7" s="16"/>
      <c r="AL7" s="16"/>
      <c r="AM7" s="16"/>
      <c r="AN7" s="16"/>
      <c r="AO7" s="16"/>
      <c r="AP7" s="16"/>
      <c r="AQ7" s="16"/>
      <c r="AR7" s="16"/>
      <c r="AS7" s="16"/>
      <c r="AT7" s="54"/>
      <c r="AU7" s="63" t="s">
        <v>4</v>
      </c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119"/>
      <c r="BG7" s="171">
        <f>IF(AU7="1：普通（総合）",1,2)</f>
        <v>1</v>
      </c>
    </row>
    <row r="8" spans="1:130">
      <c r="B8" s="5" t="s">
        <v>55</v>
      </c>
      <c r="C8" s="15"/>
      <c r="D8" s="15"/>
      <c r="E8" s="15"/>
      <c r="F8" s="15"/>
      <c r="G8" s="15"/>
      <c r="H8" s="15"/>
      <c r="I8" s="15"/>
      <c r="J8" s="15"/>
      <c r="K8" s="53"/>
      <c r="L8" s="6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109"/>
      <c r="AB8" s="109"/>
      <c r="AC8" s="109"/>
      <c r="AD8" s="109"/>
      <c r="AE8" s="109"/>
      <c r="AF8" s="121" t="s">
        <v>14</v>
      </c>
      <c r="AG8" s="128"/>
      <c r="AJ8" s="5" t="s">
        <v>57</v>
      </c>
      <c r="AK8" s="15"/>
      <c r="AL8" s="15"/>
      <c r="AM8" s="15"/>
      <c r="AN8" s="15"/>
      <c r="AO8" s="15"/>
      <c r="AP8" s="15"/>
      <c r="AQ8" s="15"/>
      <c r="AR8" s="15"/>
      <c r="AS8" s="15"/>
      <c r="AT8" s="53"/>
      <c r="AU8" s="151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69"/>
      <c r="BG8" s="171">
        <f>LEN(AU8)</f>
        <v>0</v>
      </c>
    </row>
    <row r="9" spans="1:130">
      <c r="B9" s="8" t="s">
        <v>1</v>
      </c>
      <c r="C9" s="18"/>
      <c r="D9" s="18"/>
      <c r="E9" s="18"/>
      <c r="F9" s="18"/>
      <c r="G9" s="18"/>
      <c r="H9" s="18"/>
      <c r="I9" s="18"/>
      <c r="J9" s="18"/>
      <c r="K9" s="56"/>
      <c r="L9" s="66" t="str">
        <f>IF(OR(L6="",L8=""),"",IF(ROUNDDOWN(L8/AG7,-3)&lt;S7,ROUNDDOWN(L8/AG7,-3),S7))</f>
        <v/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110"/>
      <c r="AB9" s="110"/>
      <c r="AC9" s="110"/>
      <c r="AD9" s="110"/>
      <c r="AE9" s="110"/>
      <c r="AF9" s="122"/>
      <c r="AG9" s="127">
        <f>LEN(L9)</f>
        <v>0</v>
      </c>
      <c r="AJ9" s="5" t="s">
        <v>40</v>
      </c>
      <c r="AK9" s="15"/>
      <c r="AL9" s="15"/>
      <c r="AM9" s="15"/>
      <c r="AN9" s="15"/>
      <c r="AO9" s="15"/>
      <c r="AP9" s="15"/>
      <c r="AQ9" s="15"/>
      <c r="AR9" s="15"/>
      <c r="AS9" s="15"/>
      <c r="AT9" s="53"/>
      <c r="AU9" s="151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69"/>
      <c r="BG9" s="172"/>
      <c r="BH9" s="2"/>
    </row>
    <row r="10" spans="1:130" ht="4.5" customHeight="1"/>
    <row r="11" spans="1:130" ht="13.5" customHeight="1">
      <c r="A11" s="3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130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BB12" s="165">
        <v>1</v>
      </c>
      <c r="BC12" s="168">
        <v>2</v>
      </c>
      <c r="BD12" s="168">
        <v>3</v>
      </c>
      <c r="BE12" s="168">
        <v>4</v>
      </c>
      <c r="BF12" s="168">
        <v>5</v>
      </c>
      <c r="BG12" s="168">
        <v>6</v>
      </c>
      <c r="BH12" s="168">
        <v>7</v>
      </c>
      <c r="BI12" s="168">
        <v>8</v>
      </c>
      <c r="BJ12" s="168">
        <v>9</v>
      </c>
      <c r="BK12" s="168">
        <v>10</v>
      </c>
      <c r="BL12" s="168">
        <v>11</v>
      </c>
      <c r="BM12" s="168">
        <v>12</v>
      </c>
      <c r="BN12" s="168">
        <v>13</v>
      </c>
      <c r="BO12" s="168">
        <v>14</v>
      </c>
      <c r="BP12" s="168">
        <v>15</v>
      </c>
      <c r="BQ12" s="168">
        <v>16</v>
      </c>
      <c r="BR12" s="168">
        <v>17</v>
      </c>
      <c r="BS12" s="168">
        <v>18</v>
      </c>
      <c r="BT12" s="168">
        <v>19</v>
      </c>
      <c r="BU12" s="168">
        <v>20</v>
      </c>
      <c r="BV12" s="168">
        <v>21</v>
      </c>
      <c r="BW12" s="168">
        <v>22</v>
      </c>
      <c r="BX12" s="168">
        <v>23</v>
      </c>
      <c r="BY12" s="168">
        <v>24</v>
      </c>
      <c r="BZ12" s="168">
        <v>25</v>
      </c>
      <c r="CA12" s="168">
        <v>26</v>
      </c>
      <c r="CB12" s="168">
        <v>27</v>
      </c>
      <c r="CC12" s="168">
        <v>28</v>
      </c>
      <c r="CD12" s="168">
        <v>29</v>
      </c>
      <c r="CE12" s="168">
        <v>30</v>
      </c>
      <c r="CF12" s="168">
        <v>31</v>
      </c>
      <c r="CG12" s="168">
        <v>32</v>
      </c>
      <c r="CH12" s="168">
        <v>33</v>
      </c>
      <c r="CI12" s="168">
        <v>34</v>
      </c>
      <c r="CJ12" s="168">
        <v>35</v>
      </c>
      <c r="CK12" s="168">
        <v>36</v>
      </c>
      <c r="CL12" s="168">
        <v>37</v>
      </c>
      <c r="CM12" s="168">
        <v>38</v>
      </c>
      <c r="CN12" s="168">
        <v>39</v>
      </c>
      <c r="CO12" s="168">
        <v>40</v>
      </c>
      <c r="CP12" s="168">
        <v>41</v>
      </c>
      <c r="CQ12" s="168">
        <v>42</v>
      </c>
      <c r="CR12" s="168">
        <v>43</v>
      </c>
      <c r="CS12" s="168">
        <v>44</v>
      </c>
      <c r="CT12" s="168">
        <v>45</v>
      </c>
      <c r="CU12" s="168">
        <v>46</v>
      </c>
      <c r="CV12" s="168">
        <v>47</v>
      </c>
      <c r="CW12" s="168">
        <v>48</v>
      </c>
      <c r="CX12" s="168">
        <v>49</v>
      </c>
      <c r="CY12" s="168">
        <v>50</v>
      </c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</row>
    <row r="13" spans="1:130">
      <c r="AO13" s="142"/>
      <c r="BB13" s="166" t="str">
        <f>BV13&amp;"."&amp;BW13</f>
        <v>1.太陽熱利用システム（自然循環型）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>
        <v>1</v>
      </c>
      <c r="BW13" s="128" t="s">
        <v>35</v>
      </c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74" t="s">
        <v>19</v>
      </c>
      <c r="CQ13" s="128"/>
      <c r="CR13" s="128"/>
      <c r="CS13" s="175">
        <v>50000</v>
      </c>
      <c r="CT13" s="175"/>
      <c r="CU13" s="175"/>
      <c r="CV13" s="175"/>
      <c r="CW13" s="175"/>
      <c r="CX13" s="128"/>
      <c r="CY13" s="128">
        <v>5</v>
      </c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</row>
    <row r="14" spans="1:130">
      <c r="AO14" s="143"/>
      <c r="BB14" s="166" t="str">
        <f>BV14&amp;"."&amp;BW14</f>
        <v>2.太陽熱利用システム（強制循環型）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>
        <v>2</v>
      </c>
      <c r="BW14" s="128" t="s">
        <v>33</v>
      </c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74" t="s">
        <v>19</v>
      </c>
      <c r="CQ14" s="128"/>
      <c r="CR14" s="128"/>
      <c r="CS14" s="175">
        <v>80000</v>
      </c>
      <c r="CT14" s="175"/>
      <c r="CU14" s="175"/>
      <c r="CV14" s="175"/>
      <c r="CW14" s="175"/>
      <c r="CX14" s="128"/>
      <c r="CY14" s="128">
        <v>5</v>
      </c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</row>
    <row r="15" spans="1:130">
      <c r="AX15" s="163" t="s">
        <v>31</v>
      </c>
      <c r="BB15" s="166" t="str">
        <f>BV15&amp;"."&amp;BW15</f>
        <v>3.定置用リチウムイオン蓄電池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>
        <v>3</v>
      </c>
      <c r="BW15" s="128" t="s">
        <v>36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74" t="s">
        <v>8</v>
      </c>
      <c r="CQ15" s="128"/>
      <c r="CR15" s="128"/>
      <c r="CS15" s="175">
        <v>120000</v>
      </c>
      <c r="CT15" s="175"/>
      <c r="CU15" s="175"/>
      <c r="CV15" s="175"/>
      <c r="CW15" s="175"/>
      <c r="CX15" s="128"/>
      <c r="CY15" s="128">
        <v>3</v>
      </c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</row>
    <row r="16" spans="1:130" ht="13.5" customHeight="1">
      <c r="D16" s="28" t="str">
        <f>IF(AND(AO11=3,AO13&lt;&gt;"現金保証"),"現金保証以外は契約保証金請求書は必要ありません",IF(AND(AO11=2,AO14="不可"),"請負金額300万円未満の工事は、前払いは不可です",""))</f>
        <v/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O16" s="144"/>
      <c r="BB16" s="166" t="str">
        <f>BV16&amp;"."&amp;BW16</f>
        <v>4.電気自動車等（電気自動車、PHV）</v>
      </c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>
        <v>4</v>
      </c>
      <c r="BW16" s="128" t="s">
        <v>53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74" t="s">
        <v>25</v>
      </c>
      <c r="CQ16" s="128"/>
      <c r="CR16" s="128"/>
      <c r="CS16" s="175">
        <v>150000</v>
      </c>
      <c r="CT16" s="175"/>
      <c r="CU16" s="175"/>
      <c r="CV16" s="175"/>
      <c r="CW16" s="175"/>
      <c r="CX16" s="128"/>
      <c r="CY16" s="128">
        <v>2</v>
      </c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</row>
    <row r="17" spans="4:130" ht="13.5" customHeight="1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O17" s="142">
        <f>IF(AR5="しない","",AK6)</f>
        <v>0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BB17" s="166" t="str">
        <f>BV17&amp;"."&amp;BW17</f>
        <v>5.超小型電気自動車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>
        <v>5</v>
      </c>
      <c r="BW17" s="128" t="s">
        <v>39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74" t="s">
        <v>25</v>
      </c>
      <c r="CQ17" s="128"/>
      <c r="CR17" s="128"/>
      <c r="CS17" s="175">
        <v>150000</v>
      </c>
      <c r="CT17" s="175"/>
      <c r="CU17" s="175"/>
      <c r="CV17" s="175"/>
      <c r="CW17" s="175"/>
      <c r="CX17" s="128"/>
      <c r="CY17" s="128">
        <v>2</v>
      </c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</row>
    <row r="18" spans="4:130" ht="13.5" customHeight="1">
      <c r="D18" s="29" t="s">
        <v>23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O18" s="1">
        <f>IF(AK6=0,0,LEN(AO17))</f>
        <v>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BB18" s="166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</row>
    <row r="19" spans="4:130" ht="13.5" customHeight="1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AO19" s="143" t="str">
        <f>IF(AO18=10,"￥","")</f>
        <v/>
      </c>
      <c r="AP19" s="143" t="str">
        <f>IF(AO18=9,"￥",IF(AO18&gt;=10,DBCS(MID(AO17,AO18-9,1)),""))</f>
        <v/>
      </c>
      <c r="AQ19" s="143" t="str">
        <f>IF(AO18=8,"￥",IF(AO18&gt;=9,DBCS(MID(AO17,AO18-8,1)),""))</f>
        <v/>
      </c>
      <c r="AR19" s="143" t="str">
        <f>IF(AO18=7,"￥",IF(AO18&gt;=8,DBCS(MID(AO17,AO18-7,1)),""))</f>
        <v/>
      </c>
      <c r="AS19" s="143" t="str">
        <f>IF(AO18=6,"￥",IF(AO18&gt;=7,DBCS(MID(AO17,AO18-6,1)),""))</f>
        <v/>
      </c>
      <c r="AT19" s="143" t="str">
        <f>IF(AO18=5,"￥",IF(AO18&gt;=6,DBCS(MID(AO17,AO18-5,1)),""))</f>
        <v/>
      </c>
      <c r="AU19" s="143" t="str">
        <f>IF(AO18=4,"￥",IF(AO18&gt;=5,DBCS(MID(AO17,AO18-4,1)),""))</f>
        <v/>
      </c>
      <c r="AV19" s="143" t="str">
        <f>IF(AO18=3,"￥",IF(AO18&gt;=4,DBCS(MID(AO17,AO18-3,1)),""))</f>
        <v/>
      </c>
      <c r="AW19" s="143" t="str">
        <f>IF(AO18=2,"￥",IF(AO18&gt;=3,DBCS(MID(AO17,AO18-2,1)),""))</f>
        <v/>
      </c>
      <c r="AX19" s="143" t="str">
        <f>IF(AO18=1,"￥",IF(AO18&gt;=2,DBCS(MID(AO17,AO18-1,1)),""))</f>
        <v/>
      </c>
      <c r="AY19" s="143" t="str">
        <f>IF(AO18&gt;0,DBCS(RIGHT(AO17,1)),"")</f>
        <v/>
      </c>
      <c r="BB19" s="166" t="s">
        <v>46</v>
      </c>
      <c r="BC19" s="128"/>
      <c r="BD19" s="128"/>
      <c r="BE19" s="128">
        <v>1</v>
      </c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</row>
    <row r="20" spans="4:130"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BB20" s="166" t="s">
        <v>50</v>
      </c>
      <c r="BC20" s="128"/>
      <c r="BD20" s="128"/>
      <c r="BE20" s="128">
        <v>2</v>
      </c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</row>
    <row r="21" spans="4:130" ht="20.100000000000001" customHeight="1">
      <c r="AA21" s="93" t="s">
        <v>2</v>
      </c>
      <c r="AB21" s="93"/>
      <c r="AC21" s="93"/>
      <c r="AD21" s="114"/>
      <c r="AE21" s="116" t="str">
        <f>IF(L4="","",L4)</f>
        <v/>
      </c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BB21" s="166" t="s">
        <v>47</v>
      </c>
      <c r="BC21" s="128"/>
      <c r="BD21" s="128"/>
      <c r="BE21" s="128">
        <v>3</v>
      </c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</row>
    <row r="22" spans="4:130" ht="20.100000000000001" customHeight="1">
      <c r="AA22" s="93"/>
      <c r="AB22" s="93"/>
      <c r="AC22" s="93"/>
      <c r="AI22" s="130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BB22" s="166" t="s">
        <v>30</v>
      </c>
      <c r="BC22" s="128"/>
      <c r="BD22" s="128"/>
      <c r="BE22" s="128">
        <v>4</v>
      </c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</row>
    <row r="23" spans="4:130" ht="20.100000000000001" customHeight="1">
      <c r="W23" s="95"/>
      <c r="X23" s="95"/>
      <c r="Y23" s="101"/>
      <c r="Z23" s="101"/>
      <c r="AA23" s="93"/>
      <c r="AB23" s="93"/>
      <c r="AC23" s="93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</row>
    <row r="24" spans="4:130" ht="20.100000000000001" customHeight="1">
      <c r="AA24" s="93" t="s">
        <v>10</v>
      </c>
      <c r="AB24" s="93"/>
      <c r="AC24" s="93"/>
      <c r="AD24" s="114"/>
      <c r="AE24" s="114"/>
      <c r="AF24" s="123" t="str">
        <f>IF(L5="","",L5)</f>
        <v/>
      </c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56" t="s">
        <v>0</v>
      </c>
      <c r="AX24" s="156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</row>
    <row r="25" spans="4:130" ht="13.5" customHeight="1">
      <c r="V25" s="93"/>
      <c r="W25" s="93"/>
      <c r="X25" s="93"/>
      <c r="Y25" s="93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</row>
    <row r="28" spans="4:130" ht="14.25">
      <c r="E28" s="42" t="s">
        <v>34</v>
      </c>
    </row>
    <row r="31" spans="4:130" ht="14.25"/>
    <row r="32" spans="4:130" ht="15" customHeight="1">
      <c r="D32" s="30" t="s">
        <v>5</v>
      </c>
      <c r="E32" s="43"/>
      <c r="F32" s="43"/>
      <c r="G32" s="43"/>
      <c r="H32" s="43"/>
      <c r="I32" s="43"/>
      <c r="J32" s="43"/>
      <c r="K32" s="57"/>
      <c r="L32" s="67" t="s">
        <v>11</v>
      </c>
      <c r="M32" s="77"/>
      <c r="N32" s="80"/>
      <c r="O32" s="83" t="s">
        <v>20</v>
      </c>
      <c r="P32" s="77"/>
      <c r="Q32" s="86"/>
      <c r="R32" s="89" t="s">
        <v>3</v>
      </c>
      <c r="S32" s="77"/>
      <c r="T32" s="77"/>
      <c r="U32" s="83" t="s">
        <v>12</v>
      </c>
      <c r="V32" s="77"/>
      <c r="W32" s="80"/>
      <c r="X32" s="83" t="s">
        <v>11</v>
      </c>
      <c r="Y32" s="77"/>
      <c r="Z32" s="77"/>
      <c r="AA32" s="86"/>
      <c r="AB32" s="89" t="s">
        <v>20</v>
      </c>
      <c r="AC32" s="77"/>
      <c r="AD32" s="80"/>
      <c r="AE32" s="83" t="s">
        <v>18</v>
      </c>
      <c r="AF32" s="77"/>
      <c r="AG32" s="80"/>
      <c r="AH32" s="83" t="s">
        <v>12</v>
      </c>
      <c r="AI32" s="77"/>
      <c r="AJ32" s="86"/>
      <c r="AK32" s="89" t="s">
        <v>11</v>
      </c>
      <c r="AL32" s="77"/>
      <c r="AM32" s="80"/>
      <c r="AN32" s="83" t="s">
        <v>20</v>
      </c>
      <c r="AO32" s="77"/>
      <c r="AP32" s="80"/>
      <c r="AQ32" s="83" t="s">
        <v>6</v>
      </c>
      <c r="AR32" s="77"/>
      <c r="AS32" s="147"/>
      <c r="BA32" s="164"/>
      <c r="BB32" s="1"/>
      <c r="BM32" s="164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</row>
    <row r="33" spans="2:75" ht="15" customHeight="1">
      <c r="D33" s="31"/>
      <c r="E33" s="44"/>
      <c r="F33" s="44"/>
      <c r="G33" s="44"/>
      <c r="H33" s="44"/>
      <c r="I33" s="44"/>
      <c r="J33" s="44"/>
      <c r="K33" s="58"/>
      <c r="L33" s="68" t="str">
        <f>IF(L9="","",IF(AG9&lt;10,"",IF(AG9=10,"￥",DBCS(MID(L9,LEN(L9)-10,1)))))</f>
        <v/>
      </c>
      <c r="M33" s="78"/>
      <c r="N33" s="81"/>
      <c r="O33" s="84" t="str">
        <f>IF(L9="","",IF(AG9&lt;9,"",IF(AG9=9,"￥",DBCS(MID(L9,LEN(L9)-9,1)))))</f>
        <v/>
      </c>
      <c r="P33" s="78"/>
      <c r="Q33" s="87"/>
      <c r="R33" s="90" t="str">
        <f>IF(L9="","",IF(AG9&lt;8,"",IF(AG9=8,"￥",DBCS(MID(L9,LEN(L9)-8,1)))))</f>
        <v/>
      </c>
      <c r="S33" s="78"/>
      <c r="T33" s="78"/>
      <c r="U33" s="84" t="str">
        <f>IF(L9="","",IF(AG9&lt;7,"",IF(AG9=7,"￥",DBCS(MID(L9,LEN(L9)-7,1)))))</f>
        <v/>
      </c>
      <c r="V33" s="78"/>
      <c r="W33" s="81"/>
      <c r="X33" s="98" t="str">
        <f>IF(L9="","",IF(AG9&lt;6,"",IF(AG9=6,"￥",DBCS(MID(L9,LEN(L9)-6,1)))))</f>
        <v/>
      </c>
      <c r="Y33" s="102"/>
      <c r="Z33" s="102"/>
      <c r="AA33" s="111"/>
      <c r="AB33" s="90" t="str">
        <f>IF(L9="","",IF(AG9&lt;5,"",IF(AG9=5,"￥",DBCS(MID(L9,LEN(L9)-5,1)))))</f>
        <v/>
      </c>
      <c r="AC33" s="78"/>
      <c r="AD33" s="81"/>
      <c r="AE33" s="84" t="str">
        <f>IF(L9="","",IF(AG9&lt;4,"",IF(AG9=4,"￥",DBCS(MID(L9,LEN(L9)-4,1)))))</f>
        <v/>
      </c>
      <c r="AF33" s="78"/>
      <c r="AG33" s="81"/>
      <c r="AH33" s="84" t="str">
        <f>IF(L9="","",DBCS(MID(L9,LEN(L9)-3,1)))</f>
        <v/>
      </c>
      <c r="AI33" s="78"/>
      <c r="AJ33" s="87"/>
      <c r="AK33" s="90" t="str">
        <f>IF(L9="","","０")</f>
        <v/>
      </c>
      <c r="AL33" s="78"/>
      <c r="AM33" s="81"/>
      <c r="AN33" s="84" t="str">
        <f>IF(L9="","","０")</f>
        <v/>
      </c>
      <c r="AO33" s="78"/>
      <c r="AP33" s="81"/>
      <c r="AQ33" s="84" t="str">
        <f>IF(L9="","","０")</f>
        <v/>
      </c>
      <c r="AR33" s="78"/>
      <c r="AS33" s="148"/>
      <c r="BA33" s="1"/>
      <c r="BB33" s="1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</row>
    <row r="34" spans="2:75" ht="15" customHeight="1">
      <c r="D34" s="32" t="s">
        <v>17</v>
      </c>
      <c r="E34" s="45"/>
      <c r="F34" s="45"/>
      <c r="G34" s="45"/>
      <c r="H34" s="45"/>
      <c r="I34" s="45"/>
      <c r="J34" s="45"/>
      <c r="K34" s="59"/>
      <c r="L34" s="68"/>
      <c r="M34" s="78"/>
      <c r="N34" s="81"/>
      <c r="O34" s="84"/>
      <c r="P34" s="78"/>
      <c r="Q34" s="87"/>
      <c r="R34" s="90"/>
      <c r="S34" s="78"/>
      <c r="T34" s="78"/>
      <c r="U34" s="84"/>
      <c r="V34" s="78"/>
      <c r="W34" s="81"/>
      <c r="X34" s="99"/>
      <c r="Y34" s="103"/>
      <c r="Z34" s="103"/>
      <c r="AA34" s="112"/>
      <c r="AB34" s="90"/>
      <c r="AC34" s="78"/>
      <c r="AD34" s="81"/>
      <c r="AE34" s="84"/>
      <c r="AF34" s="78"/>
      <c r="AG34" s="81"/>
      <c r="AH34" s="84"/>
      <c r="AI34" s="78"/>
      <c r="AJ34" s="87"/>
      <c r="AK34" s="90"/>
      <c r="AL34" s="78"/>
      <c r="AM34" s="81"/>
      <c r="AN34" s="84"/>
      <c r="AO34" s="78"/>
      <c r="AP34" s="81"/>
      <c r="AQ34" s="84"/>
      <c r="AR34" s="78"/>
      <c r="AS34" s="148"/>
      <c r="AT34" s="143"/>
      <c r="AW34" s="143"/>
      <c r="AX34" s="143"/>
      <c r="AY34" s="143"/>
      <c r="AZ34" s="143"/>
      <c r="BA34" s="143"/>
      <c r="BB34" s="143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</row>
    <row r="35" spans="2:75" ht="15" customHeight="1">
      <c r="D35" s="33"/>
      <c r="E35" s="46"/>
      <c r="F35" s="46"/>
      <c r="G35" s="46"/>
      <c r="H35" s="46"/>
      <c r="I35" s="46"/>
      <c r="J35" s="46"/>
      <c r="K35" s="60"/>
      <c r="L35" s="69"/>
      <c r="M35" s="79"/>
      <c r="N35" s="82"/>
      <c r="O35" s="85"/>
      <c r="P35" s="79"/>
      <c r="Q35" s="88"/>
      <c r="R35" s="91"/>
      <c r="S35" s="79"/>
      <c r="T35" s="79"/>
      <c r="U35" s="85"/>
      <c r="V35" s="79"/>
      <c r="W35" s="82"/>
      <c r="X35" s="100"/>
      <c r="Y35" s="104"/>
      <c r="Z35" s="104"/>
      <c r="AA35" s="113"/>
      <c r="AB35" s="91"/>
      <c r="AC35" s="79"/>
      <c r="AD35" s="82"/>
      <c r="AE35" s="85"/>
      <c r="AF35" s="79"/>
      <c r="AG35" s="82"/>
      <c r="AH35" s="85"/>
      <c r="AI35" s="79"/>
      <c r="AJ35" s="88"/>
      <c r="AK35" s="91"/>
      <c r="AL35" s="79"/>
      <c r="AM35" s="82"/>
      <c r="AN35" s="85"/>
      <c r="AO35" s="79"/>
      <c r="AP35" s="82"/>
      <c r="AQ35" s="85"/>
      <c r="AR35" s="79"/>
      <c r="AS35" s="149"/>
      <c r="AT35" s="143"/>
      <c r="AW35" s="143"/>
      <c r="AX35" s="143"/>
      <c r="AY35" s="143"/>
      <c r="AZ35" s="143"/>
      <c r="BA35" s="143"/>
      <c r="BB35" s="143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</row>
    <row r="36" spans="2:75" ht="15" customHeight="1"/>
    <row r="37" spans="2:75" ht="15" customHeight="1"/>
    <row r="38" spans="2:75" ht="15" customHeight="1"/>
    <row r="39" spans="2:75" ht="30" customHeight="1">
      <c r="C39" s="19" t="s">
        <v>29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153"/>
      <c r="AW39" s="1"/>
      <c r="AX39" s="1"/>
      <c r="AY39" s="1"/>
      <c r="AZ39" s="1"/>
      <c r="BA39" s="1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2:75" ht="30" customHeight="1">
      <c r="C40" s="20"/>
      <c r="D40" s="35" t="s">
        <v>22</v>
      </c>
      <c r="E40" s="3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154"/>
      <c r="AW40" s="1"/>
      <c r="AX40" s="1"/>
      <c r="AY40" s="1"/>
      <c r="AZ40" s="1"/>
      <c r="BA40" s="1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75" ht="30" customHeight="1">
      <c r="C41" s="20"/>
      <c r="D41" s="36" t="str">
        <f>IF(AG6=1,"■","□")</f>
        <v>■</v>
      </c>
      <c r="E41" s="36"/>
      <c r="F41" s="50" t="s">
        <v>35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36" t="str">
        <f>IF(AG6=2,"■","□")</f>
        <v>□</v>
      </c>
      <c r="AB41" s="36"/>
      <c r="AC41" s="50" t="s">
        <v>33</v>
      </c>
      <c r="AD41" s="115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154"/>
      <c r="AW41" s="1"/>
      <c r="AX41" s="1"/>
      <c r="AY41" s="1"/>
      <c r="AZ41" s="1"/>
      <c r="BA41" s="1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75" ht="30" customHeight="1">
      <c r="C42" s="20"/>
      <c r="D42" s="36" t="str">
        <f>IF(AG6=3,"■","□")</f>
        <v>□</v>
      </c>
      <c r="E42" s="36"/>
      <c r="F42" s="50" t="s">
        <v>36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154"/>
      <c r="AW42" s="1"/>
      <c r="AX42" s="1"/>
      <c r="AY42" s="1"/>
      <c r="AZ42" s="1"/>
      <c r="BA42" s="1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75" ht="30" customHeight="1">
      <c r="C43" s="20"/>
      <c r="D43" s="36" t="str">
        <f>IF(AG6=4,"■","□")</f>
        <v>□</v>
      </c>
      <c r="E43" s="36"/>
      <c r="F43" s="50" t="s">
        <v>37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36" t="str">
        <f>IF(AG6=5,"■","□")</f>
        <v>□</v>
      </c>
      <c r="AB43" s="36"/>
      <c r="AC43" s="50" t="s">
        <v>39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154"/>
      <c r="AW43" s="1"/>
      <c r="AX43" s="1"/>
      <c r="AY43" s="1"/>
      <c r="AZ43" s="1"/>
      <c r="BA43" s="1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75" ht="30" customHeight="1">
      <c r="C44" s="21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55"/>
      <c r="AW44" s="1"/>
      <c r="AX44" s="1"/>
      <c r="AY44" s="1"/>
      <c r="AZ44" s="1"/>
      <c r="BA44" s="1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75" ht="20" customHeight="1">
      <c r="C45" s="22"/>
      <c r="D45" s="3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N45" s="1"/>
      <c r="AO45" s="1"/>
      <c r="AP45" s="1"/>
      <c r="BC45" s="2"/>
      <c r="BD45" s="2"/>
      <c r="BE45" s="2"/>
    </row>
    <row r="46" spans="2:75" ht="20" customHeight="1">
      <c r="B46" s="4"/>
      <c r="C46" s="4"/>
      <c r="D46" s="29" t="s">
        <v>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N46" s="1"/>
      <c r="AO46" s="1"/>
      <c r="AP46" s="1"/>
      <c r="BC46" s="2"/>
      <c r="BD46" s="2"/>
      <c r="BE46" s="2"/>
    </row>
    <row r="47" spans="2:75" ht="2" customHeight="1">
      <c r="B47" s="9"/>
      <c r="C47" s="22"/>
      <c r="D47" s="38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105"/>
      <c r="Z47" s="22"/>
      <c r="AA47" s="22"/>
      <c r="AB47" s="22"/>
      <c r="AC47" s="22"/>
      <c r="AD47" s="22"/>
      <c r="AE47" s="22"/>
      <c r="AF47" s="124"/>
      <c r="AG47" s="22"/>
      <c r="AH47" s="22"/>
      <c r="AI47" s="105"/>
      <c r="AJ47" s="22"/>
      <c r="AK47" s="22"/>
      <c r="AL47" s="138"/>
      <c r="AM47" s="140"/>
      <c r="AN47" s="22"/>
      <c r="AO47" s="22"/>
      <c r="AP47" s="138"/>
      <c r="AQ47" s="145"/>
      <c r="AR47" s="146"/>
      <c r="AS47" s="146"/>
      <c r="AT47" s="150"/>
      <c r="AU47" s="145"/>
      <c r="AV47" s="146"/>
      <c r="AW47" s="157"/>
      <c r="BC47" s="2"/>
      <c r="BD47" s="2"/>
      <c r="BE47" s="2"/>
    </row>
    <row r="48" spans="2:75" ht="17" customHeight="1">
      <c r="B48" s="10" t="str">
        <f>IF(AU5="","",AU5)</f>
        <v/>
      </c>
      <c r="C48" s="23"/>
      <c r="D48" s="23"/>
      <c r="E48" s="23"/>
      <c r="F48" s="23"/>
      <c r="G48" s="23"/>
      <c r="H48" s="23"/>
      <c r="I48" s="51" t="s">
        <v>46</v>
      </c>
      <c r="J48" s="51"/>
      <c r="K48" s="51"/>
      <c r="L48" s="70" t="s">
        <v>15</v>
      </c>
      <c r="M48" s="70" t="s">
        <v>47</v>
      </c>
      <c r="N48" s="70"/>
      <c r="O48" s="70"/>
      <c r="P48" s="23" t="str">
        <f>IF(AU6="","",AU6)</f>
        <v/>
      </c>
      <c r="Q48" s="23"/>
      <c r="R48" s="23"/>
      <c r="S48" s="23"/>
      <c r="T48" s="23"/>
      <c r="U48" s="23"/>
      <c r="V48" s="94"/>
      <c r="W48" s="96" t="s">
        <v>42</v>
      </c>
      <c r="X48" s="96"/>
      <c r="Y48" s="106"/>
      <c r="Z48" s="94"/>
      <c r="AA48" s="94" t="s">
        <v>7</v>
      </c>
      <c r="AB48" s="94"/>
      <c r="AC48" s="94"/>
      <c r="AD48" s="94"/>
      <c r="AE48" s="94"/>
      <c r="AF48" s="125" t="s">
        <v>38</v>
      </c>
      <c r="AG48" s="51"/>
      <c r="AH48" s="51"/>
      <c r="AI48" s="131"/>
      <c r="AJ48" s="135" t="str">
        <f>IF(AU8="","",IF(BG8&lt;7,"",DBCS(LEFT(AU8,1))))</f>
        <v/>
      </c>
      <c r="AK48" s="137"/>
      <c r="AL48" s="137" t="str">
        <f>IF(AU8="","",IF(BG8&lt;6,"",DBCS(MID(AU8,LEN(AU8)-5,1))))</f>
        <v/>
      </c>
      <c r="AM48" s="137"/>
      <c r="AN48" s="137" t="str">
        <f>IF(AU8="","",IF(BG8&lt;5,"",DBCS(MID(AU8,LEN(AU8)-4,1))))</f>
        <v/>
      </c>
      <c r="AO48" s="137"/>
      <c r="AP48" s="137" t="str">
        <f>IF(AU8="","",IF(BG8&lt;4,"",DBCS(MID(AU8,LEN(AU8)-3,1))))</f>
        <v/>
      </c>
      <c r="AQ48" s="137"/>
      <c r="AR48" s="137" t="str">
        <f>IF(AU8="","",IF(BG8&lt;3,"",DBCS(MID(AU8,LEN(AU8)-2,1))))</f>
        <v/>
      </c>
      <c r="AS48" s="137"/>
      <c r="AT48" s="137" t="str">
        <f>IF(AU8="","",IF(BG8&lt;2,"",DBCS(MID(AU8,LEN(AU8)-1,1))))</f>
        <v/>
      </c>
      <c r="AU48" s="137"/>
      <c r="AV48" s="137" t="str">
        <f>IF(AU8="","",DBCS(RIGHT(AU8,1)))</f>
        <v/>
      </c>
      <c r="AW48" s="158"/>
      <c r="AX48" s="1"/>
      <c r="AY48" s="1"/>
      <c r="AZ48" s="1"/>
      <c r="BA48" s="1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2:68" ht="1.5" customHeight="1">
      <c r="B49" s="10"/>
      <c r="C49" s="23"/>
      <c r="D49" s="23"/>
      <c r="E49" s="23"/>
      <c r="F49" s="23"/>
      <c r="G49" s="23"/>
      <c r="H49" s="23"/>
      <c r="I49" s="52"/>
      <c r="P49" s="23"/>
      <c r="Q49" s="23"/>
      <c r="R49" s="23"/>
      <c r="S49" s="23"/>
      <c r="T49" s="23"/>
      <c r="U49" s="23"/>
      <c r="V49" s="52"/>
      <c r="W49" s="97"/>
      <c r="X49" s="97"/>
      <c r="Y49" s="106"/>
      <c r="Z49" s="52"/>
      <c r="AA49" s="52"/>
      <c r="AB49" s="52"/>
      <c r="AC49" s="52"/>
      <c r="AD49" s="52"/>
      <c r="AE49" s="52"/>
      <c r="AF49" s="125"/>
      <c r="AG49" s="51"/>
      <c r="AH49" s="51"/>
      <c r="AI49" s="131"/>
      <c r="AJ49" s="135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58"/>
      <c r="AX49" s="1"/>
      <c r="AY49" s="1"/>
      <c r="AZ49" s="1"/>
      <c r="BA49" s="1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2:68" ht="1.5" customHeight="1">
      <c r="B50" s="10"/>
      <c r="C50" s="23"/>
      <c r="D50" s="23"/>
      <c r="E50" s="23"/>
      <c r="F50" s="23"/>
      <c r="G50" s="23"/>
      <c r="H50" s="23"/>
      <c r="I50" s="52"/>
      <c r="P50" s="23"/>
      <c r="Q50" s="23"/>
      <c r="R50" s="23"/>
      <c r="S50" s="23"/>
      <c r="T50" s="23"/>
      <c r="U50" s="23"/>
      <c r="V50" s="52"/>
      <c r="W50" s="97"/>
      <c r="X50" s="97"/>
      <c r="Y50" s="106"/>
      <c r="Z50" s="52"/>
      <c r="AA50" s="52"/>
      <c r="AB50" s="52"/>
      <c r="AC50" s="52"/>
      <c r="AD50" s="52"/>
      <c r="AE50" s="52"/>
      <c r="AF50" s="125"/>
      <c r="AG50" s="51"/>
      <c r="AH50" s="51"/>
      <c r="AI50" s="131"/>
      <c r="AJ50" s="135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58"/>
      <c r="AX50" s="1"/>
      <c r="AY50" s="1"/>
      <c r="AZ50" s="1"/>
      <c r="BA50" s="1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2:68" ht="17" customHeight="1">
      <c r="B51" s="10"/>
      <c r="C51" s="23"/>
      <c r="D51" s="23"/>
      <c r="E51" s="23"/>
      <c r="F51" s="23"/>
      <c r="G51" s="23"/>
      <c r="H51" s="23"/>
      <c r="I51" s="51" t="s">
        <v>50</v>
      </c>
      <c r="J51" s="51"/>
      <c r="K51" s="51"/>
      <c r="L51" s="70" t="s">
        <v>15</v>
      </c>
      <c r="M51" s="70" t="s">
        <v>30</v>
      </c>
      <c r="N51" s="70"/>
      <c r="O51" s="70"/>
      <c r="P51" s="23"/>
      <c r="Q51" s="23"/>
      <c r="R51" s="23"/>
      <c r="S51" s="23"/>
      <c r="T51" s="23"/>
      <c r="U51" s="23"/>
      <c r="V51" s="94"/>
      <c r="W51" s="96" t="s">
        <v>44</v>
      </c>
      <c r="X51" s="96"/>
      <c r="Y51" s="106"/>
      <c r="Z51" s="94"/>
      <c r="AA51" s="94" t="s">
        <v>52</v>
      </c>
      <c r="AB51" s="94"/>
      <c r="AC51" s="94"/>
      <c r="AD51" s="94"/>
      <c r="AE51" s="94"/>
      <c r="AF51" s="125" t="s">
        <v>41</v>
      </c>
      <c r="AG51" s="51"/>
      <c r="AH51" s="51"/>
      <c r="AI51" s="131"/>
      <c r="AJ51" s="135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58"/>
      <c r="AX51" s="1"/>
      <c r="AY51" s="1"/>
      <c r="AZ51" s="1"/>
      <c r="BA51" s="1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2:68" ht="2" customHeight="1">
      <c r="B52" s="11"/>
      <c r="Y52" s="107"/>
      <c r="Z52" s="108"/>
      <c r="AA52" s="108"/>
      <c r="AB52" s="108"/>
      <c r="AC52" s="108"/>
      <c r="AD52" s="108"/>
      <c r="AE52" s="108"/>
      <c r="AF52" s="126"/>
      <c r="AG52" s="129"/>
      <c r="AH52" s="129"/>
      <c r="AI52" s="132"/>
      <c r="AJ52" s="108"/>
      <c r="AK52" s="108"/>
      <c r="AL52" s="139"/>
      <c r="AM52" s="141"/>
      <c r="AN52" s="108"/>
      <c r="AO52" s="108"/>
      <c r="AP52" s="139"/>
      <c r="AQ52" s="141"/>
      <c r="AR52" s="108"/>
      <c r="AS52" s="108"/>
      <c r="AT52" s="139"/>
      <c r="AU52" s="141"/>
      <c r="AV52" s="108"/>
      <c r="AW52" s="159"/>
      <c r="AX52" s="1"/>
      <c r="AY52" s="1"/>
      <c r="AZ52" s="1"/>
      <c r="BA52" s="1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2:68" ht="22" customHeight="1">
      <c r="B53" s="12" t="s">
        <v>40</v>
      </c>
      <c r="C53" s="24"/>
      <c r="D53" s="39" t="s">
        <v>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160"/>
      <c r="AX53" s="1"/>
      <c r="AY53" s="1"/>
      <c r="AZ53" s="1"/>
      <c r="BA53" s="1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2:68" ht="22" customHeight="1">
      <c r="B54" s="13"/>
      <c r="C54" s="25"/>
      <c r="D54" s="40" t="str">
        <f>IF(AU9="","",DBCS(AU9))</f>
        <v/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161"/>
      <c r="AX54" s="1"/>
      <c r="AY54" s="1"/>
      <c r="AZ54" s="1"/>
      <c r="BA54" s="1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2:68" ht="22" customHeight="1">
      <c r="B55" s="14"/>
      <c r="C55" s="26"/>
      <c r="D55" s="41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162"/>
      <c r="AX55" s="1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</sheetData>
  <sheetProtection sheet="1" objects="1" scenarios="1" formatCells="0" selectLockedCells="1"/>
  <mergeCells count="93">
    <mergeCell ref="B2:C2"/>
    <mergeCell ref="B4:K4"/>
    <mergeCell ref="L4:AF4"/>
    <mergeCell ref="AJ4:BF4"/>
    <mergeCell ref="B5:K5"/>
    <mergeCell ref="L5:AF5"/>
    <mergeCell ref="AJ5:AT5"/>
    <mergeCell ref="AU5:BB5"/>
    <mergeCell ref="BC5:BF5"/>
    <mergeCell ref="B6:K6"/>
    <mergeCell ref="L6:AF6"/>
    <mergeCell ref="AJ6:AT6"/>
    <mergeCell ref="AU6:BB6"/>
    <mergeCell ref="BC6:BF6"/>
    <mergeCell ref="B7:K7"/>
    <mergeCell ref="L7:R7"/>
    <mergeCell ref="S7:AF7"/>
    <mergeCell ref="AJ7:AT7"/>
    <mergeCell ref="AU7:BF7"/>
    <mergeCell ref="B8:K8"/>
    <mergeCell ref="L8:Z8"/>
    <mergeCell ref="AJ8:AT8"/>
    <mergeCell ref="AU8:BF8"/>
    <mergeCell ref="B9:K9"/>
    <mergeCell ref="L9:Z9"/>
    <mergeCell ref="AJ9:AT9"/>
    <mergeCell ref="AU9:BF9"/>
    <mergeCell ref="CS13:CW13"/>
    <mergeCell ref="CS14:CW14"/>
    <mergeCell ref="CS15:CW15"/>
    <mergeCell ref="CS16:CW16"/>
    <mergeCell ref="AO17:AY17"/>
    <mergeCell ref="CS17:CW17"/>
    <mergeCell ref="AO18:AY18"/>
    <mergeCell ref="AA21:AC21"/>
    <mergeCell ref="AE21:AX21"/>
    <mergeCell ref="AA24:AC24"/>
    <mergeCell ref="AF24:AT24"/>
    <mergeCell ref="AW24:AX24"/>
    <mergeCell ref="L32:N32"/>
    <mergeCell ref="O32:Q32"/>
    <mergeCell ref="R32:T32"/>
    <mergeCell ref="U32:W32"/>
    <mergeCell ref="X32:AA32"/>
    <mergeCell ref="AB32:AD32"/>
    <mergeCell ref="AE32:AG32"/>
    <mergeCell ref="AH32:AJ32"/>
    <mergeCell ref="AK32:AM32"/>
    <mergeCell ref="AN32:AP32"/>
    <mergeCell ref="AQ32:AS32"/>
    <mergeCell ref="BM32:BW32"/>
    <mergeCell ref="BM33:BW33"/>
    <mergeCell ref="D41:E41"/>
    <mergeCell ref="AA41:AB41"/>
    <mergeCell ref="D42:E42"/>
    <mergeCell ref="D43:E43"/>
    <mergeCell ref="AA43:AB43"/>
    <mergeCell ref="I48:K48"/>
    <mergeCell ref="M48:O48"/>
    <mergeCell ref="W48:X48"/>
    <mergeCell ref="AA48:AD48"/>
    <mergeCell ref="AF48:AI48"/>
    <mergeCell ref="I51:K51"/>
    <mergeCell ref="M51:O51"/>
    <mergeCell ref="W51:X51"/>
    <mergeCell ref="AA51:AD51"/>
    <mergeCell ref="AF51:AI51"/>
    <mergeCell ref="A11:AX12"/>
    <mergeCell ref="D18:R19"/>
    <mergeCell ref="D32:K33"/>
    <mergeCell ref="L33:N35"/>
    <mergeCell ref="O33:Q35"/>
    <mergeCell ref="R33:T35"/>
    <mergeCell ref="U33:W35"/>
    <mergeCell ref="X33:AA35"/>
    <mergeCell ref="AB33:AD35"/>
    <mergeCell ref="AE33:AG35"/>
    <mergeCell ref="AH33:AJ35"/>
    <mergeCell ref="AK33:AM35"/>
    <mergeCell ref="AN33:AP35"/>
    <mergeCell ref="AQ33:AS35"/>
    <mergeCell ref="D34:K35"/>
    <mergeCell ref="B48:H51"/>
    <mergeCell ref="P48:U51"/>
    <mergeCell ref="AJ48:AK51"/>
    <mergeCell ref="AL48:AM51"/>
    <mergeCell ref="AN48:AO51"/>
    <mergeCell ref="AP48:AQ51"/>
    <mergeCell ref="AR48:AS51"/>
    <mergeCell ref="AT48:AU51"/>
    <mergeCell ref="AV48:AW51"/>
    <mergeCell ref="B53:C55"/>
    <mergeCell ref="D54:AW55"/>
  </mergeCells>
  <phoneticPr fontId="17"/>
  <conditionalFormatting sqref="B2 D2:AK2 B3:AK3 B4:B9 L4:L9 AG4:AG7">
    <cfRule type="expression" dxfId="17" priority="9" stopIfTrue="1">
      <formula>#REF!="白紙"</formula>
    </cfRule>
  </conditionalFormatting>
  <conditionalFormatting sqref="I48:K48">
    <cfRule type="expression" dxfId="16" priority="8">
      <formula>$BG$5=1</formula>
    </cfRule>
  </conditionalFormatting>
  <conditionalFormatting sqref="I51:K51">
    <cfRule type="expression" dxfId="15" priority="7">
      <formula>$BG$5=2</formula>
    </cfRule>
  </conditionalFormatting>
  <conditionalFormatting sqref="M48:O48">
    <cfRule type="expression" dxfId="14" priority="6">
      <formula>$BG$5=3</formula>
    </cfRule>
  </conditionalFormatting>
  <conditionalFormatting sqref="M51:O51">
    <cfRule type="expression" dxfId="13" priority="5">
      <formula>$BG$5=4</formula>
    </cfRule>
  </conditionalFormatting>
  <conditionalFormatting sqref="W48:X48">
    <cfRule type="expression" dxfId="12" priority="4">
      <formula>$BG$6=1</formula>
    </cfRule>
  </conditionalFormatting>
  <conditionalFormatting sqref="W51:X51">
    <cfRule type="expression" dxfId="11" priority="3">
      <formula>$BG$6=2</formula>
    </cfRule>
  </conditionalFormatting>
  <conditionalFormatting sqref="AA48:AD48">
    <cfRule type="expression" dxfId="10" priority="2">
      <formula>$BG$7=1</formula>
    </cfRule>
  </conditionalFormatting>
  <conditionalFormatting sqref="AA51:AD51">
    <cfRule type="expression" dxfId="9" priority="1">
      <formula>$BG$7=2</formula>
    </cfRule>
  </conditionalFormatting>
  <dataValidations count="7">
    <dataValidation type="list" allowBlank="0" showDropDown="0" showInputMessage="1" showErrorMessage="1" sqref="WVK983045:WVN983045 WLO983045:WLR983045 WBS983045:WBV983045 VRW983045:VRZ983045 VIA983045:VID983045 UYE983045:UYH983045 UOI983045:UOL983045 UEM983045:UEP983045 TUQ983045:TUT983045 TKU983045:TKX983045 TAY983045:TBB983045 SRC983045:SRF983045 SHG983045:SHJ983045 RXK983045:RXN983045 RNO983045:RNR983045 RDS983045:RDV983045 QTW983045:QTZ983045 QKA983045:QKD983045 QAE983045:QAH983045 PQI983045:PQL983045 PGM983045:PGP983045 OWQ983045:OWT983045 OMU983045:OMX983045 OCY983045:ODB983045 NTC983045:NTF983045 NJG983045:NJJ983045 MZK983045:MZN983045 MPO983045:MPR983045 MFS983045:MFV983045 LVW983045:LVZ983045 LMA983045:LMD983045 LCE983045:LCH983045 KSI983045:KSL983045 KIM983045:KIP983045 JYQ983045:JYT983045 JOU983045:JOX983045 JEY983045:JFB983045 IVC983045:IVF983045 ILG983045:ILJ983045 IBK983045:IBN983045 HRO983045:HRR983045 HHS983045:HHV983045 GXW983045:GXZ983045 GOA983045:GOD983045 GEE983045:GEH983045 FUI983045:FUL983045 FKM983045:FKP983045 FAQ983045:FAT983045 EQU983045:EQX983045 EGY983045:EHB983045 DXC983045:DXF983045 DNG983045:DNJ983045 DDK983045:DDN983045 CTO983045:CTR983045 CJS983045:CJV983045 BZW983045:BZZ983045 BQA983045:BQD983045 BGE983045:BGH983045 AWI983045:AWL983045 AMM983045:AMP983045 ACQ983045:ACT983045 SU983045:SX983045 IY983045:JB983045 WVK917509:WVN917509 WLO917509:WLR917509 WBS917509:WBV917509 VRW917509:VRZ917509 VIA917509:VID917509 UYE917509:UYH917509 UOI917509:UOL917509 UEM917509:UEP917509 TUQ917509:TUT917509 TKU917509:TKX917509 TAY917509:TBB917509 SRC917509:SRF917509 SHG917509:SHJ917509 RXK917509:RXN917509 RNO917509:RNR917509 RDS917509:RDV917509 QTW917509:QTZ917509 QKA917509:QKD917509 QAE917509:QAH917509 PQI917509:PQL917509 PGM917509:PGP917509 OWQ917509:OWT917509 OMU917509:OMX917509 OCY917509:ODB917509 NTC917509:NTF917509 NJG917509:NJJ917509 MZK917509:MZN917509 MPO917509:MPR917509 MFS917509:MFV917509 LVW917509:LVZ917509 LMA917509:LMD917509 LCE917509:LCH917509 KSI917509:KSL917509 KIM917509:KIP917509 JYQ917509:JYT917509 JOU917509:JOX917509 JEY917509:JFB917509 IVC917509:IVF917509 ILG917509:ILJ917509 IBK917509:IBN917509 HRO917509:HRR917509 HHS917509:HHV917509 GXW917509:GXZ917509 GOA917509:GOD917509 GEE917509:GEH917509 FUI917509:FUL917509 FKM917509:FKP917509 FAQ917509:FAT917509 EQU917509:EQX917509 EGY917509:EHB917509 DXC917509:DXF917509 DNG917509:DNJ917509 DDK917509:DDN917509 CTO917509:CTR917509 CJS917509:CJV917509 BZW917509:BZZ917509 BQA917509:BQD917509 BGE917509:BGH917509 AWI917509:AWL917509 AMM917509:AMP917509 ACQ917509:ACT917509 SU917509:SX917509 IY917509:JB917509 WVK851973:WVN851973 WLO851973:WLR851973 WBS851973:WBV851973 VRW851973:VRZ851973 VIA851973:VID851973 UYE851973:UYH851973 UOI851973:UOL851973 UEM851973:UEP851973 TUQ851973:TUT851973 TKU851973:TKX851973 TAY851973:TBB851973 SRC851973:SRF851973 SHG851973:SHJ851973 RXK851973:RXN851973 RNO851973:RNR851973 RDS851973:RDV851973 QTW851973:QTZ851973 QKA851973:QKD851973 QAE851973:QAH851973 PQI851973:PQL851973 PGM851973:PGP851973 OWQ851973:OWT851973 OMU851973:OMX851973 OCY851973:ODB851973 NTC851973:NTF851973 NJG851973:NJJ851973 MZK851973:MZN851973 MPO851973:MPR851973 MFS851973:MFV851973 LVW851973:LVZ851973 LMA851973:LMD851973 LCE851973:LCH851973 KSI851973:KSL851973 KIM851973:KIP851973 JYQ851973:JYT851973 JOU851973:JOX851973 JEY851973:JFB851973 IVC851973:IVF851973 ILG851973:ILJ851973 IBK851973:IBN851973 HRO851973:HRR851973 HHS851973:HHV851973 GXW851973:GXZ851973 GOA851973:GOD851973 GEE851973:GEH851973 FUI851973:FUL851973 FKM851973:FKP851973 FAQ851973:FAT851973 EQU851973:EQX851973 EGY851973:EHB851973 DXC851973:DXF851973 DNG851973:DNJ851973 DDK851973:DDN851973 CTO851973:CTR851973 CJS851973:CJV851973 BZW851973:BZZ851973 BQA851973:BQD851973 BGE851973:BGH851973 AWI851973:AWL851973 AMM851973:AMP851973 ACQ851973:ACT851973 SU851973:SX851973 IY851973:JB851973 WVK786437:WVN786437 WLO786437:WLR786437 WBS786437:WBV786437 VRW786437:VRZ786437 VIA786437:VID786437 UYE786437:UYH786437 UOI786437:UOL786437 UEM786437:UEP786437 TUQ786437:TUT786437 TKU786437:TKX786437 TAY786437:TBB786437 SRC786437:SRF786437 SHG786437:SHJ786437 RXK786437:RXN786437 RNO786437:RNR786437 RDS786437:RDV786437 QTW786437:QTZ786437 QKA786437:QKD786437 QAE786437:QAH786437 PQI786437:PQL786437 PGM786437:PGP786437 OWQ786437:OWT786437 OMU786437:OMX786437 OCY786437:ODB786437 NTC786437:NTF786437 NJG786437:NJJ786437 MZK786437:MZN786437 MPO786437:MPR786437 MFS786437:MFV786437 LVW786437:LVZ786437 LMA786437:LMD786437 LCE786437:LCH786437 KSI786437:KSL786437 KIM786437:KIP786437 JYQ786437:JYT786437 JOU786437:JOX786437 JEY786437:JFB786437 IVC786437:IVF786437 ILG786437:ILJ786437 IBK786437:IBN786437 HRO786437:HRR786437 HHS786437:HHV786437 GXW786437:GXZ786437 GOA786437:GOD786437 GEE786437:GEH786437 FUI786437:FUL786437 FKM786437:FKP786437 FAQ786437:FAT786437 EQU786437:EQX786437 EGY786437:EHB786437 DXC786437:DXF786437 DNG786437:DNJ786437 DDK786437:DDN786437 CTO786437:CTR786437 CJS786437:CJV786437 BZW786437:BZZ786437 BQA786437:BQD786437 BGE786437:BGH786437 AWI786437:AWL786437 AMM786437:AMP786437 ACQ786437:ACT786437 SU786437:SX786437 IY786437:JB786437 WVK720901:WVN720901 WLO720901:WLR720901 WBS720901:WBV720901 VRW720901:VRZ720901 VIA720901:VID720901 UYE720901:UYH720901 UOI720901:UOL720901 UEM720901:UEP720901 TUQ720901:TUT720901 TKU720901:TKX720901 TAY720901:TBB720901 SRC720901:SRF720901 SHG720901:SHJ720901 RXK720901:RXN720901 RNO720901:RNR720901 RDS720901:RDV720901 QTW720901:QTZ720901 QKA720901:QKD720901 QAE720901:QAH720901 PQI720901:PQL720901 PGM720901:PGP720901 OWQ720901:OWT720901 OMU720901:OMX720901 OCY720901:ODB720901 NTC720901:NTF720901 NJG720901:NJJ720901 MZK720901:MZN720901 MPO720901:MPR720901 MFS720901:MFV720901 LVW720901:LVZ720901 LMA720901:LMD720901 LCE720901:LCH720901 KSI720901:KSL720901 KIM720901:KIP720901 JYQ720901:JYT720901 JOU720901:JOX720901 JEY720901:JFB720901 IVC720901:IVF720901 ILG720901:ILJ720901 IBK720901:IBN720901 HRO720901:HRR720901 HHS720901:HHV720901 GXW720901:GXZ720901 GOA720901:GOD720901 GEE720901:GEH720901 FUI720901:FUL720901 FKM720901:FKP720901 FAQ720901:FAT720901 EQU720901:EQX720901 EGY720901:EHB720901 DXC720901:DXF720901 DNG720901:DNJ720901 DDK720901:DDN720901 CTO720901:CTR720901 CJS720901:CJV720901 BZW720901:BZZ720901 BQA720901:BQD720901 BGE720901:BGH720901 AWI720901:AWL720901 AMM720901:AMP720901 ACQ720901:ACT720901 SU720901:SX720901 IY720901:JB720901 WVK655365:WVN655365 WLO655365:WLR655365 WBS655365:WBV655365 VRW655365:VRZ655365 VIA655365:VID655365 UYE655365:UYH655365 UOI655365:UOL655365 UEM655365:UEP655365 TUQ655365:TUT655365 TKU655365:TKX655365 TAY655365:TBB655365 SRC655365:SRF655365 SHG655365:SHJ655365 RXK655365:RXN655365 RNO655365:RNR655365 RDS655365:RDV655365 QTW655365:QTZ655365 QKA655365:QKD655365 QAE655365:QAH655365 PQI655365:PQL655365 PGM655365:PGP655365 OWQ655365:OWT655365 OMU655365:OMX655365 OCY655365:ODB655365 NTC655365:NTF655365 NJG655365:NJJ655365 MZK655365:MZN655365 MPO655365:MPR655365 MFS655365:MFV655365 LVW655365:LVZ655365 LMA655365:LMD655365 LCE655365:LCH655365 KSI655365:KSL655365 KIM655365:KIP655365 JYQ655365:JYT655365 JOU655365:JOX655365 JEY655365:JFB655365 IVC655365:IVF655365 ILG655365:ILJ655365 IBK655365:IBN655365 HRO655365:HRR655365 HHS655365:HHV655365 GXW655365:GXZ655365 GOA655365:GOD655365 GEE655365:GEH655365 FUI655365:FUL655365 FKM655365:FKP655365 FAQ655365:FAT655365 EQU655365:EQX655365 EGY655365:EHB655365 DXC655365:DXF655365 DNG655365:DNJ655365 DDK655365:DDN655365 CTO655365:CTR655365 CJS655365:CJV655365 BZW655365:BZZ655365 BQA655365:BQD655365 BGE655365:BGH655365 AWI655365:AWL655365 AMM655365:AMP655365 ACQ655365:ACT655365 SU655365:SX655365 IY655365:JB655365 WVK589829:WVN589829 WLO589829:WLR589829 WBS589829:WBV589829 VRW589829:VRZ589829 VIA589829:VID589829 UYE589829:UYH589829 UOI589829:UOL589829 UEM589829:UEP589829 TUQ589829:TUT589829 TKU589829:TKX589829 TAY589829:TBB589829 SRC589829:SRF589829 SHG589829:SHJ589829 RXK589829:RXN589829 RNO589829:RNR589829 RDS589829:RDV589829 QTW589829:QTZ589829 QKA589829:QKD589829 QAE589829:QAH589829 PQI589829:PQL589829 PGM589829:PGP589829 OWQ589829:OWT589829 OMU589829:OMX589829 OCY589829:ODB589829 NTC589829:NTF589829 NJG589829:NJJ589829 MZK589829:MZN589829 MPO589829:MPR589829 MFS589829:MFV589829 LVW589829:LVZ589829 LMA589829:LMD589829 LCE589829:LCH589829 KSI589829:KSL589829 KIM589829:KIP589829 JYQ589829:JYT589829 JOU589829:JOX589829 JEY589829:JFB589829 IVC589829:IVF589829 ILG589829:ILJ589829 IBK589829:IBN589829 HRO589829:HRR589829 HHS589829:HHV589829 GXW589829:GXZ589829 GOA589829:GOD589829 GEE589829:GEH589829 FUI589829:FUL589829 FKM589829:FKP589829 FAQ589829:FAT589829 EQU589829:EQX589829 EGY589829:EHB589829 DXC589829:DXF589829 DNG589829:DNJ589829 DDK589829:DDN589829 CTO589829:CTR589829 CJS589829:CJV589829 BZW589829:BZZ589829 BQA589829:BQD589829 BGE589829:BGH589829 AWI589829:AWL589829 AMM589829:AMP589829 ACQ589829:ACT589829 SU589829:SX589829 IY589829:JB589829 WVK524293:WVN524293 WLO524293:WLR524293 WBS524293:WBV524293 VRW524293:VRZ524293 VIA524293:VID524293 UYE524293:UYH524293 UOI524293:UOL524293 UEM524293:UEP524293 TUQ524293:TUT524293 TKU524293:TKX524293 TAY524293:TBB524293 SRC524293:SRF524293 SHG524293:SHJ524293 RXK524293:RXN524293 RNO524293:RNR524293 RDS524293:RDV524293 QTW524293:QTZ524293 QKA524293:QKD524293 QAE524293:QAH524293 PQI524293:PQL524293 PGM524293:PGP524293 OWQ524293:OWT524293 OMU524293:OMX524293 OCY524293:ODB524293 NTC524293:NTF524293 NJG524293:NJJ524293 MZK524293:MZN524293 MPO524293:MPR524293 MFS524293:MFV524293 LVW524293:LVZ524293 LMA524293:LMD524293 LCE524293:LCH524293 KSI524293:KSL524293 KIM524293:KIP524293 JYQ524293:JYT524293 JOU524293:JOX524293 JEY524293:JFB524293 IVC524293:IVF524293 ILG524293:ILJ524293 IBK524293:IBN524293 HRO524293:HRR524293 HHS524293:HHV524293 GXW524293:GXZ524293 GOA524293:GOD524293 GEE524293:GEH524293 FUI524293:FUL524293 FKM524293:FKP524293 FAQ524293:FAT524293 EQU524293:EQX524293 EGY524293:EHB524293 DXC524293:DXF524293 DNG524293:DNJ524293 DDK524293:DDN524293 CTO524293:CTR524293 CJS524293:CJV524293 BZW524293:BZZ524293 BQA524293:BQD524293 BGE524293:BGH524293 AWI524293:AWL524293 AMM524293:AMP524293 ACQ524293:ACT524293 SU524293:SX524293 IY524293:JB524293 WVK458757:WVN458757 WLO458757:WLR458757 WBS458757:WBV458757 VRW458757:VRZ458757 VIA458757:VID458757 UYE458757:UYH458757 UOI458757:UOL458757 UEM458757:UEP458757 TUQ458757:TUT458757 TKU458757:TKX458757 TAY458757:TBB458757 SRC458757:SRF458757 SHG458757:SHJ458757 RXK458757:RXN458757 RNO458757:RNR458757 RDS458757:RDV458757 QTW458757:QTZ458757 QKA458757:QKD458757 QAE458757:QAH458757 PQI458757:PQL458757 PGM458757:PGP458757 OWQ458757:OWT458757 OMU458757:OMX458757 OCY458757:ODB458757 NTC458757:NTF458757 NJG458757:NJJ458757 MZK458757:MZN458757 MPO458757:MPR458757 MFS458757:MFV458757 LVW458757:LVZ458757 LMA458757:LMD458757 LCE458757:LCH458757 KSI458757:KSL458757 KIM458757:KIP458757 JYQ458757:JYT458757 JOU458757:JOX458757 JEY458757:JFB458757 IVC458757:IVF458757 ILG458757:ILJ458757 IBK458757:IBN458757 HRO458757:HRR458757 HHS458757:HHV458757 GXW458757:GXZ458757 GOA458757:GOD458757 GEE458757:GEH458757 FUI458757:FUL458757 FKM458757:FKP458757 FAQ458757:FAT458757 EQU458757:EQX458757 EGY458757:EHB458757 DXC458757:DXF458757 DNG458757:DNJ458757 DDK458757:DDN458757 CTO458757:CTR458757 CJS458757:CJV458757 BZW458757:BZZ458757 BQA458757:BQD458757 BGE458757:BGH458757 AWI458757:AWL458757 AMM458757:AMP458757 ACQ458757:ACT458757 SU458757:SX458757 IY458757:JB458757 WVK393221:WVN393221 WLO393221:WLR393221 WBS393221:WBV393221 VRW393221:VRZ393221 VIA393221:VID393221 UYE393221:UYH393221 UOI393221:UOL393221 UEM393221:UEP393221 TUQ393221:TUT393221 TKU393221:TKX393221 TAY393221:TBB393221 SRC393221:SRF393221 SHG393221:SHJ393221 RXK393221:RXN393221 RNO393221:RNR393221 RDS393221:RDV393221 QTW393221:QTZ393221 QKA393221:QKD393221 QAE393221:QAH393221 PQI393221:PQL393221 PGM393221:PGP393221 OWQ393221:OWT393221 OMU393221:OMX393221 OCY393221:ODB393221 NTC393221:NTF393221 NJG393221:NJJ393221 MZK393221:MZN393221 MPO393221:MPR393221 MFS393221:MFV393221 LVW393221:LVZ393221 LMA393221:LMD393221 LCE393221:LCH393221 KSI393221:KSL393221 KIM393221:KIP393221 JYQ393221:JYT393221 JOU393221:JOX393221 JEY393221:JFB393221 IVC393221:IVF393221 ILG393221:ILJ393221 IBK393221:IBN393221 HRO393221:HRR393221 HHS393221:HHV393221 GXW393221:GXZ393221 GOA393221:GOD393221 GEE393221:GEH393221 FUI393221:FUL393221 FKM393221:FKP393221 FAQ393221:FAT393221 EQU393221:EQX393221 EGY393221:EHB393221 DXC393221:DXF393221 DNG393221:DNJ393221 DDK393221:DDN393221 CTO393221:CTR393221 CJS393221:CJV393221 BZW393221:BZZ393221 BQA393221:BQD393221 BGE393221:BGH393221 AWI393221:AWL393221 AMM393221:AMP393221 ACQ393221:ACT393221 SU393221:SX393221 IY393221:JB393221 WVK327685:WVN327685 WLO327685:WLR327685 WBS327685:WBV327685 VRW327685:VRZ327685 VIA327685:VID327685 UYE327685:UYH327685 UOI327685:UOL327685 UEM327685:UEP327685 TUQ327685:TUT327685 TKU327685:TKX327685 TAY327685:TBB327685 SRC327685:SRF327685 SHG327685:SHJ327685 RXK327685:RXN327685 RNO327685:RNR327685 RDS327685:RDV327685 QTW327685:QTZ327685 QKA327685:QKD327685 QAE327685:QAH327685 PQI327685:PQL327685 PGM327685:PGP327685 OWQ327685:OWT327685 OMU327685:OMX327685 OCY327685:ODB327685 NTC327685:NTF327685 NJG327685:NJJ327685 MZK327685:MZN327685 MPO327685:MPR327685 MFS327685:MFV327685 LVW327685:LVZ327685 LMA327685:LMD327685 LCE327685:LCH327685 KSI327685:KSL327685 KIM327685:KIP327685 JYQ327685:JYT327685 JOU327685:JOX327685 JEY327685:JFB327685 IVC327685:IVF327685 ILG327685:ILJ327685 IBK327685:IBN327685 HRO327685:HRR327685 HHS327685:HHV327685 GXW327685:GXZ327685 GOA327685:GOD327685 GEE327685:GEH327685 FUI327685:FUL327685 FKM327685:FKP327685 FAQ327685:FAT327685 EQU327685:EQX327685 EGY327685:EHB327685 DXC327685:DXF327685 DNG327685:DNJ327685 DDK327685:DDN327685 CTO327685:CTR327685 CJS327685:CJV327685 BZW327685:BZZ327685 BQA327685:BQD327685 BGE327685:BGH327685 AWI327685:AWL327685 AMM327685:AMP327685 ACQ327685:ACT327685 SU327685:SX327685 IY327685:JB327685 WVK262149:WVN262149 WLO262149:WLR262149 WBS262149:WBV262149 VRW262149:VRZ262149 VIA262149:VID262149 UYE262149:UYH262149 UOI262149:UOL262149 UEM262149:UEP262149 TUQ262149:TUT262149 TKU262149:TKX262149 TAY262149:TBB262149 SRC262149:SRF262149 SHG262149:SHJ262149 RXK262149:RXN262149 RNO262149:RNR262149 RDS262149:RDV262149 QTW262149:QTZ262149 QKA262149:QKD262149 QAE262149:QAH262149 PQI262149:PQL262149 PGM262149:PGP262149 OWQ262149:OWT262149 OMU262149:OMX262149 OCY262149:ODB262149 NTC262149:NTF262149 NJG262149:NJJ262149 MZK262149:MZN262149 MPO262149:MPR262149 MFS262149:MFV262149 LVW262149:LVZ262149 LMA262149:LMD262149 LCE262149:LCH262149 KSI262149:KSL262149 KIM262149:KIP262149 JYQ262149:JYT262149 JOU262149:JOX262149 JEY262149:JFB262149 IVC262149:IVF262149 ILG262149:ILJ262149 IBK262149:IBN262149 HRO262149:HRR262149 HHS262149:HHV262149 GXW262149:GXZ262149 GOA262149:GOD262149 GEE262149:GEH262149 FUI262149:FUL262149 FKM262149:FKP262149 FAQ262149:FAT262149 EQU262149:EQX262149 EGY262149:EHB262149 DXC262149:DXF262149 DNG262149:DNJ262149 DDK262149:DDN262149 CTO262149:CTR262149 CJS262149:CJV262149 BZW262149:BZZ262149 BQA262149:BQD262149 BGE262149:BGH262149 AWI262149:AWL262149 AMM262149:AMP262149 ACQ262149:ACT262149 SU262149:SX262149 IY262149:JB262149 WVK196613:WVN196613 WLO196613:WLR196613 WBS196613:WBV196613 VRW196613:VRZ196613 VIA196613:VID196613 UYE196613:UYH196613 UOI196613:UOL196613 UEM196613:UEP196613 TUQ196613:TUT196613 TKU196613:TKX196613 TAY196613:TBB196613 SRC196613:SRF196613 SHG196613:SHJ196613 RXK196613:RXN196613 RNO196613:RNR196613 RDS196613:RDV196613 QTW196613:QTZ196613 QKA196613:QKD196613 QAE196613:QAH196613 PQI196613:PQL196613 PGM196613:PGP196613 OWQ196613:OWT196613 OMU196613:OMX196613 OCY196613:ODB196613 NTC196613:NTF196613 NJG196613:NJJ196613 MZK196613:MZN196613 MPO196613:MPR196613 MFS196613:MFV196613 LVW196613:LVZ196613 LMA196613:LMD196613 LCE196613:LCH196613 KSI196613:KSL196613 KIM196613:KIP196613 JYQ196613:JYT196613 JOU196613:JOX196613 JEY196613:JFB196613 IVC196613:IVF196613 ILG196613:ILJ196613 IBK196613:IBN196613 HRO196613:HRR196613 HHS196613:HHV196613 GXW196613:GXZ196613 GOA196613:GOD196613 GEE196613:GEH196613 FUI196613:FUL196613 FKM196613:FKP196613 FAQ196613:FAT196613 EQU196613:EQX196613 EGY196613:EHB196613 DXC196613:DXF196613 DNG196613:DNJ196613 DDK196613:DDN196613 CTO196613:CTR196613 CJS196613:CJV196613 BZW196613:BZZ196613 BQA196613:BQD196613 BGE196613:BGH196613 AWI196613:AWL196613 AMM196613:AMP196613 ACQ196613:ACT196613 SU196613:SX196613 IY196613:JB196613 WVK131077:WVN131077 WLO131077:WLR131077 WBS131077:WBV131077 VRW131077:VRZ131077 VIA131077:VID131077 UYE131077:UYH131077 UOI131077:UOL131077 UEM131077:UEP131077 TUQ131077:TUT131077 TKU131077:TKX131077 TAY131077:TBB131077 SRC131077:SRF131077 SHG131077:SHJ131077 RXK131077:RXN131077 RNO131077:RNR131077 RDS131077:RDV131077 QTW131077:QTZ131077 QKA131077:QKD131077 QAE131077:QAH131077 PQI131077:PQL131077 PGM131077:PGP131077 OWQ131077:OWT131077 OMU131077:OMX131077 OCY131077:ODB131077 NTC131077:NTF131077 NJG131077:NJJ131077 MZK131077:MZN131077 MPO131077:MPR131077 MFS131077:MFV131077 LVW131077:LVZ131077 LMA131077:LMD131077 LCE131077:LCH131077 KSI131077:KSL131077 KIM131077:KIP131077 JYQ131077:JYT131077 JOU131077:JOX131077 JEY131077:JFB131077 IVC131077:IVF131077 ILG131077:ILJ131077 IBK131077:IBN131077 HRO131077:HRR131077 HHS131077:HHV131077 GXW131077:GXZ131077 GOA131077:GOD131077 GEE131077:GEH131077 FUI131077:FUL131077 FKM131077:FKP131077 FAQ131077:FAT131077 EQU131077:EQX131077 EGY131077:EHB131077 DXC131077:DXF131077 DNG131077:DNJ131077 DDK131077:DDN131077 CTO131077:CTR131077 CJS131077:CJV131077 BZW131077:BZZ131077 BQA131077:BQD131077 BGE131077:BGH131077 AWI131077:AWL131077 AMM131077:AMP131077 ACQ131077:ACT131077 SU131077:SX131077 IY131077:JB131077 WVK65541:WVN65541 WLO65541:WLR65541 WBS65541:WBV65541 VRW65541:VRZ65541 VIA65541:VID65541 UYE65541:UYH65541 UOI65541:UOL65541 UEM65541:UEP65541 TUQ65541:TUT65541 TKU65541:TKX65541 TAY65541:TBB65541 SRC65541:SRF65541 SHG65541:SHJ65541 RXK65541:RXN65541 RNO65541:RNR65541 RDS65541:RDV65541 QTW65541:QTZ65541 QKA65541:QKD65541 QAE65541:QAH65541 PQI65541:PQL65541 PGM65541:PGP65541 OWQ65541:OWT65541 OMU65541:OMX65541 OCY65541:ODB65541 NTC65541:NTF65541 NJG65541:NJJ65541 MZK65541:MZN65541 MPO65541:MPR65541 MFS65541:MFV65541 LVW65541:LVZ65541 LMA65541:LMD65541 LCE65541:LCH65541 KSI65541:KSL65541 KIM65541:KIP65541 JYQ65541:JYT65541 JOU65541:JOX65541 JEY65541:JFB65541 IVC65541:IVF65541 ILG65541:ILJ65541 IBK65541:IBN65541 HRO65541:HRR65541 HHS65541:HHV65541 GXW65541:GXZ65541 GOA65541:GOD65541 GEE65541:GEH65541 FUI65541:FUL65541 FKM65541:FKP65541 FAQ65541:FAT65541 EQU65541:EQX65541 EGY65541:EHB65541 DXC65541:DXF65541 DNG65541:DNJ65541 DDK65541:DDN65541 CTO65541:CTR65541 CJS65541:CJV65541 BZW65541:BZZ65541 BQA65541:BQD65541 BGE65541:BGH65541 AWI65541:AWL65541 AMM65541:AMP65541 ACQ65541:ACT65541 SU65541:SX65541 IY65541:JB65541 B65541:E65541 B131077:E131077 B196613:E196613 B262149:E262149 B327685:E327685 B393221:E393221 B458757:E458757 B524293:E524293 B589829:E589829 B655365:E655365 B720901:E720901 B786437:E786437 B851973:E851973 B917509:E917509 B983045:E983045">
      <formula1>"白紙,入力"</formula1>
    </dataValidation>
    <dataValidation type="list" allowBlank="0" showDropDown="0" showInputMessage="1" showErrorMessage="1" sqref="L6:AF6">
      <formula1>$BB$13:$BB$17</formula1>
    </dataValidation>
    <dataValidation type="list" allowBlank="0" showDropDown="0" showInputMessage="1" showErrorMessage="1" sqref="WWQ983050:WWS983050 WMU983050:WMW983050 WCY983050:WDA983050 VTC983050:VTE983050 VJG983050:VJI983050 UZK983050:UZM983050 UPO983050:UPQ983050 UFS983050:UFU983050 TVW983050:TVY983050 TMA983050:TMC983050 TCE983050:TCG983050 SSI983050:SSK983050 SIM983050:SIO983050 RYQ983050:RYS983050 ROU983050:ROW983050 REY983050:RFA983050 QVC983050:QVE983050 QLG983050:QLI983050 QBK983050:QBM983050 PRO983050:PRQ983050 PHS983050:PHU983050 OXW983050:OXY983050 OOA983050:OOC983050 OEE983050:OEG983050 NUI983050:NUK983050 NKM983050:NKO983050 NAQ983050:NAS983050 MQU983050:MQW983050 MGY983050:MHA983050 LXC983050:LXE983050 LNG983050:LNI983050 LDK983050:LDM983050 KTO983050:KTQ983050 KJS983050:KJU983050 JZW983050:JZY983050 JQA983050:JQC983050 JGE983050:JGG983050 IWI983050:IWK983050 IMM983050:IMO983050 ICQ983050:ICS983050 HSU983050:HSW983050 HIY983050:HJA983050 GZC983050:GZE983050 GPG983050:GPI983050 GFK983050:GFM983050 FVO983050:FVQ983050 FLS983050:FLU983050 FBW983050:FBY983050 ESA983050:ESC983050 EIE983050:EIG983050 DYI983050:DYK983050 DOM983050:DOO983050 DEQ983050:DES983050 CUU983050:CUW983050 CKY983050:CLA983050 CBC983050:CBE983050 BRG983050:BRI983050 BHK983050:BHM983050 AXO983050:AXQ983050 ANS983050:ANU983050 ADW983050:ADY983050 UA983050:UC983050 KE983050:KG983050 AI983050:AK983050 WWQ917514:WWS917514 WMU917514:WMW917514 WCY917514:WDA917514 VTC917514:VTE917514 VJG917514:VJI917514 UZK917514:UZM917514 UPO917514:UPQ917514 UFS917514:UFU917514 TVW917514:TVY917514 TMA917514:TMC917514 TCE917514:TCG917514 SSI917514:SSK917514 SIM917514:SIO917514 RYQ917514:RYS917514 ROU917514:ROW917514 REY917514:RFA917514 QVC917514:QVE917514 QLG917514:QLI917514 QBK917514:QBM917514 PRO917514:PRQ917514 PHS917514:PHU917514 OXW917514:OXY917514 OOA917514:OOC917514 OEE917514:OEG917514 NUI917514:NUK917514 NKM917514:NKO917514 NAQ917514:NAS917514 MQU917514:MQW917514 MGY917514:MHA917514 LXC917514:LXE917514 LNG917514:LNI917514 LDK917514:LDM917514 KTO917514:KTQ917514 KJS917514:KJU917514 JZW917514:JZY917514 JQA917514:JQC917514 JGE917514:JGG917514 IWI917514:IWK917514 IMM917514:IMO917514 ICQ917514:ICS917514 HSU917514:HSW917514 HIY917514:HJA917514 GZC917514:GZE917514 GPG917514:GPI917514 GFK917514:GFM917514 FVO917514:FVQ917514 FLS917514:FLU917514 FBW917514:FBY917514 ESA917514:ESC917514 EIE917514:EIG917514 DYI917514:DYK917514 DOM917514:DOO917514 DEQ917514:DES917514 CUU917514:CUW917514 CKY917514:CLA917514 CBC917514:CBE917514 BRG917514:BRI917514 BHK917514:BHM917514 AXO917514:AXQ917514 ANS917514:ANU917514 ADW917514:ADY917514 UA917514:UC917514 KE917514:KG917514 AI917514:AK917514 WWQ851978:WWS851978 WMU851978:WMW851978 WCY851978:WDA851978 VTC851978:VTE851978 VJG851978:VJI851978 UZK851978:UZM851978 UPO851978:UPQ851978 UFS851978:UFU851978 TVW851978:TVY851978 TMA851978:TMC851978 TCE851978:TCG851978 SSI851978:SSK851978 SIM851978:SIO851978 RYQ851978:RYS851978 ROU851978:ROW851978 REY851978:RFA851978 QVC851978:QVE851978 QLG851978:QLI851978 QBK851978:QBM851978 PRO851978:PRQ851978 PHS851978:PHU851978 OXW851978:OXY851978 OOA851978:OOC851978 OEE851978:OEG851978 NUI851978:NUK851978 NKM851978:NKO851978 NAQ851978:NAS851978 MQU851978:MQW851978 MGY851978:MHA851978 LXC851978:LXE851978 LNG851978:LNI851978 LDK851978:LDM851978 KTO851978:KTQ851978 KJS851978:KJU851978 JZW851978:JZY851978 JQA851978:JQC851978 JGE851978:JGG851978 IWI851978:IWK851978 IMM851978:IMO851978 ICQ851978:ICS851978 HSU851978:HSW851978 HIY851978:HJA851978 GZC851978:GZE851978 GPG851978:GPI851978 GFK851978:GFM851978 FVO851978:FVQ851978 FLS851978:FLU851978 FBW851978:FBY851978 ESA851978:ESC851978 EIE851978:EIG851978 DYI851978:DYK851978 DOM851978:DOO851978 DEQ851978:DES851978 CUU851978:CUW851978 CKY851978:CLA851978 CBC851978:CBE851978 BRG851978:BRI851978 BHK851978:BHM851978 AXO851978:AXQ851978 ANS851978:ANU851978 ADW851978:ADY851978 UA851978:UC851978 KE851978:KG851978 AI851978:AK851978 WWQ786442:WWS786442 WMU786442:WMW786442 WCY786442:WDA786442 VTC786442:VTE786442 VJG786442:VJI786442 UZK786442:UZM786442 UPO786442:UPQ786442 UFS786442:UFU786442 TVW786442:TVY786442 TMA786442:TMC786442 TCE786442:TCG786442 SSI786442:SSK786442 SIM786442:SIO786442 RYQ786442:RYS786442 ROU786442:ROW786442 REY786442:RFA786442 QVC786442:QVE786442 QLG786442:QLI786442 QBK786442:QBM786442 PRO786442:PRQ786442 PHS786442:PHU786442 OXW786442:OXY786442 OOA786442:OOC786442 OEE786442:OEG786442 NUI786442:NUK786442 NKM786442:NKO786442 NAQ786442:NAS786442 MQU786442:MQW786442 MGY786442:MHA786442 LXC786442:LXE786442 LNG786442:LNI786442 LDK786442:LDM786442 KTO786442:KTQ786442 KJS786442:KJU786442 JZW786442:JZY786442 JQA786442:JQC786442 JGE786442:JGG786442 IWI786442:IWK786442 IMM786442:IMO786442 ICQ786442:ICS786442 HSU786442:HSW786442 HIY786442:HJA786442 GZC786442:GZE786442 GPG786442:GPI786442 GFK786442:GFM786442 FVO786442:FVQ786442 FLS786442:FLU786442 FBW786442:FBY786442 ESA786442:ESC786442 EIE786442:EIG786442 DYI786442:DYK786442 DOM786442:DOO786442 DEQ786442:DES786442 CUU786442:CUW786442 CKY786442:CLA786442 CBC786442:CBE786442 BRG786442:BRI786442 BHK786442:BHM786442 AXO786442:AXQ786442 ANS786442:ANU786442 ADW786442:ADY786442 UA786442:UC786442 KE786442:KG786442 AI786442:AK786442 WWQ720906:WWS720906 WMU720906:WMW720906 WCY720906:WDA720906 VTC720906:VTE720906 VJG720906:VJI720906 UZK720906:UZM720906 UPO720906:UPQ720906 UFS720906:UFU720906 TVW720906:TVY720906 TMA720906:TMC720906 TCE720906:TCG720906 SSI720906:SSK720906 SIM720906:SIO720906 RYQ720906:RYS720906 ROU720906:ROW720906 REY720906:RFA720906 QVC720906:QVE720906 QLG720906:QLI720906 QBK720906:QBM720906 PRO720906:PRQ720906 PHS720906:PHU720906 OXW720906:OXY720906 OOA720906:OOC720906 OEE720906:OEG720906 NUI720906:NUK720906 NKM720906:NKO720906 NAQ720906:NAS720906 MQU720906:MQW720906 MGY720906:MHA720906 LXC720906:LXE720906 LNG720906:LNI720906 LDK720906:LDM720906 KTO720906:KTQ720906 KJS720906:KJU720906 JZW720906:JZY720906 JQA720906:JQC720906 JGE720906:JGG720906 IWI720906:IWK720906 IMM720906:IMO720906 ICQ720906:ICS720906 HSU720906:HSW720906 HIY720906:HJA720906 GZC720906:GZE720906 GPG720906:GPI720906 GFK720906:GFM720906 FVO720906:FVQ720906 FLS720906:FLU720906 FBW720906:FBY720906 ESA720906:ESC720906 EIE720906:EIG720906 DYI720906:DYK720906 DOM720906:DOO720906 DEQ720906:DES720906 CUU720906:CUW720906 CKY720906:CLA720906 CBC720906:CBE720906 BRG720906:BRI720906 BHK720906:BHM720906 AXO720906:AXQ720906 ANS720906:ANU720906 ADW720906:ADY720906 UA720906:UC720906 KE720906:KG720906 AI720906:AK720906 WWQ655370:WWS655370 WMU655370:WMW655370 WCY655370:WDA655370 VTC655370:VTE655370 VJG655370:VJI655370 UZK655370:UZM655370 UPO655370:UPQ655370 UFS655370:UFU655370 TVW655370:TVY655370 TMA655370:TMC655370 TCE655370:TCG655370 SSI655370:SSK655370 SIM655370:SIO655370 RYQ655370:RYS655370 ROU655370:ROW655370 REY655370:RFA655370 QVC655370:QVE655370 QLG655370:QLI655370 QBK655370:QBM655370 PRO655370:PRQ655370 PHS655370:PHU655370 OXW655370:OXY655370 OOA655370:OOC655370 OEE655370:OEG655370 NUI655370:NUK655370 NKM655370:NKO655370 NAQ655370:NAS655370 MQU655370:MQW655370 MGY655370:MHA655370 LXC655370:LXE655370 LNG655370:LNI655370 LDK655370:LDM655370 KTO655370:KTQ655370 KJS655370:KJU655370 JZW655370:JZY655370 JQA655370:JQC655370 JGE655370:JGG655370 IWI655370:IWK655370 IMM655370:IMO655370 ICQ655370:ICS655370 HSU655370:HSW655370 HIY655370:HJA655370 GZC655370:GZE655370 GPG655370:GPI655370 GFK655370:GFM655370 FVO655370:FVQ655370 FLS655370:FLU655370 FBW655370:FBY655370 ESA655370:ESC655370 EIE655370:EIG655370 DYI655370:DYK655370 DOM655370:DOO655370 DEQ655370:DES655370 CUU655370:CUW655370 CKY655370:CLA655370 CBC655370:CBE655370 BRG655370:BRI655370 BHK655370:BHM655370 AXO655370:AXQ655370 ANS655370:ANU655370 ADW655370:ADY655370 UA655370:UC655370 KE655370:KG655370 AI655370:AK655370 WWQ589834:WWS589834 WMU589834:WMW589834 WCY589834:WDA589834 VTC589834:VTE589834 VJG589834:VJI589834 UZK589834:UZM589834 UPO589834:UPQ589834 UFS589834:UFU589834 TVW589834:TVY589834 TMA589834:TMC589834 TCE589834:TCG589834 SSI589834:SSK589834 SIM589834:SIO589834 RYQ589834:RYS589834 ROU589834:ROW589834 REY589834:RFA589834 QVC589834:QVE589834 QLG589834:QLI589834 QBK589834:QBM589834 PRO589834:PRQ589834 PHS589834:PHU589834 OXW589834:OXY589834 OOA589834:OOC589834 OEE589834:OEG589834 NUI589834:NUK589834 NKM589834:NKO589834 NAQ589834:NAS589834 MQU589834:MQW589834 MGY589834:MHA589834 LXC589834:LXE589834 LNG589834:LNI589834 LDK589834:LDM589834 KTO589834:KTQ589834 KJS589834:KJU589834 JZW589834:JZY589834 JQA589834:JQC589834 JGE589834:JGG589834 IWI589834:IWK589834 IMM589834:IMO589834 ICQ589834:ICS589834 HSU589834:HSW589834 HIY589834:HJA589834 GZC589834:GZE589834 GPG589834:GPI589834 GFK589834:GFM589834 FVO589834:FVQ589834 FLS589834:FLU589834 FBW589834:FBY589834 ESA589834:ESC589834 EIE589834:EIG589834 DYI589834:DYK589834 DOM589834:DOO589834 DEQ589834:DES589834 CUU589834:CUW589834 CKY589834:CLA589834 CBC589834:CBE589834 BRG589834:BRI589834 BHK589834:BHM589834 AXO589834:AXQ589834 ANS589834:ANU589834 ADW589834:ADY589834 UA589834:UC589834 KE589834:KG589834 AI589834:AK589834 WWQ524298:WWS524298 WMU524298:WMW524298 WCY524298:WDA524298 VTC524298:VTE524298 VJG524298:VJI524298 UZK524298:UZM524298 UPO524298:UPQ524298 UFS524298:UFU524298 TVW524298:TVY524298 TMA524298:TMC524298 TCE524298:TCG524298 SSI524298:SSK524298 SIM524298:SIO524298 RYQ524298:RYS524298 ROU524298:ROW524298 REY524298:RFA524298 QVC524298:QVE524298 QLG524298:QLI524298 QBK524298:QBM524298 PRO524298:PRQ524298 PHS524298:PHU524298 OXW524298:OXY524298 OOA524298:OOC524298 OEE524298:OEG524298 NUI524298:NUK524298 NKM524298:NKO524298 NAQ524298:NAS524298 MQU524298:MQW524298 MGY524298:MHA524298 LXC524298:LXE524298 LNG524298:LNI524298 LDK524298:LDM524298 KTO524298:KTQ524298 KJS524298:KJU524298 JZW524298:JZY524298 JQA524298:JQC524298 JGE524298:JGG524298 IWI524298:IWK524298 IMM524298:IMO524298 ICQ524298:ICS524298 HSU524298:HSW524298 HIY524298:HJA524298 GZC524298:GZE524298 GPG524298:GPI524298 GFK524298:GFM524298 FVO524298:FVQ524298 FLS524298:FLU524298 FBW524298:FBY524298 ESA524298:ESC524298 EIE524298:EIG524298 DYI524298:DYK524298 DOM524298:DOO524298 DEQ524298:DES524298 CUU524298:CUW524298 CKY524298:CLA524298 CBC524298:CBE524298 BRG524298:BRI524298 BHK524298:BHM524298 AXO524298:AXQ524298 ANS524298:ANU524298 ADW524298:ADY524298 UA524298:UC524298 KE524298:KG524298 AI524298:AK524298 WWQ458762:WWS458762 WMU458762:WMW458762 WCY458762:WDA458762 VTC458762:VTE458762 VJG458762:VJI458762 UZK458762:UZM458762 UPO458762:UPQ458762 UFS458762:UFU458762 TVW458762:TVY458762 TMA458762:TMC458762 TCE458762:TCG458762 SSI458762:SSK458762 SIM458762:SIO458762 RYQ458762:RYS458762 ROU458762:ROW458762 REY458762:RFA458762 QVC458762:QVE458762 QLG458762:QLI458762 QBK458762:QBM458762 PRO458762:PRQ458762 PHS458762:PHU458762 OXW458762:OXY458762 OOA458762:OOC458762 OEE458762:OEG458762 NUI458762:NUK458762 NKM458762:NKO458762 NAQ458762:NAS458762 MQU458762:MQW458762 MGY458762:MHA458762 LXC458762:LXE458762 LNG458762:LNI458762 LDK458762:LDM458762 KTO458762:KTQ458762 KJS458762:KJU458762 JZW458762:JZY458762 JQA458762:JQC458762 JGE458762:JGG458762 IWI458762:IWK458762 IMM458762:IMO458762 ICQ458762:ICS458762 HSU458762:HSW458762 HIY458762:HJA458762 GZC458762:GZE458762 GPG458762:GPI458762 GFK458762:GFM458762 FVO458762:FVQ458762 FLS458762:FLU458762 FBW458762:FBY458762 ESA458762:ESC458762 EIE458762:EIG458762 DYI458762:DYK458762 DOM458762:DOO458762 DEQ458762:DES458762 CUU458762:CUW458762 CKY458762:CLA458762 CBC458762:CBE458762 BRG458762:BRI458762 BHK458762:BHM458762 AXO458762:AXQ458762 ANS458762:ANU458762 ADW458762:ADY458762 UA458762:UC458762 KE458762:KG458762 AI458762:AK458762 WWQ393226:WWS393226 WMU393226:WMW393226 WCY393226:WDA393226 VTC393226:VTE393226 VJG393226:VJI393226 UZK393226:UZM393226 UPO393226:UPQ393226 UFS393226:UFU393226 TVW393226:TVY393226 TMA393226:TMC393226 TCE393226:TCG393226 SSI393226:SSK393226 SIM393226:SIO393226 RYQ393226:RYS393226 ROU393226:ROW393226 REY393226:RFA393226 QVC393226:QVE393226 QLG393226:QLI393226 QBK393226:QBM393226 PRO393226:PRQ393226 PHS393226:PHU393226 OXW393226:OXY393226 OOA393226:OOC393226 OEE393226:OEG393226 NUI393226:NUK393226 NKM393226:NKO393226 NAQ393226:NAS393226 MQU393226:MQW393226 MGY393226:MHA393226 LXC393226:LXE393226 LNG393226:LNI393226 LDK393226:LDM393226 KTO393226:KTQ393226 KJS393226:KJU393226 JZW393226:JZY393226 JQA393226:JQC393226 JGE393226:JGG393226 IWI393226:IWK393226 IMM393226:IMO393226 ICQ393226:ICS393226 HSU393226:HSW393226 HIY393226:HJA393226 GZC393226:GZE393226 GPG393226:GPI393226 GFK393226:GFM393226 FVO393226:FVQ393226 FLS393226:FLU393226 FBW393226:FBY393226 ESA393226:ESC393226 EIE393226:EIG393226 DYI393226:DYK393226 DOM393226:DOO393226 DEQ393226:DES393226 CUU393226:CUW393226 CKY393226:CLA393226 CBC393226:CBE393226 BRG393226:BRI393226 BHK393226:BHM393226 AXO393226:AXQ393226 ANS393226:ANU393226 ADW393226:ADY393226 UA393226:UC393226 KE393226:KG393226 AI393226:AK393226 WWQ327690:WWS327690 WMU327690:WMW327690 WCY327690:WDA327690 VTC327690:VTE327690 VJG327690:VJI327690 UZK327690:UZM327690 UPO327690:UPQ327690 UFS327690:UFU327690 TVW327690:TVY327690 TMA327690:TMC327690 TCE327690:TCG327690 SSI327690:SSK327690 SIM327690:SIO327690 RYQ327690:RYS327690 ROU327690:ROW327690 REY327690:RFA327690 QVC327690:QVE327690 QLG327690:QLI327690 QBK327690:QBM327690 PRO327690:PRQ327690 PHS327690:PHU327690 OXW327690:OXY327690 OOA327690:OOC327690 OEE327690:OEG327690 NUI327690:NUK327690 NKM327690:NKO327690 NAQ327690:NAS327690 MQU327690:MQW327690 MGY327690:MHA327690 LXC327690:LXE327690 LNG327690:LNI327690 LDK327690:LDM327690 KTO327690:KTQ327690 KJS327690:KJU327690 JZW327690:JZY327690 JQA327690:JQC327690 JGE327690:JGG327690 IWI327690:IWK327690 IMM327690:IMO327690 ICQ327690:ICS327690 HSU327690:HSW327690 HIY327690:HJA327690 GZC327690:GZE327690 GPG327690:GPI327690 GFK327690:GFM327690 FVO327690:FVQ327690 FLS327690:FLU327690 FBW327690:FBY327690 ESA327690:ESC327690 EIE327690:EIG327690 DYI327690:DYK327690 DOM327690:DOO327690 DEQ327690:DES327690 CUU327690:CUW327690 CKY327690:CLA327690 CBC327690:CBE327690 BRG327690:BRI327690 BHK327690:BHM327690 AXO327690:AXQ327690 ANS327690:ANU327690 ADW327690:ADY327690 UA327690:UC327690 KE327690:KG327690 AI327690:AK327690 WWQ262154:WWS262154 WMU262154:WMW262154 WCY262154:WDA262154 VTC262154:VTE262154 VJG262154:VJI262154 UZK262154:UZM262154 UPO262154:UPQ262154 UFS262154:UFU262154 TVW262154:TVY262154 TMA262154:TMC262154 TCE262154:TCG262154 SSI262154:SSK262154 SIM262154:SIO262154 RYQ262154:RYS262154 ROU262154:ROW262154 REY262154:RFA262154 QVC262154:QVE262154 QLG262154:QLI262154 QBK262154:QBM262154 PRO262154:PRQ262154 PHS262154:PHU262154 OXW262154:OXY262154 OOA262154:OOC262154 OEE262154:OEG262154 NUI262154:NUK262154 NKM262154:NKO262154 NAQ262154:NAS262154 MQU262154:MQW262154 MGY262154:MHA262154 LXC262154:LXE262154 LNG262154:LNI262154 LDK262154:LDM262154 KTO262154:KTQ262154 KJS262154:KJU262154 JZW262154:JZY262154 JQA262154:JQC262154 JGE262154:JGG262154 IWI262154:IWK262154 IMM262154:IMO262154 ICQ262154:ICS262154 HSU262154:HSW262154 HIY262154:HJA262154 GZC262154:GZE262154 GPG262154:GPI262154 GFK262154:GFM262154 FVO262154:FVQ262154 FLS262154:FLU262154 FBW262154:FBY262154 ESA262154:ESC262154 EIE262154:EIG262154 DYI262154:DYK262154 DOM262154:DOO262154 DEQ262154:DES262154 CUU262154:CUW262154 CKY262154:CLA262154 CBC262154:CBE262154 BRG262154:BRI262154 BHK262154:BHM262154 AXO262154:AXQ262154 ANS262154:ANU262154 ADW262154:ADY262154 UA262154:UC262154 KE262154:KG262154 AI262154:AK262154 WWQ196618:WWS196618 WMU196618:WMW196618 WCY196618:WDA196618 VTC196618:VTE196618 VJG196618:VJI196618 UZK196618:UZM196618 UPO196618:UPQ196618 UFS196618:UFU196618 TVW196618:TVY196618 TMA196618:TMC196618 TCE196618:TCG196618 SSI196618:SSK196618 SIM196618:SIO196618 RYQ196618:RYS196618 ROU196618:ROW196618 REY196618:RFA196618 QVC196618:QVE196618 QLG196618:QLI196618 QBK196618:QBM196618 PRO196618:PRQ196618 PHS196618:PHU196618 OXW196618:OXY196618 OOA196618:OOC196618 OEE196618:OEG196618 NUI196618:NUK196618 NKM196618:NKO196618 NAQ196618:NAS196618 MQU196618:MQW196618 MGY196618:MHA196618 LXC196618:LXE196618 LNG196618:LNI196618 LDK196618:LDM196618 KTO196618:KTQ196618 KJS196618:KJU196618 JZW196618:JZY196618 JQA196618:JQC196618 JGE196618:JGG196618 IWI196618:IWK196618 IMM196618:IMO196618 ICQ196618:ICS196618 HSU196618:HSW196618 HIY196618:HJA196618 GZC196618:GZE196618 GPG196618:GPI196618 GFK196618:GFM196618 FVO196618:FVQ196618 FLS196618:FLU196618 FBW196618:FBY196618 ESA196618:ESC196618 EIE196618:EIG196618 DYI196618:DYK196618 DOM196618:DOO196618 DEQ196618:DES196618 CUU196618:CUW196618 CKY196618:CLA196618 CBC196618:CBE196618 BRG196618:BRI196618 BHK196618:BHM196618 AXO196618:AXQ196618 ANS196618:ANU196618 ADW196618:ADY196618 UA196618:UC196618 KE196618:KG196618 AI196618:AK196618 WWQ131082:WWS131082 WMU131082:WMW131082 WCY131082:WDA131082 VTC131082:VTE131082 VJG131082:VJI131082 UZK131082:UZM131082 UPO131082:UPQ131082 UFS131082:UFU131082 TVW131082:TVY131082 TMA131082:TMC131082 TCE131082:TCG131082 SSI131082:SSK131082 SIM131082:SIO131082 RYQ131082:RYS131082 ROU131082:ROW131082 REY131082:RFA131082 QVC131082:QVE131082 QLG131082:QLI131082 QBK131082:QBM131082 PRO131082:PRQ131082 PHS131082:PHU131082 OXW131082:OXY131082 OOA131082:OOC131082 OEE131082:OEG131082 NUI131082:NUK131082 NKM131082:NKO131082 NAQ131082:NAS131082 MQU131082:MQW131082 MGY131082:MHA131082 LXC131082:LXE131082 LNG131082:LNI131082 LDK131082:LDM131082 KTO131082:KTQ131082 KJS131082:KJU131082 JZW131082:JZY131082 JQA131082:JQC131082 JGE131082:JGG131082 IWI131082:IWK131082 IMM131082:IMO131082 ICQ131082:ICS131082 HSU131082:HSW131082 HIY131082:HJA131082 GZC131082:GZE131082 GPG131082:GPI131082 GFK131082:GFM131082 FVO131082:FVQ131082 FLS131082:FLU131082 FBW131082:FBY131082 ESA131082:ESC131082 EIE131082:EIG131082 DYI131082:DYK131082 DOM131082:DOO131082 DEQ131082:DES131082 CUU131082:CUW131082 CKY131082:CLA131082 CBC131082:CBE131082 BRG131082:BRI131082 BHK131082:BHM131082 AXO131082:AXQ131082 ANS131082:ANU131082 ADW131082:ADY131082 UA131082:UC131082 KE131082:KG131082 AI131082:AK131082 WWQ65546:WWS65546 WMU65546:WMW65546 WCY65546:WDA65546 VTC65546:VTE65546 VJG65546:VJI65546 UZK65546:UZM65546 UPO65546:UPQ65546 UFS65546:UFU65546 TVW65546:TVY65546 TMA65546:TMC65546 TCE65546:TCG65546 SSI65546:SSK65546 SIM65546:SIO65546 RYQ65546:RYS65546 ROU65546:ROW65546 REY65546:RFA65546 QVC65546:QVE65546 QLG65546:QLI65546 QBK65546:QBM65546 PRO65546:PRQ65546 PHS65546:PHU65546 OXW65546:OXY65546 OOA65546:OOC65546 OEE65546:OEG65546 NUI65546:NUK65546 NKM65546:NKO65546 NAQ65546:NAS65546 MQU65546:MQW65546 MGY65546:MHA65546 LXC65546:LXE65546 LNG65546:LNI65546 LDK65546:LDM65546 KTO65546:KTQ65546 KJS65546:KJU65546 JZW65546:JZY65546 JQA65546:JQC65546 JGE65546:JGG65546 IWI65546:IWK65546 IMM65546:IMO65546 ICQ65546:ICS65546 HSU65546:HSW65546 HIY65546:HJA65546 GZC65546:GZE65546 GPG65546:GPI65546 GFK65546:GFM65546 FVO65546:FVQ65546 FLS65546:FLU65546 FBW65546:FBY65546 ESA65546:ESC65546 EIE65546:EIG65546 DYI65546:DYK65546 DOM65546:DOO65546 DEQ65546:DES65546 CUU65546:CUW65546 CKY65546:CLA65546 CBC65546:CBE65546 BRG65546:BRI65546 BHK65546:BHM65546 AXO65546:AXQ65546 ANS65546:ANU65546 ADW65546:ADY65546 UA65546:UC65546 KE65546:KG65546 AI65546:AK65546 JT5:JV5 TP5:TR5 ADL5:ADN5 ANH5:ANJ5 AXD5:AXF5 BGZ5:BHB5 BQV5:BQX5 CAR5:CAT5 CKN5:CKP5 CUJ5:CUL5 DEF5:DEH5 DOB5:DOD5 DXX5:DXZ5 EHT5:EHV5 ERP5:ERR5 FBL5:FBN5 FLH5:FLJ5 FVD5:FVF5 GEZ5:GFB5 GOV5:GOX5 GYR5:GYT5 HIN5:HIP5 HSJ5:HSL5 ICF5:ICH5 IMB5:IMD5 IVX5:IVZ5 JFT5:JFV5 JPP5:JPR5 JZL5:JZN5 KJH5:KJJ5 KTD5:KTF5 LCZ5:LDB5 LMV5:LMX5 LWR5:LWT5 MGN5:MGP5 MQJ5:MQL5 NAF5:NAH5 NKB5:NKD5 NTX5:NTZ5 ODT5:ODV5 ONP5:ONR5 OXL5:OXN5 PHH5:PHJ5 PRD5:PRF5 QAZ5:QBB5 QKV5:QKX5 QUR5:QUT5 REN5:REP5 ROJ5:ROL5 RYF5:RYH5 SIB5:SID5 SRX5:SRZ5 TBT5:TBV5 TLP5:TLR5 TVL5:TVN5 UFH5:UFJ5 UPD5:UPF5 UYZ5:UZB5 VIV5:VIX5 VSR5:VST5 WCN5:WCP5 WMJ5:WML5 WWF5:WWH5">
      <formula1>"する,しない"</formula1>
    </dataValidation>
    <dataValidation type="list" allowBlank="0" showDropDown="0" showInputMessage="1" showErrorMessage="1" sqref="WWJ983049:WWO983049 WMN983049:WMS983049 WCR983049:WCW983049 VSV983049:VTA983049 VIZ983049:VJE983049 UZD983049:UZI983049 UPH983049:UPM983049 UFL983049:UFQ983049 TVP983049:TVU983049 TLT983049:TLY983049 TBX983049:TCC983049 SSB983049:SSG983049 SIF983049:SIK983049 RYJ983049:RYO983049 RON983049:ROS983049 RER983049:REW983049 QUV983049:QVA983049 QKZ983049:QLE983049 QBD983049:QBI983049 PRH983049:PRM983049 PHL983049:PHQ983049 OXP983049:OXU983049 ONT983049:ONY983049 ODX983049:OEC983049 NUB983049:NUG983049 NKF983049:NKK983049 NAJ983049:NAO983049 MQN983049:MQS983049 MGR983049:MGW983049 LWV983049:LXA983049 LMZ983049:LNE983049 LDD983049:LDI983049 KTH983049:KTM983049 KJL983049:KJQ983049 JZP983049:JZU983049 JPT983049:JPY983049 JFX983049:JGC983049 IWB983049:IWG983049 IMF983049:IMK983049 ICJ983049:ICO983049 HSN983049:HSS983049 HIR983049:HIW983049 GYV983049:GZA983049 GOZ983049:GPE983049 GFD983049:GFI983049 FVH983049:FVM983049 FLL983049:FLQ983049 FBP983049:FBU983049 ERT983049:ERY983049 EHX983049:EIC983049 DYB983049:DYG983049 DOF983049:DOK983049 DEJ983049:DEO983049 CUN983049:CUS983049 CKR983049:CKW983049 CAV983049:CBA983049 BQZ983049:BRE983049 BHD983049:BHI983049 AXH983049:AXM983049 ANL983049:ANQ983049 ADP983049:ADU983049 TT983049:TY983049 JX983049:KC983049 AB983049:AG983049 WWJ917513:WWO917513 WMN917513:WMS917513 WCR917513:WCW917513 VSV917513:VTA917513 VIZ917513:VJE917513 UZD917513:UZI917513 UPH917513:UPM917513 UFL917513:UFQ917513 TVP917513:TVU917513 TLT917513:TLY917513 TBX917513:TCC917513 SSB917513:SSG917513 SIF917513:SIK917513 RYJ917513:RYO917513 RON917513:ROS917513 RER917513:REW917513 QUV917513:QVA917513 QKZ917513:QLE917513 QBD917513:QBI917513 PRH917513:PRM917513 PHL917513:PHQ917513 OXP917513:OXU917513 ONT917513:ONY917513 ODX917513:OEC917513 NUB917513:NUG917513 NKF917513:NKK917513 NAJ917513:NAO917513 MQN917513:MQS917513 MGR917513:MGW917513 LWV917513:LXA917513 LMZ917513:LNE917513 LDD917513:LDI917513 KTH917513:KTM917513 KJL917513:KJQ917513 JZP917513:JZU917513 JPT917513:JPY917513 JFX917513:JGC917513 IWB917513:IWG917513 IMF917513:IMK917513 ICJ917513:ICO917513 HSN917513:HSS917513 HIR917513:HIW917513 GYV917513:GZA917513 GOZ917513:GPE917513 GFD917513:GFI917513 FVH917513:FVM917513 FLL917513:FLQ917513 FBP917513:FBU917513 ERT917513:ERY917513 EHX917513:EIC917513 DYB917513:DYG917513 DOF917513:DOK917513 DEJ917513:DEO917513 CUN917513:CUS917513 CKR917513:CKW917513 CAV917513:CBA917513 BQZ917513:BRE917513 BHD917513:BHI917513 AXH917513:AXM917513 ANL917513:ANQ917513 ADP917513:ADU917513 TT917513:TY917513 JX917513:KC917513 AB917513:AG917513 WWJ851977:WWO851977 WMN851977:WMS851977 WCR851977:WCW851977 VSV851977:VTA851977 VIZ851977:VJE851977 UZD851977:UZI851977 UPH851977:UPM851977 UFL851977:UFQ851977 TVP851977:TVU851977 TLT851977:TLY851977 TBX851977:TCC851977 SSB851977:SSG851977 SIF851977:SIK851977 RYJ851977:RYO851977 RON851977:ROS851977 RER851977:REW851977 QUV851977:QVA851977 QKZ851977:QLE851977 QBD851977:QBI851977 PRH851977:PRM851977 PHL851977:PHQ851977 OXP851977:OXU851977 ONT851977:ONY851977 ODX851977:OEC851977 NUB851977:NUG851977 NKF851977:NKK851977 NAJ851977:NAO851977 MQN851977:MQS851977 MGR851977:MGW851977 LWV851977:LXA851977 LMZ851977:LNE851977 LDD851977:LDI851977 KTH851977:KTM851977 KJL851977:KJQ851977 JZP851977:JZU851977 JPT851977:JPY851977 JFX851977:JGC851977 IWB851977:IWG851977 IMF851977:IMK851977 ICJ851977:ICO851977 HSN851977:HSS851977 HIR851977:HIW851977 GYV851977:GZA851977 GOZ851977:GPE851977 GFD851977:GFI851977 FVH851977:FVM851977 FLL851977:FLQ851977 FBP851977:FBU851977 ERT851977:ERY851977 EHX851977:EIC851977 DYB851977:DYG851977 DOF851977:DOK851977 DEJ851977:DEO851977 CUN851977:CUS851977 CKR851977:CKW851977 CAV851977:CBA851977 BQZ851977:BRE851977 BHD851977:BHI851977 AXH851977:AXM851977 ANL851977:ANQ851977 ADP851977:ADU851977 TT851977:TY851977 JX851977:KC851977 AB851977:AG851977 WWJ786441:WWO786441 WMN786441:WMS786441 WCR786441:WCW786441 VSV786441:VTA786441 VIZ786441:VJE786441 UZD786441:UZI786441 UPH786441:UPM786441 UFL786441:UFQ786441 TVP786441:TVU786441 TLT786441:TLY786441 TBX786441:TCC786441 SSB786441:SSG786441 SIF786441:SIK786441 RYJ786441:RYO786441 RON786441:ROS786441 RER786441:REW786441 QUV786441:QVA786441 QKZ786441:QLE786441 QBD786441:QBI786441 PRH786441:PRM786441 PHL786441:PHQ786441 OXP786441:OXU786441 ONT786441:ONY786441 ODX786441:OEC786441 NUB786441:NUG786441 NKF786441:NKK786441 NAJ786441:NAO786441 MQN786441:MQS786441 MGR786441:MGW786441 LWV786441:LXA786441 LMZ786441:LNE786441 LDD786441:LDI786441 KTH786441:KTM786441 KJL786441:KJQ786441 JZP786441:JZU786441 JPT786441:JPY786441 JFX786441:JGC786441 IWB786441:IWG786441 IMF786441:IMK786441 ICJ786441:ICO786441 HSN786441:HSS786441 HIR786441:HIW786441 GYV786441:GZA786441 GOZ786441:GPE786441 GFD786441:GFI786441 FVH786441:FVM786441 FLL786441:FLQ786441 FBP786441:FBU786441 ERT786441:ERY786441 EHX786441:EIC786441 DYB786441:DYG786441 DOF786441:DOK786441 DEJ786441:DEO786441 CUN786441:CUS786441 CKR786441:CKW786441 CAV786441:CBA786441 BQZ786441:BRE786441 BHD786441:BHI786441 AXH786441:AXM786441 ANL786441:ANQ786441 ADP786441:ADU786441 TT786441:TY786441 JX786441:KC786441 AB786441:AG786441 WWJ720905:WWO720905 WMN720905:WMS720905 WCR720905:WCW720905 VSV720905:VTA720905 VIZ720905:VJE720905 UZD720905:UZI720905 UPH720905:UPM720905 UFL720905:UFQ720905 TVP720905:TVU720905 TLT720905:TLY720905 TBX720905:TCC720905 SSB720905:SSG720905 SIF720905:SIK720905 RYJ720905:RYO720905 RON720905:ROS720905 RER720905:REW720905 QUV720905:QVA720905 QKZ720905:QLE720905 QBD720905:QBI720905 PRH720905:PRM720905 PHL720905:PHQ720905 OXP720905:OXU720905 ONT720905:ONY720905 ODX720905:OEC720905 NUB720905:NUG720905 NKF720905:NKK720905 NAJ720905:NAO720905 MQN720905:MQS720905 MGR720905:MGW720905 LWV720905:LXA720905 LMZ720905:LNE720905 LDD720905:LDI720905 KTH720905:KTM720905 KJL720905:KJQ720905 JZP720905:JZU720905 JPT720905:JPY720905 JFX720905:JGC720905 IWB720905:IWG720905 IMF720905:IMK720905 ICJ720905:ICO720905 HSN720905:HSS720905 HIR720905:HIW720905 GYV720905:GZA720905 GOZ720905:GPE720905 GFD720905:GFI720905 FVH720905:FVM720905 FLL720905:FLQ720905 FBP720905:FBU720905 ERT720905:ERY720905 EHX720905:EIC720905 DYB720905:DYG720905 DOF720905:DOK720905 DEJ720905:DEO720905 CUN720905:CUS720905 CKR720905:CKW720905 CAV720905:CBA720905 BQZ720905:BRE720905 BHD720905:BHI720905 AXH720905:AXM720905 ANL720905:ANQ720905 ADP720905:ADU720905 TT720905:TY720905 JX720905:KC720905 AB720905:AG720905 WWJ655369:WWO655369 WMN655369:WMS655369 WCR655369:WCW655369 VSV655369:VTA655369 VIZ655369:VJE655369 UZD655369:UZI655369 UPH655369:UPM655369 UFL655369:UFQ655369 TVP655369:TVU655369 TLT655369:TLY655369 TBX655369:TCC655369 SSB655369:SSG655369 SIF655369:SIK655369 RYJ655369:RYO655369 RON655369:ROS655369 RER655369:REW655369 QUV655369:QVA655369 QKZ655369:QLE655369 QBD655369:QBI655369 PRH655369:PRM655369 PHL655369:PHQ655369 OXP655369:OXU655369 ONT655369:ONY655369 ODX655369:OEC655369 NUB655369:NUG655369 NKF655369:NKK655369 NAJ655369:NAO655369 MQN655369:MQS655369 MGR655369:MGW655369 LWV655369:LXA655369 LMZ655369:LNE655369 LDD655369:LDI655369 KTH655369:KTM655369 KJL655369:KJQ655369 JZP655369:JZU655369 JPT655369:JPY655369 JFX655369:JGC655369 IWB655369:IWG655369 IMF655369:IMK655369 ICJ655369:ICO655369 HSN655369:HSS655369 HIR655369:HIW655369 GYV655369:GZA655369 GOZ655369:GPE655369 GFD655369:GFI655369 FVH655369:FVM655369 FLL655369:FLQ655369 FBP655369:FBU655369 ERT655369:ERY655369 EHX655369:EIC655369 DYB655369:DYG655369 DOF655369:DOK655369 DEJ655369:DEO655369 CUN655369:CUS655369 CKR655369:CKW655369 CAV655369:CBA655369 BQZ655369:BRE655369 BHD655369:BHI655369 AXH655369:AXM655369 ANL655369:ANQ655369 ADP655369:ADU655369 TT655369:TY655369 JX655369:KC655369 AB655369:AG655369 WWJ589833:WWO589833 WMN589833:WMS589833 WCR589833:WCW589833 VSV589833:VTA589833 VIZ589833:VJE589833 UZD589833:UZI589833 UPH589833:UPM589833 UFL589833:UFQ589833 TVP589833:TVU589833 TLT589833:TLY589833 TBX589833:TCC589833 SSB589833:SSG589833 SIF589833:SIK589833 RYJ589833:RYO589833 RON589833:ROS589833 RER589833:REW589833 QUV589833:QVA589833 QKZ589833:QLE589833 QBD589833:QBI589833 PRH589833:PRM589833 PHL589833:PHQ589833 OXP589833:OXU589833 ONT589833:ONY589833 ODX589833:OEC589833 NUB589833:NUG589833 NKF589833:NKK589833 NAJ589833:NAO589833 MQN589833:MQS589833 MGR589833:MGW589833 LWV589833:LXA589833 LMZ589833:LNE589833 LDD589833:LDI589833 KTH589833:KTM589833 KJL589833:KJQ589833 JZP589833:JZU589833 JPT589833:JPY589833 JFX589833:JGC589833 IWB589833:IWG589833 IMF589833:IMK589833 ICJ589833:ICO589833 HSN589833:HSS589833 HIR589833:HIW589833 GYV589833:GZA589833 GOZ589833:GPE589833 GFD589833:GFI589833 FVH589833:FVM589833 FLL589833:FLQ589833 FBP589833:FBU589833 ERT589833:ERY589833 EHX589833:EIC589833 DYB589833:DYG589833 DOF589833:DOK589833 DEJ589833:DEO589833 CUN589833:CUS589833 CKR589833:CKW589833 CAV589833:CBA589833 BQZ589833:BRE589833 BHD589833:BHI589833 AXH589833:AXM589833 ANL589833:ANQ589833 ADP589833:ADU589833 TT589833:TY589833 JX589833:KC589833 AB589833:AG589833 WWJ524297:WWO524297 WMN524297:WMS524297 WCR524297:WCW524297 VSV524297:VTA524297 VIZ524297:VJE524297 UZD524297:UZI524297 UPH524297:UPM524297 UFL524297:UFQ524297 TVP524297:TVU524297 TLT524297:TLY524297 TBX524297:TCC524297 SSB524297:SSG524297 SIF524297:SIK524297 RYJ524297:RYO524297 RON524297:ROS524297 RER524297:REW524297 QUV524297:QVA524297 QKZ524297:QLE524297 QBD524297:QBI524297 PRH524297:PRM524297 PHL524297:PHQ524297 OXP524297:OXU524297 ONT524297:ONY524297 ODX524297:OEC524297 NUB524297:NUG524297 NKF524297:NKK524297 NAJ524297:NAO524297 MQN524297:MQS524297 MGR524297:MGW524297 LWV524297:LXA524297 LMZ524297:LNE524297 LDD524297:LDI524297 KTH524297:KTM524297 KJL524297:KJQ524297 JZP524297:JZU524297 JPT524297:JPY524297 JFX524297:JGC524297 IWB524297:IWG524297 IMF524297:IMK524297 ICJ524297:ICO524297 HSN524297:HSS524297 HIR524297:HIW524297 GYV524297:GZA524297 GOZ524297:GPE524297 GFD524297:GFI524297 FVH524297:FVM524297 FLL524297:FLQ524297 FBP524297:FBU524297 ERT524297:ERY524297 EHX524297:EIC524297 DYB524297:DYG524297 DOF524297:DOK524297 DEJ524297:DEO524297 CUN524297:CUS524297 CKR524297:CKW524297 CAV524297:CBA524297 BQZ524297:BRE524297 BHD524297:BHI524297 AXH524297:AXM524297 ANL524297:ANQ524297 ADP524297:ADU524297 TT524297:TY524297 JX524297:KC524297 AB524297:AG524297 WWJ458761:WWO458761 WMN458761:WMS458761 WCR458761:WCW458761 VSV458761:VTA458761 VIZ458761:VJE458761 UZD458761:UZI458761 UPH458761:UPM458761 UFL458761:UFQ458761 TVP458761:TVU458761 TLT458761:TLY458761 TBX458761:TCC458761 SSB458761:SSG458761 SIF458761:SIK458761 RYJ458761:RYO458761 RON458761:ROS458761 RER458761:REW458761 QUV458761:QVA458761 QKZ458761:QLE458761 QBD458761:QBI458761 PRH458761:PRM458761 PHL458761:PHQ458761 OXP458761:OXU458761 ONT458761:ONY458761 ODX458761:OEC458761 NUB458761:NUG458761 NKF458761:NKK458761 NAJ458761:NAO458761 MQN458761:MQS458761 MGR458761:MGW458761 LWV458761:LXA458761 LMZ458761:LNE458761 LDD458761:LDI458761 KTH458761:KTM458761 KJL458761:KJQ458761 JZP458761:JZU458761 JPT458761:JPY458761 JFX458761:JGC458761 IWB458761:IWG458761 IMF458761:IMK458761 ICJ458761:ICO458761 HSN458761:HSS458761 HIR458761:HIW458761 GYV458761:GZA458761 GOZ458761:GPE458761 GFD458761:GFI458761 FVH458761:FVM458761 FLL458761:FLQ458761 FBP458761:FBU458761 ERT458761:ERY458761 EHX458761:EIC458761 DYB458761:DYG458761 DOF458761:DOK458761 DEJ458761:DEO458761 CUN458761:CUS458761 CKR458761:CKW458761 CAV458761:CBA458761 BQZ458761:BRE458761 BHD458761:BHI458761 AXH458761:AXM458761 ANL458761:ANQ458761 ADP458761:ADU458761 TT458761:TY458761 JX458761:KC458761 AB458761:AG458761 WWJ393225:WWO393225 WMN393225:WMS393225 WCR393225:WCW393225 VSV393225:VTA393225 VIZ393225:VJE393225 UZD393225:UZI393225 UPH393225:UPM393225 UFL393225:UFQ393225 TVP393225:TVU393225 TLT393225:TLY393225 TBX393225:TCC393225 SSB393225:SSG393225 SIF393225:SIK393225 RYJ393225:RYO393225 RON393225:ROS393225 RER393225:REW393225 QUV393225:QVA393225 QKZ393225:QLE393225 QBD393225:QBI393225 PRH393225:PRM393225 PHL393225:PHQ393225 OXP393225:OXU393225 ONT393225:ONY393225 ODX393225:OEC393225 NUB393225:NUG393225 NKF393225:NKK393225 NAJ393225:NAO393225 MQN393225:MQS393225 MGR393225:MGW393225 LWV393225:LXA393225 LMZ393225:LNE393225 LDD393225:LDI393225 KTH393225:KTM393225 KJL393225:KJQ393225 JZP393225:JZU393225 JPT393225:JPY393225 JFX393225:JGC393225 IWB393225:IWG393225 IMF393225:IMK393225 ICJ393225:ICO393225 HSN393225:HSS393225 HIR393225:HIW393225 GYV393225:GZA393225 GOZ393225:GPE393225 GFD393225:GFI393225 FVH393225:FVM393225 FLL393225:FLQ393225 FBP393225:FBU393225 ERT393225:ERY393225 EHX393225:EIC393225 DYB393225:DYG393225 DOF393225:DOK393225 DEJ393225:DEO393225 CUN393225:CUS393225 CKR393225:CKW393225 CAV393225:CBA393225 BQZ393225:BRE393225 BHD393225:BHI393225 AXH393225:AXM393225 ANL393225:ANQ393225 ADP393225:ADU393225 TT393225:TY393225 JX393225:KC393225 AB393225:AG393225 WWJ327689:WWO327689 WMN327689:WMS327689 WCR327689:WCW327689 VSV327689:VTA327689 VIZ327689:VJE327689 UZD327689:UZI327689 UPH327689:UPM327689 UFL327689:UFQ327689 TVP327689:TVU327689 TLT327689:TLY327689 TBX327689:TCC327689 SSB327689:SSG327689 SIF327689:SIK327689 RYJ327689:RYO327689 RON327689:ROS327689 RER327689:REW327689 QUV327689:QVA327689 QKZ327689:QLE327689 QBD327689:QBI327689 PRH327689:PRM327689 PHL327689:PHQ327689 OXP327689:OXU327689 ONT327689:ONY327689 ODX327689:OEC327689 NUB327689:NUG327689 NKF327689:NKK327689 NAJ327689:NAO327689 MQN327689:MQS327689 MGR327689:MGW327689 LWV327689:LXA327689 LMZ327689:LNE327689 LDD327689:LDI327689 KTH327689:KTM327689 KJL327689:KJQ327689 JZP327689:JZU327689 JPT327689:JPY327689 JFX327689:JGC327689 IWB327689:IWG327689 IMF327689:IMK327689 ICJ327689:ICO327689 HSN327689:HSS327689 HIR327689:HIW327689 GYV327689:GZA327689 GOZ327689:GPE327689 GFD327689:GFI327689 FVH327689:FVM327689 FLL327689:FLQ327689 FBP327689:FBU327689 ERT327689:ERY327689 EHX327689:EIC327689 DYB327689:DYG327689 DOF327689:DOK327689 DEJ327689:DEO327689 CUN327689:CUS327689 CKR327689:CKW327689 CAV327689:CBA327689 BQZ327689:BRE327689 BHD327689:BHI327689 AXH327689:AXM327689 ANL327689:ANQ327689 ADP327689:ADU327689 TT327689:TY327689 JX327689:KC327689 AB327689:AG327689 WWJ262153:WWO262153 WMN262153:WMS262153 WCR262153:WCW262153 VSV262153:VTA262153 VIZ262153:VJE262153 UZD262153:UZI262153 UPH262153:UPM262153 UFL262153:UFQ262153 TVP262153:TVU262153 TLT262153:TLY262153 TBX262153:TCC262153 SSB262153:SSG262153 SIF262153:SIK262153 RYJ262153:RYO262153 RON262153:ROS262153 RER262153:REW262153 QUV262153:QVA262153 QKZ262153:QLE262153 QBD262153:QBI262153 PRH262153:PRM262153 PHL262153:PHQ262153 OXP262153:OXU262153 ONT262153:ONY262153 ODX262153:OEC262153 NUB262153:NUG262153 NKF262153:NKK262153 NAJ262153:NAO262153 MQN262153:MQS262153 MGR262153:MGW262153 LWV262153:LXA262153 LMZ262153:LNE262153 LDD262153:LDI262153 KTH262153:KTM262153 KJL262153:KJQ262153 JZP262153:JZU262153 JPT262153:JPY262153 JFX262153:JGC262153 IWB262153:IWG262153 IMF262153:IMK262153 ICJ262153:ICO262153 HSN262153:HSS262153 HIR262153:HIW262153 GYV262153:GZA262153 GOZ262153:GPE262153 GFD262153:GFI262153 FVH262153:FVM262153 FLL262153:FLQ262153 FBP262153:FBU262153 ERT262153:ERY262153 EHX262153:EIC262153 DYB262153:DYG262153 DOF262153:DOK262153 DEJ262153:DEO262153 CUN262153:CUS262153 CKR262153:CKW262153 CAV262153:CBA262153 BQZ262153:BRE262153 BHD262153:BHI262153 AXH262153:AXM262153 ANL262153:ANQ262153 ADP262153:ADU262153 TT262153:TY262153 JX262153:KC262153 AB262153:AG262153 WWJ196617:WWO196617 WMN196617:WMS196617 WCR196617:WCW196617 VSV196617:VTA196617 VIZ196617:VJE196617 UZD196617:UZI196617 UPH196617:UPM196617 UFL196617:UFQ196617 TVP196617:TVU196617 TLT196617:TLY196617 TBX196617:TCC196617 SSB196617:SSG196617 SIF196617:SIK196617 RYJ196617:RYO196617 RON196617:ROS196617 RER196617:REW196617 QUV196617:QVA196617 QKZ196617:QLE196617 QBD196617:QBI196617 PRH196617:PRM196617 PHL196617:PHQ196617 OXP196617:OXU196617 ONT196617:ONY196617 ODX196617:OEC196617 NUB196617:NUG196617 NKF196617:NKK196617 NAJ196617:NAO196617 MQN196617:MQS196617 MGR196617:MGW196617 LWV196617:LXA196617 LMZ196617:LNE196617 LDD196617:LDI196617 KTH196617:KTM196617 KJL196617:KJQ196617 JZP196617:JZU196617 JPT196617:JPY196617 JFX196617:JGC196617 IWB196617:IWG196617 IMF196617:IMK196617 ICJ196617:ICO196617 HSN196617:HSS196617 HIR196617:HIW196617 GYV196617:GZA196617 GOZ196617:GPE196617 GFD196617:GFI196617 FVH196617:FVM196617 FLL196617:FLQ196617 FBP196617:FBU196617 ERT196617:ERY196617 EHX196617:EIC196617 DYB196617:DYG196617 DOF196617:DOK196617 DEJ196617:DEO196617 CUN196617:CUS196617 CKR196617:CKW196617 CAV196617:CBA196617 BQZ196617:BRE196617 BHD196617:BHI196617 AXH196617:AXM196617 ANL196617:ANQ196617 ADP196617:ADU196617 TT196617:TY196617 JX196617:KC196617 AB196617:AG196617 WWJ131081:WWO131081 WMN131081:WMS131081 WCR131081:WCW131081 VSV131081:VTA131081 VIZ131081:VJE131081 UZD131081:UZI131081 UPH131081:UPM131081 UFL131081:UFQ131081 TVP131081:TVU131081 TLT131081:TLY131081 TBX131081:TCC131081 SSB131081:SSG131081 SIF131081:SIK131081 RYJ131081:RYO131081 RON131081:ROS131081 RER131081:REW131081 QUV131081:QVA131081 QKZ131081:QLE131081 QBD131081:QBI131081 PRH131081:PRM131081 PHL131081:PHQ131081 OXP131081:OXU131081 ONT131081:ONY131081 ODX131081:OEC131081 NUB131081:NUG131081 NKF131081:NKK131081 NAJ131081:NAO131081 MQN131081:MQS131081 MGR131081:MGW131081 LWV131081:LXA131081 LMZ131081:LNE131081 LDD131081:LDI131081 KTH131081:KTM131081 KJL131081:KJQ131081 JZP131081:JZU131081 JPT131081:JPY131081 JFX131081:JGC131081 IWB131081:IWG131081 IMF131081:IMK131081 ICJ131081:ICO131081 HSN131081:HSS131081 HIR131081:HIW131081 GYV131081:GZA131081 GOZ131081:GPE131081 GFD131081:GFI131081 FVH131081:FVM131081 FLL131081:FLQ131081 FBP131081:FBU131081 ERT131081:ERY131081 EHX131081:EIC131081 DYB131081:DYG131081 DOF131081:DOK131081 DEJ131081:DEO131081 CUN131081:CUS131081 CKR131081:CKW131081 CAV131081:CBA131081 BQZ131081:BRE131081 BHD131081:BHI131081 AXH131081:AXM131081 ANL131081:ANQ131081 ADP131081:ADU131081 TT131081:TY131081 JX131081:KC131081 AB131081:AG131081 WWJ65545:WWO65545 WMN65545:WMS65545 WCR65545:WCW65545 VSV65545:VTA65545 VIZ65545:VJE65545 UZD65545:UZI65545 UPH65545:UPM65545 UFL65545:UFQ65545 TVP65545:TVU65545 TLT65545:TLY65545 TBX65545:TCC65545 SSB65545:SSG65545 SIF65545:SIK65545 RYJ65545:RYO65545 RON65545:ROS65545 RER65545:REW65545 QUV65545:QVA65545 QKZ65545:QLE65545 QBD65545:QBI65545 PRH65545:PRM65545 PHL65545:PHQ65545 OXP65545:OXU65545 ONT65545:ONY65545 ODX65545:OEC65545 NUB65545:NUG65545 NKF65545:NKK65545 NAJ65545:NAO65545 MQN65545:MQS65545 MGR65545:MGW65545 LWV65545:LXA65545 LMZ65545:LNE65545 LDD65545:LDI65545 KTH65545:KTM65545 KJL65545:KJQ65545 JZP65545:JZU65545 JPT65545:JPY65545 JFX65545:JGC65545 IWB65545:IWG65545 IMF65545:IMK65545 ICJ65545:ICO65545 HSN65545:HSS65545 HIR65545:HIW65545 GYV65545:GZA65545 GOZ65545:GPE65545 GFD65545:GFI65545 FVH65545:FVM65545 FLL65545:FLQ65545 FBP65545:FBU65545 ERT65545:ERY65545 EHX65545:EIC65545 DYB65545:DYG65545 DOF65545:DOK65545 DEJ65545:DEO65545 CUN65545:CUS65545 CKR65545:CKW65545 CAV65545:CBA65545 BQZ65545:BRE65545 BHD65545:BHI65545 AXH65545:AXM65545 ANL65545:ANQ65545 ADP65545:ADU65545 TT65545:TY65545 JX65545:KC65545 AB65545:AG65545 JM4:JR4 TI4:TN4 ADE4:ADJ4 ANA4:ANF4 AWW4:AXB4 BGS4:BGX4 BQO4:BQT4 CAK4:CAP4 CKG4:CKL4 CUC4:CUH4 DDY4:DED4 DNU4:DNZ4 DXQ4:DXV4 EHM4:EHR4 ERI4:ERN4 FBE4:FBJ4 FLA4:FLF4 FUW4:FVB4 GES4:GEX4 GOO4:GOT4 GYK4:GYP4 HIG4:HIL4 HSC4:HSH4 IBY4:ICD4 ILU4:ILZ4 IVQ4:IVV4 JFM4:JFR4 JPI4:JPN4 JZE4:JZJ4 KJA4:KJF4 KSW4:KTB4 LCS4:LCX4 LMO4:LMT4 LWK4:LWP4 MGG4:MGL4 MQC4:MQH4 MZY4:NAD4 NJU4:NJZ4 NTQ4:NTV4 ODM4:ODR4 ONI4:ONN4 OXE4:OXJ4 PHA4:PHF4 PQW4:PRB4 QAS4:QAX4 QKO4:QKT4 QUK4:QUP4 REG4:REL4 ROC4:ROH4 RXY4:RYD4 SHU4:SHZ4 SRQ4:SRV4 TBM4:TBR4 TLI4:TLN4 TVE4:TVJ4 UFA4:UFF4 UOW4:UPB4 UYS4:UYX4 VIO4:VIT4 VSK4:VSP4 WCG4:WCL4 WMC4:WMH4 WVY4:WWD4">
      <formula1>"工事請負代金,前金払,中間前金払,部分払,契約保証金"</formula1>
    </dataValidation>
    <dataValidation type="list" allowBlank="0" showDropDown="0" showInputMessage="1" showErrorMessage="1" sqref="BC5:BF5">
      <formula1>"銀行,組合,金庫,農協"</formula1>
    </dataValidation>
    <dataValidation type="list" allowBlank="0" showDropDown="0" showInputMessage="1" showErrorMessage="1" sqref="BC6:BF6">
      <formula1>"店,所"</formula1>
    </dataValidation>
    <dataValidation type="list" allowBlank="0" showDropDown="0" showInputMessage="1" showErrorMessage="1" sqref="AU7">
      <formula1>"1：普通（総合）,2：当座"</formula1>
    </dataValidation>
  </dataValidations>
  <pageMargins left="0.78740157480314943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93"/>
  <sheetViews>
    <sheetView showGridLines="0" showZeros="0" zoomScaleSheetLayoutView="100" workbookViewId="0">
      <pane ySplit="10" topLeftCell="A11" activePane="bottomLeft" state="frozen"/>
      <selection pane="bottomLeft" activeCell="T25" sqref="T25"/>
    </sheetView>
  </sheetViews>
  <sheetFormatPr defaultColWidth="2.25" defaultRowHeight="13.5"/>
  <cols>
    <col min="1" max="23" width="1.75" style="1" customWidth="1"/>
    <col min="24" max="25" width="0.875" style="1" customWidth="1"/>
    <col min="26" max="39" width="1.75" style="1" customWidth="1"/>
    <col min="40" max="54" width="1.75" style="2" customWidth="1"/>
    <col min="55" max="16384" width="1.75" style="1" customWidth="1"/>
  </cols>
  <sheetData>
    <row r="1" spans="1:145" ht="3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</row>
    <row r="2" spans="1:145" ht="15" customHeight="1">
      <c r="A2" s="176"/>
      <c r="B2" s="181" t="s">
        <v>16</v>
      </c>
      <c r="C2" s="181"/>
      <c r="D2" s="192" t="s">
        <v>24</v>
      </c>
      <c r="E2" s="176"/>
      <c r="F2" s="194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94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</row>
    <row r="3" spans="1:145" ht="5.0999999999999996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</row>
    <row r="4" spans="1:145">
      <c r="A4" s="176"/>
      <c r="B4" s="182" t="s">
        <v>2</v>
      </c>
      <c r="C4" s="188"/>
      <c r="D4" s="188"/>
      <c r="E4" s="188"/>
      <c r="F4" s="188"/>
      <c r="G4" s="188"/>
      <c r="H4" s="188"/>
      <c r="I4" s="188"/>
      <c r="J4" s="188"/>
      <c r="K4" s="195"/>
      <c r="L4" s="199" t="s">
        <v>27</v>
      </c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16"/>
      <c r="AG4" s="176"/>
      <c r="AH4" s="176"/>
      <c r="AI4" s="176"/>
      <c r="AJ4" s="224" t="s">
        <v>32</v>
      </c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49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</row>
    <row r="5" spans="1:145">
      <c r="A5" s="176"/>
      <c r="B5" s="182" t="s">
        <v>10</v>
      </c>
      <c r="C5" s="188"/>
      <c r="D5" s="188"/>
      <c r="E5" s="188"/>
      <c r="F5" s="188"/>
      <c r="G5" s="188"/>
      <c r="H5" s="188"/>
      <c r="I5" s="188"/>
      <c r="J5" s="188"/>
      <c r="K5" s="195"/>
      <c r="L5" s="200" t="s">
        <v>51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17"/>
      <c r="AG5" s="176"/>
      <c r="AH5" s="176"/>
      <c r="AI5" s="176"/>
      <c r="AJ5" s="182" t="s">
        <v>43</v>
      </c>
      <c r="AK5" s="188"/>
      <c r="AL5" s="188"/>
      <c r="AM5" s="188"/>
      <c r="AN5" s="188"/>
      <c r="AO5" s="188"/>
      <c r="AP5" s="188"/>
      <c r="AQ5" s="188"/>
      <c r="AR5" s="188"/>
      <c r="AS5" s="188"/>
      <c r="AT5" s="195"/>
      <c r="AU5" s="231" t="s">
        <v>54</v>
      </c>
      <c r="AV5" s="232"/>
      <c r="AW5" s="232"/>
      <c r="AX5" s="232"/>
      <c r="AY5" s="232"/>
      <c r="AZ5" s="232"/>
      <c r="BA5" s="232"/>
      <c r="BB5" s="232"/>
      <c r="BC5" s="246" t="s">
        <v>48</v>
      </c>
      <c r="BD5" s="207"/>
      <c r="BE5" s="207"/>
      <c r="BF5" s="218"/>
      <c r="BG5" s="222">
        <f>VLOOKUP(BC5,BB19:BE22,4,FALSE)</f>
        <v>1</v>
      </c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</row>
    <row r="6" spans="1:145">
      <c r="A6" s="176"/>
      <c r="B6" s="183" t="s">
        <v>13</v>
      </c>
      <c r="C6" s="189"/>
      <c r="D6" s="189"/>
      <c r="E6" s="189"/>
      <c r="F6" s="189"/>
      <c r="G6" s="189"/>
      <c r="H6" s="189"/>
      <c r="I6" s="189"/>
      <c r="J6" s="189"/>
      <c r="K6" s="196"/>
      <c r="L6" s="201" t="s">
        <v>60</v>
      </c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18"/>
      <c r="AG6" s="222">
        <f>IF(L6="","",VLOOKUP(L6,BB13:CW17,21,FALSE))</f>
        <v>4</v>
      </c>
      <c r="AH6" s="176"/>
      <c r="AI6" s="176"/>
      <c r="AJ6" s="182" t="s">
        <v>45</v>
      </c>
      <c r="AK6" s="188"/>
      <c r="AL6" s="188"/>
      <c r="AM6" s="188"/>
      <c r="AN6" s="188"/>
      <c r="AO6" s="188"/>
      <c r="AP6" s="188"/>
      <c r="AQ6" s="188"/>
      <c r="AR6" s="188"/>
      <c r="AS6" s="188"/>
      <c r="AT6" s="195"/>
      <c r="AU6" s="231" t="s">
        <v>28</v>
      </c>
      <c r="AV6" s="232"/>
      <c r="AW6" s="232"/>
      <c r="AX6" s="232"/>
      <c r="AY6" s="232"/>
      <c r="AZ6" s="232"/>
      <c r="BA6" s="232"/>
      <c r="BB6" s="232"/>
      <c r="BC6" s="246" t="s">
        <v>21</v>
      </c>
      <c r="BD6" s="207"/>
      <c r="BE6" s="207"/>
      <c r="BF6" s="218"/>
      <c r="BG6" s="222">
        <f>IF(BC6="店",1,2)</f>
        <v>1</v>
      </c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</row>
    <row r="7" spans="1:145">
      <c r="A7" s="176"/>
      <c r="B7" s="184" t="s">
        <v>56</v>
      </c>
      <c r="C7" s="190"/>
      <c r="D7" s="190"/>
      <c r="E7" s="190"/>
      <c r="F7" s="190"/>
      <c r="G7" s="190"/>
      <c r="H7" s="190"/>
      <c r="I7" s="190"/>
      <c r="J7" s="190"/>
      <c r="K7" s="197"/>
      <c r="L7" s="202" t="str">
        <f>IF(L6="","",VLOOKUP(L6,BB13:CW17,41,FALSE))</f>
        <v>1/2</v>
      </c>
      <c r="M7" s="208"/>
      <c r="N7" s="208"/>
      <c r="O7" s="208"/>
      <c r="P7" s="208"/>
      <c r="Q7" s="208"/>
      <c r="R7" s="208"/>
      <c r="S7" s="211">
        <f>IF(L6="","",VLOOKUP(L6,BB13:CW17,44,FALSE))</f>
        <v>150000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9"/>
      <c r="AG7" s="222">
        <f>IF(L6="","",VLOOKUP(L6,BB14:CZ18,50,FALSE))</f>
        <v>2</v>
      </c>
      <c r="AH7" s="176"/>
      <c r="AI7" s="176"/>
      <c r="AJ7" s="183" t="s">
        <v>58</v>
      </c>
      <c r="AK7" s="189"/>
      <c r="AL7" s="189"/>
      <c r="AM7" s="189"/>
      <c r="AN7" s="189"/>
      <c r="AO7" s="189"/>
      <c r="AP7" s="189"/>
      <c r="AQ7" s="189"/>
      <c r="AR7" s="189"/>
      <c r="AS7" s="189"/>
      <c r="AT7" s="196"/>
      <c r="AU7" s="201" t="s">
        <v>4</v>
      </c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18"/>
      <c r="BG7" s="222">
        <f>IF(AU7="1：普通（総合）",1,2)</f>
        <v>1</v>
      </c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</row>
    <row r="8" spans="1:145">
      <c r="A8" s="176"/>
      <c r="B8" s="182" t="s">
        <v>55</v>
      </c>
      <c r="C8" s="188"/>
      <c r="D8" s="188"/>
      <c r="E8" s="188"/>
      <c r="F8" s="188"/>
      <c r="G8" s="188"/>
      <c r="H8" s="188"/>
      <c r="I8" s="188"/>
      <c r="J8" s="188"/>
      <c r="K8" s="195"/>
      <c r="L8" s="203">
        <v>4567800</v>
      </c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14"/>
      <c r="AB8" s="214"/>
      <c r="AC8" s="214"/>
      <c r="AD8" s="214"/>
      <c r="AE8" s="214"/>
      <c r="AF8" s="220" t="s">
        <v>14</v>
      </c>
      <c r="AG8" s="223"/>
      <c r="AH8" s="176"/>
      <c r="AI8" s="176"/>
      <c r="AJ8" s="182" t="s">
        <v>57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95"/>
      <c r="AU8" s="231">
        <v>1234567</v>
      </c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48"/>
      <c r="BG8" s="222">
        <f>LEN(AU8)</f>
        <v>7</v>
      </c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</row>
    <row r="9" spans="1:145">
      <c r="A9" s="176"/>
      <c r="B9" s="185" t="s">
        <v>1</v>
      </c>
      <c r="C9" s="191"/>
      <c r="D9" s="191"/>
      <c r="E9" s="191"/>
      <c r="F9" s="191"/>
      <c r="G9" s="191"/>
      <c r="H9" s="191"/>
      <c r="I9" s="191"/>
      <c r="J9" s="191"/>
      <c r="K9" s="198"/>
      <c r="L9" s="204">
        <f>IF(OR(L6="",L8=""),"",IF(ROUNDDOWN(L8/AG7,-3)&lt;S7,ROUNDDOWN(L8/AG7,-3),S7))</f>
        <v>150000</v>
      </c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5"/>
      <c r="AB9" s="215"/>
      <c r="AC9" s="215"/>
      <c r="AD9" s="215"/>
      <c r="AE9" s="215"/>
      <c r="AF9" s="221"/>
      <c r="AG9" s="222">
        <f>LEN(L9)</f>
        <v>6</v>
      </c>
      <c r="AH9" s="176"/>
      <c r="AI9" s="176"/>
      <c r="AJ9" s="182" t="s">
        <v>40</v>
      </c>
      <c r="AK9" s="188"/>
      <c r="AL9" s="188"/>
      <c r="AM9" s="188"/>
      <c r="AN9" s="188"/>
      <c r="AO9" s="188"/>
      <c r="AP9" s="188"/>
      <c r="AQ9" s="188"/>
      <c r="AR9" s="188"/>
      <c r="AS9" s="188"/>
      <c r="AT9" s="195"/>
      <c r="AU9" s="231" t="s">
        <v>59</v>
      </c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48"/>
      <c r="BG9" s="250"/>
      <c r="BH9" s="225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</row>
    <row r="10" spans="1:145" ht="4.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</row>
    <row r="11" spans="1:145" ht="13.5" customHeight="1">
      <c r="A11" s="177" t="s">
        <v>26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233"/>
      <c r="AY11" s="225"/>
      <c r="AZ11" s="225"/>
      <c r="BA11" s="225"/>
      <c r="BB11" s="225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</row>
    <row r="12" spans="1:145" ht="13.5" customHeight="1">
      <c r="A12" s="17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34"/>
      <c r="AY12" s="225"/>
      <c r="AZ12" s="225"/>
      <c r="BA12" s="225"/>
      <c r="BB12" s="245">
        <v>1</v>
      </c>
      <c r="BC12" s="245">
        <v>2</v>
      </c>
      <c r="BD12" s="245">
        <v>3</v>
      </c>
      <c r="BE12" s="245">
        <v>4</v>
      </c>
      <c r="BF12" s="245">
        <v>5</v>
      </c>
      <c r="BG12" s="245">
        <v>6</v>
      </c>
      <c r="BH12" s="245">
        <v>7</v>
      </c>
      <c r="BI12" s="245">
        <v>8</v>
      </c>
      <c r="BJ12" s="245">
        <v>9</v>
      </c>
      <c r="BK12" s="245">
        <v>10</v>
      </c>
      <c r="BL12" s="245">
        <v>11</v>
      </c>
      <c r="BM12" s="245">
        <v>12</v>
      </c>
      <c r="BN12" s="245">
        <v>13</v>
      </c>
      <c r="BO12" s="245">
        <v>14</v>
      </c>
      <c r="BP12" s="245">
        <v>15</v>
      </c>
      <c r="BQ12" s="245">
        <v>16</v>
      </c>
      <c r="BR12" s="245">
        <v>17</v>
      </c>
      <c r="BS12" s="245">
        <v>18</v>
      </c>
      <c r="BT12" s="245">
        <v>19</v>
      </c>
      <c r="BU12" s="245">
        <v>20</v>
      </c>
      <c r="BV12" s="245">
        <v>21</v>
      </c>
      <c r="BW12" s="245">
        <v>22</v>
      </c>
      <c r="BX12" s="245">
        <v>23</v>
      </c>
      <c r="BY12" s="245">
        <v>24</v>
      </c>
      <c r="BZ12" s="245">
        <v>25</v>
      </c>
      <c r="CA12" s="245">
        <v>26</v>
      </c>
      <c r="CB12" s="245">
        <v>27</v>
      </c>
      <c r="CC12" s="245">
        <v>28</v>
      </c>
      <c r="CD12" s="245">
        <v>29</v>
      </c>
      <c r="CE12" s="245">
        <v>30</v>
      </c>
      <c r="CF12" s="245">
        <v>31</v>
      </c>
      <c r="CG12" s="245">
        <v>32</v>
      </c>
      <c r="CH12" s="245">
        <v>33</v>
      </c>
      <c r="CI12" s="245">
        <v>34</v>
      </c>
      <c r="CJ12" s="245">
        <v>35</v>
      </c>
      <c r="CK12" s="245">
        <v>36</v>
      </c>
      <c r="CL12" s="245">
        <v>37</v>
      </c>
      <c r="CM12" s="245">
        <v>38</v>
      </c>
      <c r="CN12" s="245">
        <v>39</v>
      </c>
      <c r="CO12" s="245">
        <v>40</v>
      </c>
      <c r="CP12" s="245">
        <v>41</v>
      </c>
      <c r="CQ12" s="245">
        <v>42</v>
      </c>
      <c r="CR12" s="245">
        <v>43</v>
      </c>
      <c r="CS12" s="245">
        <v>44</v>
      </c>
      <c r="CT12" s="245">
        <v>45</v>
      </c>
      <c r="CU12" s="245">
        <v>46</v>
      </c>
      <c r="CV12" s="245">
        <v>47</v>
      </c>
      <c r="CW12" s="245">
        <v>48</v>
      </c>
      <c r="CX12" s="245">
        <v>49</v>
      </c>
      <c r="CY12" s="245">
        <v>50</v>
      </c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</row>
    <row r="13" spans="1:145">
      <c r="A13" s="17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226"/>
      <c r="AO13" s="228"/>
      <c r="AP13" s="226"/>
      <c r="AQ13" s="226"/>
      <c r="AR13" s="226"/>
      <c r="AS13" s="226"/>
      <c r="AT13" s="226"/>
      <c r="AU13" s="226"/>
      <c r="AV13" s="226"/>
      <c r="AW13" s="226"/>
      <c r="AX13" s="235"/>
      <c r="AY13" s="225"/>
      <c r="AZ13" s="225"/>
      <c r="BA13" s="225"/>
      <c r="BB13" s="223" t="str">
        <f>BV13&amp;"."&amp;BW13</f>
        <v>1.太陽熱利用システム（自然循環型）</v>
      </c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>
        <v>1</v>
      </c>
      <c r="BW13" s="223" t="s">
        <v>35</v>
      </c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51" t="s">
        <v>19</v>
      </c>
      <c r="CQ13" s="223"/>
      <c r="CR13" s="223"/>
      <c r="CS13" s="252">
        <v>50000</v>
      </c>
      <c r="CT13" s="252"/>
      <c r="CU13" s="252"/>
      <c r="CV13" s="252"/>
      <c r="CW13" s="252"/>
      <c r="CX13" s="223"/>
      <c r="CY13" s="223">
        <v>5</v>
      </c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</row>
    <row r="14" spans="1:145">
      <c r="A14" s="17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26"/>
      <c r="AO14" s="229"/>
      <c r="AP14" s="226"/>
      <c r="AQ14" s="226"/>
      <c r="AR14" s="226"/>
      <c r="AS14" s="226"/>
      <c r="AT14" s="226"/>
      <c r="AU14" s="226"/>
      <c r="AV14" s="226"/>
      <c r="AW14" s="226"/>
      <c r="AX14" s="235"/>
      <c r="AY14" s="225"/>
      <c r="AZ14" s="225"/>
      <c r="BA14" s="225"/>
      <c r="BB14" s="223" t="str">
        <f>BV14&amp;"."&amp;BW14</f>
        <v>2.太陽熱利用システム（強制循環型）</v>
      </c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>
        <v>2</v>
      </c>
      <c r="BW14" s="223" t="s">
        <v>33</v>
      </c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51" t="s">
        <v>19</v>
      </c>
      <c r="CQ14" s="223"/>
      <c r="CR14" s="223"/>
      <c r="CS14" s="252">
        <v>80000</v>
      </c>
      <c r="CT14" s="252"/>
      <c r="CU14" s="252"/>
      <c r="CV14" s="252"/>
      <c r="CW14" s="252"/>
      <c r="CX14" s="223"/>
      <c r="CY14" s="223">
        <v>5</v>
      </c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</row>
    <row r="15" spans="1:145">
      <c r="A15" s="17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36" t="s">
        <v>31</v>
      </c>
      <c r="AY15" s="225"/>
      <c r="AZ15" s="225"/>
      <c r="BA15" s="225"/>
      <c r="BB15" s="223" t="str">
        <f>BV15&amp;"."&amp;BW15</f>
        <v>3.定置用リチウムイオン蓄電池</v>
      </c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>
        <v>3</v>
      </c>
      <c r="BW15" s="223" t="s">
        <v>36</v>
      </c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51" t="s">
        <v>8</v>
      </c>
      <c r="CQ15" s="223"/>
      <c r="CR15" s="223"/>
      <c r="CS15" s="252">
        <v>120000</v>
      </c>
      <c r="CT15" s="252"/>
      <c r="CU15" s="252"/>
      <c r="CV15" s="252"/>
      <c r="CW15" s="252"/>
      <c r="CX15" s="223"/>
      <c r="CY15" s="223">
        <v>3</v>
      </c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</row>
    <row r="16" spans="1:145" ht="13.5" customHeight="1">
      <c r="A16" s="179"/>
      <c r="B16" s="4"/>
      <c r="C16" s="4"/>
      <c r="D16" s="193" t="str">
        <f>IF(AND(AO11=3,AO13&lt;&gt;"現金保証"),"現金保証以外は契約保証金請求書は必要ありません",IF(AND(AO11=2,AO14="不可"),"請負金額300万円未満の工事は、前払いは不可です",""))</f>
        <v/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4"/>
      <c r="AK16" s="4"/>
      <c r="AL16" s="4"/>
      <c r="AM16" s="4"/>
      <c r="AN16" s="226"/>
      <c r="AO16" s="230"/>
      <c r="AP16" s="226"/>
      <c r="AQ16" s="226"/>
      <c r="AR16" s="226"/>
      <c r="AS16" s="226"/>
      <c r="AT16" s="226"/>
      <c r="AU16" s="226"/>
      <c r="AV16" s="226"/>
      <c r="AW16" s="226"/>
      <c r="AX16" s="235"/>
      <c r="AY16" s="225"/>
      <c r="AZ16" s="225"/>
      <c r="BA16" s="225"/>
      <c r="BB16" s="223" t="str">
        <f>BV16&amp;"."&amp;BW16</f>
        <v>4.電気自動車等（電気自動車、PHV）</v>
      </c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>
        <v>4</v>
      </c>
      <c r="BW16" s="223" t="s">
        <v>53</v>
      </c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51" t="s">
        <v>25</v>
      </c>
      <c r="CQ16" s="223"/>
      <c r="CR16" s="223"/>
      <c r="CS16" s="252">
        <v>150000</v>
      </c>
      <c r="CT16" s="252"/>
      <c r="CU16" s="252"/>
      <c r="CV16" s="252"/>
      <c r="CW16" s="252"/>
      <c r="CX16" s="223"/>
      <c r="CY16" s="223">
        <v>2</v>
      </c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</row>
    <row r="17" spans="1:145" ht="13.5" customHeight="1">
      <c r="A17" s="179"/>
      <c r="B17" s="4"/>
      <c r="C17" s="4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4"/>
      <c r="AK17" s="4"/>
      <c r="AL17" s="4"/>
      <c r="AM17" s="4"/>
      <c r="AN17" s="226"/>
      <c r="AO17" s="228">
        <f>IF(AR5="しない","",AK6)</f>
        <v>0</v>
      </c>
      <c r="AP17" s="4"/>
      <c r="AQ17" s="4"/>
      <c r="AR17" s="4"/>
      <c r="AS17" s="4"/>
      <c r="AT17" s="4"/>
      <c r="AU17" s="4"/>
      <c r="AV17" s="4"/>
      <c r="AW17" s="4"/>
      <c r="AX17" s="237"/>
      <c r="AY17" s="176"/>
      <c r="AZ17" s="225"/>
      <c r="BA17" s="225"/>
      <c r="BB17" s="223" t="str">
        <f>BV17&amp;"."&amp;BW17</f>
        <v>5.超小型電気自動車</v>
      </c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>
        <v>5</v>
      </c>
      <c r="BW17" s="223" t="s">
        <v>39</v>
      </c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51" t="s">
        <v>25</v>
      </c>
      <c r="CQ17" s="223"/>
      <c r="CR17" s="223"/>
      <c r="CS17" s="252">
        <v>150000</v>
      </c>
      <c r="CT17" s="252"/>
      <c r="CU17" s="252"/>
      <c r="CV17" s="252"/>
      <c r="CW17" s="252"/>
      <c r="CX17" s="223"/>
      <c r="CY17" s="223">
        <v>2</v>
      </c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</row>
    <row r="18" spans="1:145" ht="13.5" customHeight="1">
      <c r="A18" s="179"/>
      <c r="B18" s="4"/>
      <c r="C18" s="4"/>
      <c r="D18" s="29" t="s">
        <v>23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26"/>
      <c r="AO18" s="4">
        <f>IF(AK6=0,0,LEN(AO17))</f>
        <v>0</v>
      </c>
      <c r="AP18" s="4"/>
      <c r="AQ18" s="4"/>
      <c r="AR18" s="4"/>
      <c r="AS18" s="4"/>
      <c r="AT18" s="4"/>
      <c r="AU18" s="4"/>
      <c r="AV18" s="4"/>
      <c r="AW18" s="4"/>
      <c r="AX18" s="237"/>
      <c r="AY18" s="176"/>
      <c r="AZ18" s="225"/>
      <c r="BA18" s="225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</row>
    <row r="19" spans="1:145" ht="13.5" customHeight="1">
      <c r="A19" s="179"/>
      <c r="B19" s="4"/>
      <c r="C19" s="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26"/>
      <c r="AO19" s="229" t="str">
        <f>IF(AO18=10,"￥","")</f>
        <v/>
      </c>
      <c r="AP19" s="229" t="str">
        <f>IF(AO18=9,"￥",IF(AO18&gt;=10,DBCS(MID(AO17,AO18-9,1)),""))</f>
        <v/>
      </c>
      <c r="AQ19" s="229" t="str">
        <f>IF(AO18=8,"￥",IF(AO18&gt;=9,DBCS(MID(AO17,AO18-8,1)),""))</f>
        <v/>
      </c>
      <c r="AR19" s="229" t="str">
        <f>IF(AO18=7,"￥",IF(AO18&gt;=8,DBCS(MID(AO17,AO18-7,1)),""))</f>
        <v/>
      </c>
      <c r="AS19" s="229" t="str">
        <f>IF(AO18=6,"￥",IF(AO18&gt;=7,DBCS(MID(AO17,AO18-6,1)),""))</f>
        <v/>
      </c>
      <c r="AT19" s="229" t="str">
        <f>IF(AO18=5,"￥",IF(AO18&gt;=6,DBCS(MID(AO17,AO18-5,1)),""))</f>
        <v/>
      </c>
      <c r="AU19" s="229" t="str">
        <f>IF(AO18=4,"￥",IF(AO18&gt;=5,DBCS(MID(AO17,AO18-4,1)),""))</f>
        <v/>
      </c>
      <c r="AV19" s="229" t="str">
        <f>IF(AO18=3,"￥",IF(AO18&gt;=4,DBCS(MID(AO17,AO18-3,1)),""))</f>
        <v/>
      </c>
      <c r="AW19" s="229" t="str">
        <f>IF(AO18=2,"￥",IF(AO18&gt;=3,DBCS(MID(AO17,AO18-2,1)),""))</f>
        <v/>
      </c>
      <c r="AX19" s="238" t="str">
        <f>IF(AO18=1,"￥",IF(AO18&gt;=2,DBCS(MID(AO17,AO18-1,1)),""))</f>
        <v/>
      </c>
      <c r="AY19" s="243" t="str">
        <f>IF(AO18&gt;0,DBCS(RIGHT(AO17,1)),"")</f>
        <v/>
      </c>
      <c r="AZ19" s="225"/>
      <c r="BA19" s="225"/>
      <c r="BB19" s="223" t="s">
        <v>46</v>
      </c>
      <c r="BC19" s="223"/>
      <c r="BD19" s="223"/>
      <c r="BE19" s="223">
        <v>1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</row>
    <row r="20" spans="1:145">
      <c r="A20" s="17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26"/>
      <c r="AO20" s="229"/>
      <c r="AP20" s="229"/>
      <c r="AQ20" s="229"/>
      <c r="AR20" s="229"/>
      <c r="AS20" s="229"/>
      <c r="AT20" s="229"/>
      <c r="AU20" s="229"/>
      <c r="AV20" s="229"/>
      <c r="AW20" s="229"/>
      <c r="AX20" s="238"/>
      <c r="AY20" s="243"/>
      <c r="AZ20" s="225"/>
      <c r="BA20" s="225"/>
      <c r="BB20" s="223" t="s">
        <v>50</v>
      </c>
      <c r="BC20" s="223"/>
      <c r="BD20" s="223"/>
      <c r="BE20" s="223">
        <v>2</v>
      </c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</row>
    <row r="21" spans="1:145" ht="20.100000000000001" customHeight="1">
      <c r="A21" s="17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12" t="s">
        <v>2</v>
      </c>
      <c r="AB21" s="212"/>
      <c r="AC21" s="212"/>
      <c r="AD21" s="114"/>
      <c r="AE21" s="116" t="str">
        <f>IF(L4="","",L4)</f>
        <v>津山市山北520</v>
      </c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239"/>
      <c r="AY21" s="225"/>
      <c r="AZ21" s="225"/>
      <c r="BA21" s="225"/>
      <c r="BB21" s="223" t="s">
        <v>47</v>
      </c>
      <c r="BC21" s="223"/>
      <c r="BD21" s="223"/>
      <c r="BE21" s="223">
        <v>3</v>
      </c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</row>
    <row r="22" spans="1:145" ht="20.100000000000001" customHeight="1">
      <c r="A22" s="17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12"/>
      <c r="AB22" s="212"/>
      <c r="AC22" s="212"/>
      <c r="AD22" s="4"/>
      <c r="AE22" s="4"/>
      <c r="AF22" s="4"/>
      <c r="AG22" s="4"/>
      <c r="AH22" s="4"/>
      <c r="AI22" s="130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240"/>
      <c r="AY22" s="225"/>
      <c r="AZ22" s="225"/>
      <c r="BA22" s="225"/>
      <c r="BB22" s="223" t="s">
        <v>30</v>
      </c>
      <c r="BC22" s="223"/>
      <c r="BD22" s="223"/>
      <c r="BE22" s="223">
        <v>4</v>
      </c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</row>
    <row r="23" spans="1:145" ht="20.100000000000001" customHeight="1">
      <c r="A23" s="17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13"/>
      <c r="X23" s="213"/>
      <c r="Y23" s="101"/>
      <c r="Z23" s="101"/>
      <c r="AA23" s="212"/>
      <c r="AB23" s="212"/>
      <c r="AC23" s="212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35"/>
      <c r="AY23" s="225"/>
      <c r="AZ23" s="225"/>
      <c r="BA23" s="225"/>
      <c r="BB23" s="225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</row>
    <row r="24" spans="1:145" ht="20.100000000000001" customHeight="1">
      <c r="A24" s="17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12" t="s">
        <v>10</v>
      </c>
      <c r="AB24" s="212"/>
      <c r="AC24" s="212"/>
      <c r="AD24" s="114"/>
      <c r="AE24" s="114"/>
      <c r="AF24" s="123" t="str">
        <f>IF(L5="","",L5)</f>
        <v>津山　太郎</v>
      </c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56" t="s">
        <v>0</v>
      </c>
      <c r="AX24" s="241"/>
      <c r="AY24" s="225"/>
      <c r="AZ24" s="225"/>
      <c r="BA24" s="225"/>
      <c r="BB24" s="225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</row>
    <row r="25" spans="1:145" ht="13.5" customHeight="1">
      <c r="A25" s="17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12"/>
      <c r="W25" s="212"/>
      <c r="X25" s="212"/>
      <c r="Y25" s="212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35"/>
      <c r="AY25" s="225"/>
      <c r="AZ25" s="225"/>
      <c r="BA25" s="225"/>
      <c r="BB25" s="225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</row>
    <row r="26" spans="1:145">
      <c r="A26" s="17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35"/>
      <c r="AY26" s="225"/>
      <c r="AZ26" s="225"/>
      <c r="BA26" s="225"/>
      <c r="BB26" s="225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</row>
    <row r="27" spans="1:145">
      <c r="A27" s="17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35"/>
      <c r="AY27" s="225"/>
      <c r="AZ27" s="225"/>
      <c r="BA27" s="225"/>
      <c r="BB27" s="225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</row>
    <row r="28" spans="1:145" ht="14.25">
      <c r="A28" s="179"/>
      <c r="B28" s="4"/>
      <c r="C28" s="4"/>
      <c r="D28" s="4"/>
      <c r="E28" s="29" t="s">
        <v>34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35"/>
      <c r="AY28" s="225"/>
      <c r="AZ28" s="225"/>
      <c r="BA28" s="225"/>
      <c r="BB28" s="225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</row>
    <row r="29" spans="1:145">
      <c r="A29" s="17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35"/>
      <c r="AY29" s="225"/>
      <c r="AZ29" s="225"/>
      <c r="BA29" s="225"/>
      <c r="BB29" s="225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</row>
    <row r="30" spans="1:145">
      <c r="A30" s="17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35"/>
      <c r="AY30" s="225"/>
      <c r="AZ30" s="225"/>
      <c r="BA30" s="225"/>
      <c r="BB30" s="225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</row>
    <row r="31" spans="1:145" ht="14.25">
      <c r="A31" s="17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35"/>
      <c r="AY31" s="225"/>
      <c r="AZ31" s="225"/>
      <c r="BA31" s="225"/>
      <c r="BB31" s="225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</row>
    <row r="32" spans="1:145" ht="15" customHeight="1">
      <c r="A32" s="179"/>
      <c r="B32" s="4"/>
      <c r="C32" s="4"/>
      <c r="D32" s="30" t="s">
        <v>5</v>
      </c>
      <c r="E32" s="43"/>
      <c r="F32" s="43"/>
      <c r="G32" s="43"/>
      <c r="H32" s="43"/>
      <c r="I32" s="43"/>
      <c r="J32" s="43"/>
      <c r="K32" s="57"/>
      <c r="L32" s="67" t="s">
        <v>11</v>
      </c>
      <c r="M32" s="77"/>
      <c r="N32" s="80"/>
      <c r="O32" s="83" t="s">
        <v>20</v>
      </c>
      <c r="P32" s="77"/>
      <c r="Q32" s="86"/>
      <c r="R32" s="89" t="s">
        <v>3</v>
      </c>
      <c r="S32" s="77"/>
      <c r="T32" s="77"/>
      <c r="U32" s="83" t="s">
        <v>12</v>
      </c>
      <c r="V32" s="77"/>
      <c r="W32" s="80"/>
      <c r="X32" s="83" t="s">
        <v>11</v>
      </c>
      <c r="Y32" s="77"/>
      <c r="Z32" s="77"/>
      <c r="AA32" s="86"/>
      <c r="AB32" s="89" t="s">
        <v>20</v>
      </c>
      <c r="AC32" s="77"/>
      <c r="AD32" s="80"/>
      <c r="AE32" s="83" t="s">
        <v>18</v>
      </c>
      <c r="AF32" s="77"/>
      <c r="AG32" s="80"/>
      <c r="AH32" s="83" t="s">
        <v>12</v>
      </c>
      <c r="AI32" s="77"/>
      <c r="AJ32" s="86"/>
      <c r="AK32" s="89" t="s">
        <v>11</v>
      </c>
      <c r="AL32" s="77"/>
      <c r="AM32" s="80"/>
      <c r="AN32" s="83" t="s">
        <v>20</v>
      </c>
      <c r="AO32" s="77"/>
      <c r="AP32" s="80"/>
      <c r="AQ32" s="83" t="s">
        <v>6</v>
      </c>
      <c r="AR32" s="77"/>
      <c r="AS32" s="147"/>
      <c r="AT32" s="226"/>
      <c r="AU32" s="226"/>
      <c r="AV32" s="226"/>
      <c r="AW32" s="226"/>
      <c r="AX32" s="235"/>
      <c r="AY32" s="225"/>
      <c r="AZ32" s="225"/>
      <c r="BA32" s="244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244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</row>
    <row r="33" spans="1:145" ht="15" customHeight="1">
      <c r="A33" s="179"/>
      <c r="B33" s="4"/>
      <c r="C33" s="4"/>
      <c r="D33" s="31"/>
      <c r="E33" s="44"/>
      <c r="F33" s="44"/>
      <c r="G33" s="44"/>
      <c r="H33" s="44"/>
      <c r="I33" s="44"/>
      <c r="J33" s="44"/>
      <c r="K33" s="58"/>
      <c r="L33" s="68" t="str">
        <f>IF(L9="","",IF(AG9&lt;10,"",IF(AG9=10,"￥",DBCS(MID(L9,LEN(L9)-10,1)))))</f>
        <v/>
      </c>
      <c r="M33" s="78"/>
      <c r="N33" s="81"/>
      <c r="O33" s="84" t="str">
        <f>IF(L9="","",IF(AG9&lt;9,"",IF(AG9=9,"￥",DBCS(MID(L9,LEN(L9)-9,1)))))</f>
        <v/>
      </c>
      <c r="P33" s="78"/>
      <c r="Q33" s="87"/>
      <c r="R33" s="90" t="str">
        <f>IF(L9="","",IF(AG9&lt;8,"",IF(AG9=8,"￥",DBCS(MID(L9,LEN(L9)-8,1)))))</f>
        <v/>
      </c>
      <c r="S33" s="78"/>
      <c r="T33" s="78"/>
      <c r="U33" s="84" t="str">
        <f>IF(L9="","",IF(AG9&lt;7,"",IF(AG9=7,"￥",DBCS(MID(L9,LEN(L9)-7,1)))))</f>
        <v/>
      </c>
      <c r="V33" s="78"/>
      <c r="W33" s="81"/>
      <c r="X33" s="98" t="str">
        <f>IF(L9="","",IF(AG9&lt;6,"",IF(AG9=6,"￥",DBCS(MID(L9,LEN(L9)-6,1)))))</f>
        <v>￥</v>
      </c>
      <c r="Y33" s="102"/>
      <c r="Z33" s="102"/>
      <c r="AA33" s="111"/>
      <c r="AB33" s="90" t="str">
        <f>IF(L9="","",IF(AG9&lt;5,"",IF(AG9=5,"￥",DBCS(MID(L9,LEN(L9)-5,1)))))</f>
        <v>１</v>
      </c>
      <c r="AC33" s="78"/>
      <c r="AD33" s="81"/>
      <c r="AE33" s="84" t="str">
        <f>IF(L9="","",IF(AG9&lt;4,"",IF(AG9=4,"￥",DBCS(MID(L9,LEN(L9)-4,1)))))</f>
        <v>５</v>
      </c>
      <c r="AF33" s="78"/>
      <c r="AG33" s="81"/>
      <c r="AH33" s="84" t="str">
        <f>IF(L9="","",DBCS(MID(L9,LEN(L9)-3,1)))</f>
        <v>０</v>
      </c>
      <c r="AI33" s="78"/>
      <c r="AJ33" s="87"/>
      <c r="AK33" s="90" t="str">
        <f>IF(L9="","","０")</f>
        <v>０</v>
      </c>
      <c r="AL33" s="78"/>
      <c r="AM33" s="81"/>
      <c r="AN33" s="84" t="str">
        <f>IF(L9="","","０")</f>
        <v>０</v>
      </c>
      <c r="AO33" s="78"/>
      <c r="AP33" s="81"/>
      <c r="AQ33" s="84" t="str">
        <f>IF(L9="","","０")</f>
        <v>０</v>
      </c>
      <c r="AR33" s="78"/>
      <c r="AS33" s="148"/>
      <c r="AT33" s="226"/>
      <c r="AU33" s="226"/>
      <c r="AV33" s="226"/>
      <c r="AW33" s="226"/>
      <c r="AX33" s="235"/>
      <c r="AY33" s="225"/>
      <c r="AZ33" s="225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</row>
    <row r="34" spans="1:145" ht="15" customHeight="1">
      <c r="A34" s="179"/>
      <c r="B34" s="4"/>
      <c r="C34" s="4"/>
      <c r="D34" s="32" t="s">
        <v>17</v>
      </c>
      <c r="E34" s="45"/>
      <c r="F34" s="45"/>
      <c r="G34" s="45"/>
      <c r="H34" s="45"/>
      <c r="I34" s="45"/>
      <c r="J34" s="45"/>
      <c r="K34" s="59"/>
      <c r="L34" s="68"/>
      <c r="M34" s="78"/>
      <c r="N34" s="81"/>
      <c r="O34" s="84"/>
      <c r="P34" s="78"/>
      <c r="Q34" s="87"/>
      <c r="R34" s="90"/>
      <c r="S34" s="78"/>
      <c r="T34" s="78"/>
      <c r="U34" s="84"/>
      <c r="V34" s="78"/>
      <c r="W34" s="81"/>
      <c r="X34" s="99"/>
      <c r="Y34" s="103"/>
      <c r="Z34" s="103"/>
      <c r="AA34" s="112"/>
      <c r="AB34" s="90"/>
      <c r="AC34" s="78"/>
      <c r="AD34" s="81"/>
      <c r="AE34" s="84"/>
      <c r="AF34" s="78"/>
      <c r="AG34" s="81"/>
      <c r="AH34" s="84"/>
      <c r="AI34" s="78"/>
      <c r="AJ34" s="87"/>
      <c r="AK34" s="90"/>
      <c r="AL34" s="78"/>
      <c r="AM34" s="81"/>
      <c r="AN34" s="84"/>
      <c r="AO34" s="78"/>
      <c r="AP34" s="81"/>
      <c r="AQ34" s="84"/>
      <c r="AR34" s="78"/>
      <c r="AS34" s="148"/>
      <c r="AT34" s="229"/>
      <c r="AU34" s="226"/>
      <c r="AV34" s="226"/>
      <c r="AW34" s="229"/>
      <c r="AX34" s="238"/>
      <c r="AY34" s="243"/>
      <c r="AZ34" s="243"/>
      <c r="BA34" s="243"/>
      <c r="BB34" s="243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</row>
    <row r="35" spans="1:145" ht="15" customHeight="1">
      <c r="A35" s="179"/>
      <c r="B35" s="4"/>
      <c r="C35" s="4"/>
      <c r="D35" s="33"/>
      <c r="E35" s="46"/>
      <c r="F35" s="46"/>
      <c r="G35" s="46"/>
      <c r="H35" s="46"/>
      <c r="I35" s="46"/>
      <c r="J35" s="46"/>
      <c r="K35" s="60"/>
      <c r="L35" s="69"/>
      <c r="M35" s="79"/>
      <c r="N35" s="82"/>
      <c r="O35" s="85"/>
      <c r="P35" s="79"/>
      <c r="Q35" s="88"/>
      <c r="R35" s="91"/>
      <c r="S35" s="79"/>
      <c r="T35" s="79"/>
      <c r="U35" s="85"/>
      <c r="V35" s="79"/>
      <c r="W35" s="82"/>
      <c r="X35" s="100"/>
      <c r="Y35" s="104"/>
      <c r="Z35" s="104"/>
      <c r="AA35" s="113"/>
      <c r="AB35" s="91"/>
      <c r="AC35" s="79"/>
      <c r="AD35" s="82"/>
      <c r="AE35" s="85"/>
      <c r="AF35" s="79"/>
      <c r="AG35" s="82"/>
      <c r="AH35" s="85"/>
      <c r="AI35" s="79"/>
      <c r="AJ35" s="88"/>
      <c r="AK35" s="91"/>
      <c r="AL35" s="79"/>
      <c r="AM35" s="82"/>
      <c r="AN35" s="85"/>
      <c r="AO35" s="79"/>
      <c r="AP35" s="82"/>
      <c r="AQ35" s="85"/>
      <c r="AR35" s="79"/>
      <c r="AS35" s="149"/>
      <c r="AT35" s="229"/>
      <c r="AU35" s="226"/>
      <c r="AV35" s="226"/>
      <c r="AW35" s="229"/>
      <c r="AX35" s="238"/>
      <c r="AY35" s="243"/>
      <c r="AZ35" s="243"/>
      <c r="BA35" s="243"/>
      <c r="BB35" s="243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</row>
    <row r="36" spans="1:145" ht="15" customHeight="1">
      <c r="A36" s="17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35"/>
      <c r="AY36" s="225"/>
      <c r="AZ36" s="225"/>
      <c r="BA36" s="225"/>
      <c r="BB36" s="225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</row>
    <row r="37" spans="1:145" ht="15" customHeight="1">
      <c r="A37" s="17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35"/>
      <c r="AY37" s="225"/>
      <c r="AZ37" s="225"/>
      <c r="BA37" s="225"/>
      <c r="BB37" s="225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</row>
    <row r="38" spans="1:145" ht="15" customHeight="1">
      <c r="A38" s="17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35"/>
      <c r="AY38" s="225"/>
      <c r="AZ38" s="225"/>
      <c r="BA38" s="225"/>
      <c r="BB38" s="225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</row>
    <row r="39" spans="1:145" ht="30" customHeight="1">
      <c r="A39" s="179"/>
      <c r="B39" s="4"/>
      <c r="C39" s="19" t="s">
        <v>29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153"/>
      <c r="AW39" s="4"/>
      <c r="AX39" s="237"/>
      <c r="AY39" s="176"/>
      <c r="AZ39" s="176"/>
      <c r="BA39" s="176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</row>
    <row r="40" spans="1:145" ht="30" customHeight="1">
      <c r="A40" s="179"/>
      <c r="B40" s="4"/>
      <c r="C40" s="20"/>
      <c r="D40" s="35" t="s">
        <v>22</v>
      </c>
      <c r="E40" s="3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154"/>
      <c r="AW40" s="4"/>
      <c r="AX40" s="237"/>
      <c r="AY40" s="176"/>
      <c r="AZ40" s="176"/>
      <c r="BA40" s="176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</row>
    <row r="41" spans="1:145" ht="30" customHeight="1">
      <c r="A41" s="179"/>
      <c r="B41" s="4"/>
      <c r="C41" s="20"/>
      <c r="D41" s="36" t="str">
        <f>IF(AG6=1,"■","□")</f>
        <v>□</v>
      </c>
      <c r="E41" s="36"/>
      <c r="F41" s="50" t="s">
        <v>35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36" t="str">
        <f>IF(AG6=2,"■","□")</f>
        <v>□</v>
      </c>
      <c r="AB41" s="36"/>
      <c r="AC41" s="50" t="s">
        <v>33</v>
      </c>
      <c r="AD41" s="115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154"/>
      <c r="AW41" s="4"/>
      <c r="AX41" s="237"/>
      <c r="AY41" s="176"/>
      <c r="AZ41" s="176"/>
      <c r="BA41" s="176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</row>
    <row r="42" spans="1:145" ht="30" customHeight="1">
      <c r="A42" s="179"/>
      <c r="B42" s="4"/>
      <c r="C42" s="20"/>
      <c r="D42" s="36" t="str">
        <f>IF(AG6=3,"■","□")</f>
        <v>□</v>
      </c>
      <c r="E42" s="36"/>
      <c r="F42" s="50" t="s">
        <v>36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154"/>
      <c r="AW42" s="4"/>
      <c r="AX42" s="237"/>
      <c r="AY42" s="176"/>
      <c r="AZ42" s="176"/>
      <c r="BA42" s="176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</row>
    <row r="43" spans="1:145" ht="30" customHeight="1">
      <c r="A43" s="179"/>
      <c r="B43" s="4"/>
      <c r="C43" s="20"/>
      <c r="D43" s="36" t="str">
        <f>IF(AG6=4,"■","□")</f>
        <v>■</v>
      </c>
      <c r="E43" s="36"/>
      <c r="F43" s="50" t="s">
        <v>37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36" t="str">
        <f>IF(AG6=5,"■","□")</f>
        <v>□</v>
      </c>
      <c r="AB43" s="36"/>
      <c r="AC43" s="50" t="s">
        <v>39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154"/>
      <c r="AW43" s="4"/>
      <c r="AX43" s="237"/>
      <c r="AY43" s="176"/>
      <c r="AZ43" s="176"/>
      <c r="BA43" s="176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</row>
    <row r="44" spans="1:145" ht="30" customHeight="1">
      <c r="A44" s="179"/>
      <c r="B44" s="4"/>
      <c r="C44" s="21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55"/>
      <c r="AW44" s="4"/>
      <c r="AX44" s="237"/>
      <c r="AY44" s="176"/>
      <c r="AZ44" s="176"/>
      <c r="BA44" s="176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</row>
    <row r="45" spans="1:145" ht="20" customHeight="1">
      <c r="A45" s="179"/>
      <c r="B45" s="4"/>
      <c r="C45" s="22"/>
      <c r="D45" s="3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4"/>
      <c r="AM45" s="4"/>
      <c r="AN45" s="4"/>
      <c r="AO45" s="4"/>
      <c r="AP45" s="4"/>
      <c r="AQ45" s="226"/>
      <c r="AR45" s="226"/>
      <c r="AS45" s="226"/>
      <c r="AT45" s="226"/>
      <c r="AU45" s="226"/>
      <c r="AV45" s="226"/>
      <c r="AW45" s="226"/>
      <c r="AX45" s="235"/>
      <c r="AY45" s="225"/>
      <c r="AZ45" s="225"/>
      <c r="BA45" s="225"/>
      <c r="BB45" s="225"/>
      <c r="BC45" s="225"/>
      <c r="BD45" s="225"/>
      <c r="BE45" s="225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</row>
    <row r="46" spans="1:145" ht="20" customHeight="1">
      <c r="A46" s="179"/>
      <c r="B46" s="4"/>
      <c r="C46" s="4"/>
      <c r="D46" s="29" t="s">
        <v>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226"/>
      <c r="AR46" s="226"/>
      <c r="AS46" s="226"/>
      <c r="AT46" s="226"/>
      <c r="AU46" s="226"/>
      <c r="AV46" s="226"/>
      <c r="AW46" s="226"/>
      <c r="AX46" s="235"/>
      <c r="AY46" s="225"/>
      <c r="AZ46" s="225"/>
      <c r="BA46" s="225"/>
      <c r="BB46" s="225"/>
      <c r="BC46" s="225"/>
      <c r="BD46" s="225"/>
      <c r="BE46" s="225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</row>
    <row r="47" spans="1:145" ht="2" customHeight="1">
      <c r="A47" s="179"/>
      <c r="B47" s="9"/>
      <c r="C47" s="22"/>
      <c r="D47" s="38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105"/>
      <c r="Z47" s="22"/>
      <c r="AA47" s="22"/>
      <c r="AB47" s="22"/>
      <c r="AC47" s="22"/>
      <c r="AD47" s="22"/>
      <c r="AE47" s="22"/>
      <c r="AF47" s="124"/>
      <c r="AG47" s="22"/>
      <c r="AH47" s="22"/>
      <c r="AI47" s="105"/>
      <c r="AJ47" s="22"/>
      <c r="AK47" s="22"/>
      <c r="AL47" s="138"/>
      <c r="AM47" s="140"/>
      <c r="AN47" s="22"/>
      <c r="AO47" s="22"/>
      <c r="AP47" s="138"/>
      <c r="AQ47" s="145"/>
      <c r="AR47" s="146"/>
      <c r="AS47" s="146"/>
      <c r="AT47" s="150"/>
      <c r="AU47" s="145"/>
      <c r="AV47" s="146"/>
      <c r="AW47" s="157"/>
      <c r="AX47" s="235"/>
      <c r="AY47" s="225"/>
      <c r="AZ47" s="225"/>
      <c r="BA47" s="225"/>
      <c r="BB47" s="225"/>
      <c r="BC47" s="225"/>
      <c r="BD47" s="225"/>
      <c r="BE47" s="225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</row>
    <row r="48" spans="1:145" ht="17" customHeight="1">
      <c r="A48" s="179"/>
      <c r="B48" s="10" t="str">
        <f>IF(AU5="","",AU5)</f>
        <v>津山</v>
      </c>
      <c r="C48" s="23"/>
      <c r="D48" s="23"/>
      <c r="E48" s="23"/>
      <c r="F48" s="23"/>
      <c r="G48" s="23"/>
      <c r="H48" s="23"/>
      <c r="I48" s="51" t="s">
        <v>46</v>
      </c>
      <c r="J48" s="51"/>
      <c r="K48" s="51"/>
      <c r="L48" s="70" t="s">
        <v>15</v>
      </c>
      <c r="M48" s="70" t="s">
        <v>47</v>
      </c>
      <c r="N48" s="70"/>
      <c r="O48" s="70"/>
      <c r="P48" s="23" t="str">
        <f>IF(AU6="","",AU6)</f>
        <v>津山支</v>
      </c>
      <c r="Q48" s="23"/>
      <c r="R48" s="23"/>
      <c r="S48" s="23"/>
      <c r="T48" s="23"/>
      <c r="U48" s="23"/>
      <c r="V48" s="94"/>
      <c r="W48" s="96" t="s">
        <v>42</v>
      </c>
      <c r="X48" s="96"/>
      <c r="Y48" s="106"/>
      <c r="Z48" s="94"/>
      <c r="AA48" s="94" t="s">
        <v>7</v>
      </c>
      <c r="AB48" s="94"/>
      <c r="AC48" s="94"/>
      <c r="AD48" s="94"/>
      <c r="AE48" s="94"/>
      <c r="AF48" s="125" t="s">
        <v>38</v>
      </c>
      <c r="AG48" s="51"/>
      <c r="AH48" s="51"/>
      <c r="AI48" s="131"/>
      <c r="AJ48" s="135" t="str">
        <f>IF(AU8="","",IF(BG8&lt;7,"",DBCS(LEFT(AU8,1))))</f>
        <v>１</v>
      </c>
      <c r="AK48" s="137"/>
      <c r="AL48" s="137" t="str">
        <f>IF(AU8="","",IF(BG8&lt;6,"",DBCS(MID(AU8,LEN(AU8)-5,1))))</f>
        <v>２</v>
      </c>
      <c r="AM48" s="137"/>
      <c r="AN48" s="137" t="str">
        <f>IF(AU8="","",IF(BG8&lt;5,"",DBCS(MID(AU8,LEN(AU8)-4,1))))</f>
        <v>３</v>
      </c>
      <c r="AO48" s="137"/>
      <c r="AP48" s="137" t="str">
        <f>IF(AU8="","",IF(BG8&lt;4,"",DBCS(MID(AU8,LEN(AU8)-3,1))))</f>
        <v>４</v>
      </c>
      <c r="AQ48" s="137"/>
      <c r="AR48" s="137" t="str">
        <f>IF(AU8="","",IF(BG8&lt;3,"",DBCS(MID(AU8,LEN(AU8)-2,1))))</f>
        <v>５</v>
      </c>
      <c r="AS48" s="137"/>
      <c r="AT48" s="137" t="str">
        <f>IF(AU8="","",IF(BG8&lt;2,"",DBCS(MID(AU8,LEN(AU8)-1,1))))</f>
        <v>６</v>
      </c>
      <c r="AU48" s="137"/>
      <c r="AV48" s="137" t="str">
        <f>IF(AU8="","",DBCS(RIGHT(AU8,1)))</f>
        <v>７</v>
      </c>
      <c r="AW48" s="158"/>
      <c r="AX48" s="237"/>
      <c r="AY48" s="176"/>
      <c r="AZ48" s="176"/>
      <c r="BA48" s="176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</row>
    <row r="49" spans="1:145" ht="1.5" customHeight="1">
      <c r="A49" s="179"/>
      <c r="B49" s="10"/>
      <c r="C49" s="23"/>
      <c r="D49" s="23"/>
      <c r="E49" s="23"/>
      <c r="F49" s="23"/>
      <c r="G49" s="23"/>
      <c r="H49" s="23"/>
      <c r="I49" s="94"/>
      <c r="J49" s="4"/>
      <c r="K49" s="4"/>
      <c r="L49" s="4"/>
      <c r="M49" s="4"/>
      <c r="N49" s="4"/>
      <c r="O49" s="4"/>
      <c r="P49" s="23"/>
      <c r="Q49" s="23"/>
      <c r="R49" s="23"/>
      <c r="S49" s="23"/>
      <c r="T49" s="23"/>
      <c r="U49" s="23"/>
      <c r="V49" s="94"/>
      <c r="W49" s="96"/>
      <c r="X49" s="96"/>
      <c r="Y49" s="106"/>
      <c r="Z49" s="94"/>
      <c r="AA49" s="94"/>
      <c r="AB49" s="94"/>
      <c r="AC49" s="94"/>
      <c r="AD49" s="94"/>
      <c r="AE49" s="94"/>
      <c r="AF49" s="125"/>
      <c r="AG49" s="51"/>
      <c r="AH49" s="51"/>
      <c r="AI49" s="131"/>
      <c r="AJ49" s="135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58"/>
      <c r="AX49" s="237"/>
      <c r="AY49" s="176"/>
      <c r="AZ49" s="176"/>
      <c r="BA49" s="176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</row>
    <row r="50" spans="1:145" ht="1.5" customHeight="1">
      <c r="A50" s="179"/>
      <c r="B50" s="10"/>
      <c r="C50" s="23"/>
      <c r="D50" s="23"/>
      <c r="E50" s="23"/>
      <c r="F50" s="23"/>
      <c r="G50" s="23"/>
      <c r="H50" s="23"/>
      <c r="I50" s="94"/>
      <c r="J50" s="4"/>
      <c r="K50" s="4"/>
      <c r="L50" s="4"/>
      <c r="M50" s="4"/>
      <c r="N50" s="4"/>
      <c r="O50" s="4"/>
      <c r="P50" s="23"/>
      <c r="Q50" s="23"/>
      <c r="R50" s="23"/>
      <c r="S50" s="23"/>
      <c r="T50" s="23"/>
      <c r="U50" s="23"/>
      <c r="V50" s="94"/>
      <c r="W50" s="96"/>
      <c r="X50" s="96"/>
      <c r="Y50" s="106"/>
      <c r="Z50" s="94"/>
      <c r="AA50" s="94"/>
      <c r="AB50" s="94"/>
      <c r="AC50" s="94"/>
      <c r="AD50" s="94"/>
      <c r="AE50" s="94"/>
      <c r="AF50" s="125"/>
      <c r="AG50" s="51"/>
      <c r="AH50" s="51"/>
      <c r="AI50" s="131"/>
      <c r="AJ50" s="135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58"/>
      <c r="AX50" s="237"/>
      <c r="AY50" s="176"/>
      <c r="AZ50" s="176"/>
      <c r="BA50" s="176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</row>
    <row r="51" spans="1:145" ht="17" customHeight="1">
      <c r="A51" s="179"/>
      <c r="B51" s="10"/>
      <c r="C51" s="23"/>
      <c r="D51" s="23"/>
      <c r="E51" s="23"/>
      <c r="F51" s="23"/>
      <c r="G51" s="23"/>
      <c r="H51" s="23"/>
      <c r="I51" s="51" t="s">
        <v>50</v>
      </c>
      <c r="J51" s="51"/>
      <c r="K51" s="51"/>
      <c r="L51" s="70" t="s">
        <v>15</v>
      </c>
      <c r="M51" s="70" t="s">
        <v>30</v>
      </c>
      <c r="N51" s="70"/>
      <c r="O51" s="70"/>
      <c r="P51" s="23"/>
      <c r="Q51" s="23"/>
      <c r="R51" s="23"/>
      <c r="S51" s="23"/>
      <c r="T51" s="23"/>
      <c r="U51" s="23"/>
      <c r="V51" s="94"/>
      <c r="W51" s="96" t="s">
        <v>44</v>
      </c>
      <c r="X51" s="96"/>
      <c r="Y51" s="106"/>
      <c r="Z51" s="94"/>
      <c r="AA51" s="94" t="s">
        <v>52</v>
      </c>
      <c r="AB51" s="94"/>
      <c r="AC51" s="94"/>
      <c r="AD51" s="94"/>
      <c r="AE51" s="94"/>
      <c r="AF51" s="125" t="s">
        <v>41</v>
      </c>
      <c r="AG51" s="51"/>
      <c r="AH51" s="51"/>
      <c r="AI51" s="131"/>
      <c r="AJ51" s="135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58"/>
      <c r="AX51" s="237"/>
      <c r="AY51" s="176"/>
      <c r="AZ51" s="176"/>
      <c r="BA51" s="176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</row>
    <row r="52" spans="1:145" ht="2" customHeight="1">
      <c r="A52" s="179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07"/>
      <c r="Z52" s="108"/>
      <c r="AA52" s="108"/>
      <c r="AB52" s="108"/>
      <c r="AC52" s="108"/>
      <c r="AD52" s="108"/>
      <c r="AE52" s="108"/>
      <c r="AF52" s="126"/>
      <c r="AG52" s="129"/>
      <c r="AH52" s="129"/>
      <c r="AI52" s="132"/>
      <c r="AJ52" s="108"/>
      <c r="AK52" s="108"/>
      <c r="AL52" s="139"/>
      <c r="AM52" s="141"/>
      <c r="AN52" s="108"/>
      <c r="AO52" s="108"/>
      <c r="AP52" s="139"/>
      <c r="AQ52" s="141"/>
      <c r="AR52" s="108"/>
      <c r="AS52" s="108"/>
      <c r="AT52" s="139"/>
      <c r="AU52" s="141"/>
      <c r="AV52" s="108"/>
      <c r="AW52" s="159"/>
      <c r="AX52" s="237"/>
      <c r="AY52" s="176"/>
      <c r="AZ52" s="176"/>
      <c r="BA52" s="176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</row>
    <row r="53" spans="1:145" ht="22" customHeight="1">
      <c r="A53" s="179"/>
      <c r="B53" s="12" t="s">
        <v>40</v>
      </c>
      <c r="C53" s="24"/>
      <c r="D53" s="39" t="s">
        <v>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160"/>
      <c r="AX53" s="237"/>
      <c r="AY53" s="176"/>
      <c r="AZ53" s="176"/>
      <c r="BA53" s="176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</row>
    <row r="54" spans="1:145" ht="22" customHeight="1">
      <c r="A54" s="179"/>
      <c r="B54" s="13"/>
      <c r="C54" s="25"/>
      <c r="D54" s="40" t="str">
        <f>IF(AU9="","",DBCS(AU9))</f>
        <v>ツヤマ　タロウ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161"/>
      <c r="AX54" s="237"/>
      <c r="AY54" s="176"/>
      <c r="AZ54" s="176"/>
      <c r="BA54" s="176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</row>
    <row r="55" spans="1:145" ht="22" customHeight="1">
      <c r="A55" s="179"/>
      <c r="B55" s="14"/>
      <c r="C55" s="26"/>
      <c r="D55" s="41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162"/>
      <c r="AX55" s="237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</row>
    <row r="56" spans="1:145" ht="14.25">
      <c r="A56" s="180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42"/>
      <c r="AY56" s="225"/>
      <c r="AZ56" s="225"/>
      <c r="BA56" s="225"/>
      <c r="BB56" s="225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</row>
    <row r="57" spans="1:145" ht="14.2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</row>
    <row r="58" spans="1:14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</row>
    <row r="59" spans="1:14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</row>
    <row r="60" spans="1:14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</row>
    <row r="61" spans="1:14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</row>
    <row r="62" spans="1:14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</row>
    <row r="63" spans="1:14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</row>
    <row r="64" spans="1:14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</row>
    <row r="65" spans="1:14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</row>
    <row r="66" spans="1:14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</row>
    <row r="67" spans="1:14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</row>
    <row r="68" spans="1:14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</row>
    <row r="69" spans="1:14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</row>
    <row r="70" spans="1:14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</row>
    <row r="71" spans="1:14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</row>
    <row r="72" spans="1:14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</row>
    <row r="73" spans="1:14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</row>
    <row r="74" spans="1:14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</row>
    <row r="75" spans="1:14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</row>
    <row r="76" spans="1:14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</row>
    <row r="77" spans="1:14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76"/>
      <c r="EL77" s="176"/>
      <c r="EM77" s="176"/>
      <c r="EN77" s="176"/>
      <c r="EO77" s="176"/>
    </row>
    <row r="78" spans="1:14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76"/>
      <c r="EL78" s="176"/>
      <c r="EM78" s="176"/>
      <c r="EN78" s="176"/>
      <c r="EO78" s="176"/>
    </row>
    <row r="79" spans="1:14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</row>
    <row r="80" spans="1:14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</row>
    <row r="81" spans="1:14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</row>
    <row r="82" spans="1:14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</row>
    <row r="83" spans="1:14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</row>
    <row r="84" spans="1:14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</row>
    <row r="85" spans="1:14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</row>
    <row r="86" spans="1:14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</row>
    <row r="87" spans="1:14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</row>
    <row r="88" spans="1:14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</row>
    <row r="89" spans="1:14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</row>
    <row r="90" spans="1:14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</row>
    <row r="91" spans="1:14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6"/>
    </row>
    <row r="92" spans="1:14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6"/>
      <c r="EK92" s="176"/>
      <c r="EL92" s="176"/>
      <c r="EM92" s="176"/>
      <c r="EN92" s="176"/>
      <c r="EO92" s="176"/>
    </row>
    <row r="93" spans="1:14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176"/>
      <c r="EL93" s="176"/>
      <c r="EM93" s="176"/>
      <c r="EN93" s="176"/>
      <c r="EO93" s="176"/>
    </row>
  </sheetData>
  <sheetProtection sheet="1" objects="1" scenarios="1" selectLockedCells="1"/>
  <mergeCells count="91">
    <mergeCell ref="B2:C2"/>
    <mergeCell ref="B4:K4"/>
    <mergeCell ref="L4:AF4"/>
    <mergeCell ref="AJ4:BF4"/>
    <mergeCell ref="B5:K5"/>
    <mergeCell ref="L5:AF5"/>
    <mergeCell ref="AJ5:AT5"/>
    <mergeCell ref="AU5:BB5"/>
    <mergeCell ref="BC5:BF5"/>
    <mergeCell ref="B6:K6"/>
    <mergeCell ref="L6:AF6"/>
    <mergeCell ref="AJ6:AT6"/>
    <mergeCell ref="AU6:BB6"/>
    <mergeCell ref="BC6:BF6"/>
    <mergeCell ref="B7:K7"/>
    <mergeCell ref="L7:R7"/>
    <mergeCell ref="S7:AF7"/>
    <mergeCell ref="AJ7:AT7"/>
    <mergeCell ref="AU7:BF7"/>
    <mergeCell ref="B8:K8"/>
    <mergeCell ref="L8:Z8"/>
    <mergeCell ref="AJ8:AT8"/>
    <mergeCell ref="AU8:BF8"/>
    <mergeCell ref="B9:K9"/>
    <mergeCell ref="L9:Z9"/>
    <mergeCell ref="AJ9:AT9"/>
    <mergeCell ref="AU9:BF9"/>
    <mergeCell ref="CS13:CW13"/>
    <mergeCell ref="CS14:CW14"/>
    <mergeCell ref="CS15:CW15"/>
    <mergeCell ref="CS16:CW16"/>
    <mergeCell ref="CS17:CW17"/>
    <mergeCell ref="AA21:AC21"/>
    <mergeCell ref="AE21:AX21"/>
    <mergeCell ref="AA24:AC24"/>
    <mergeCell ref="AF24:AT24"/>
    <mergeCell ref="AW24:AX24"/>
    <mergeCell ref="L32:N32"/>
    <mergeCell ref="O32:Q32"/>
    <mergeCell ref="R32:T32"/>
    <mergeCell ref="U32:W32"/>
    <mergeCell ref="X32:AA32"/>
    <mergeCell ref="AB32:AD32"/>
    <mergeCell ref="AE32:AG32"/>
    <mergeCell ref="AH32:AJ32"/>
    <mergeCell ref="AK32:AM32"/>
    <mergeCell ref="AN32:AP32"/>
    <mergeCell ref="AQ32:AS32"/>
    <mergeCell ref="BM32:BW32"/>
    <mergeCell ref="BM33:BW33"/>
    <mergeCell ref="D41:E41"/>
    <mergeCell ref="AA41:AB41"/>
    <mergeCell ref="D42:E42"/>
    <mergeCell ref="D43:E43"/>
    <mergeCell ref="AA43:AB43"/>
    <mergeCell ref="I48:K48"/>
    <mergeCell ref="M48:O48"/>
    <mergeCell ref="W48:X48"/>
    <mergeCell ref="AA48:AD48"/>
    <mergeCell ref="AF48:AI48"/>
    <mergeCell ref="I51:K51"/>
    <mergeCell ref="M51:O51"/>
    <mergeCell ref="W51:X51"/>
    <mergeCell ref="AA51:AD51"/>
    <mergeCell ref="AF51:AI51"/>
    <mergeCell ref="A11:AX12"/>
    <mergeCell ref="D18:R19"/>
    <mergeCell ref="D32:K33"/>
    <mergeCell ref="L33:N35"/>
    <mergeCell ref="O33:Q35"/>
    <mergeCell ref="R33:T35"/>
    <mergeCell ref="U33:W35"/>
    <mergeCell ref="X33:AA35"/>
    <mergeCell ref="AB33:AD35"/>
    <mergeCell ref="AE33:AG35"/>
    <mergeCell ref="AH33:AJ35"/>
    <mergeCell ref="AK33:AM35"/>
    <mergeCell ref="AN33:AP35"/>
    <mergeCell ref="AQ33:AS35"/>
    <mergeCell ref="D34:K35"/>
    <mergeCell ref="B48:H51"/>
    <mergeCell ref="P48:U51"/>
    <mergeCell ref="AJ48:AK51"/>
    <mergeCell ref="AL48:AM51"/>
    <mergeCell ref="AN48:AO51"/>
    <mergeCell ref="AP48:AQ51"/>
    <mergeCell ref="AR48:AS51"/>
    <mergeCell ref="AT48:AU51"/>
    <mergeCell ref="AV48:AW51"/>
    <mergeCell ref="B53:C55"/>
    <mergeCell ref="D54:AW55"/>
  </mergeCells>
  <phoneticPr fontId="17"/>
  <conditionalFormatting sqref="B2 D2:AK2 B3:AK3 B4:B9 L4:L9 AG4:AG7">
    <cfRule type="expression" dxfId="8" priority="9" stopIfTrue="1">
      <formula>#REF!="白紙"</formula>
    </cfRule>
  </conditionalFormatting>
  <conditionalFormatting sqref="I48:K48">
    <cfRule type="expression" dxfId="7" priority="8">
      <formula>$BG$5=1</formula>
    </cfRule>
  </conditionalFormatting>
  <conditionalFormatting sqref="I51:K51">
    <cfRule type="expression" dxfId="6" priority="7">
      <formula>$BG$5=2</formula>
    </cfRule>
  </conditionalFormatting>
  <conditionalFormatting sqref="M48:O48">
    <cfRule type="expression" dxfId="5" priority="6">
      <formula>$BG$5=3</formula>
    </cfRule>
  </conditionalFormatting>
  <conditionalFormatting sqref="M51:O51">
    <cfRule type="expression" dxfId="4" priority="5">
      <formula>$BG$5=4</formula>
    </cfRule>
  </conditionalFormatting>
  <conditionalFormatting sqref="W48:X48">
    <cfRule type="expression" dxfId="3" priority="4">
      <formula>$BG$6=1</formula>
    </cfRule>
  </conditionalFormatting>
  <conditionalFormatting sqref="W51:X51">
    <cfRule type="expression" dxfId="2" priority="3">
      <formula>$BG$6=2</formula>
    </cfRule>
  </conditionalFormatting>
  <conditionalFormatting sqref="AA48:AD48">
    <cfRule type="expression" dxfId="1" priority="2">
      <formula>$BG$7=1</formula>
    </cfRule>
  </conditionalFormatting>
  <conditionalFormatting sqref="AA51:AD51">
    <cfRule type="expression" dxfId="0" priority="1">
      <formula>$BG$7=2</formula>
    </cfRule>
  </conditionalFormatting>
  <dataValidations count="7">
    <dataValidation type="list" allowBlank="0" showDropDown="0" showInputMessage="1" showErrorMessage="1" sqref="WVK983045:WVN983045 WLO983045:WLR983045 WBS983045:WBV983045 VRW983045:VRZ983045 VIA983045:VID983045 UYE983045:UYH983045 UOI983045:UOL983045 UEM983045:UEP983045 TUQ983045:TUT983045 TKU983045:TKX983045 TAY983045:TBB983045 SRC983045:SRF983045 SHG983045:SHJ983045 RXK983045:RXN983045 RNO983045:RNR983045 RDS983045:RDV983045 QTW983045:QTZ983045 QKA983045:QKD983045 QAE983045:QAH983045 PQI983045:PQL983045 PGM983045:PGP983045 OWQ983045:OWT983045 OMU983045:OMX983045 OCY983045:ODB983045 NTC983045:NTF983045 NJG983045:NJJ983045 MZK983045:MZN983045 MPO983045:MPR983045 MFS983045:MFV983045 LVW983045:LVZ983045 LMA983045:LMD983045 LCE983045:LCH983045 KSI983045:KSL983045 KIM983045:KIP983045 JYQ983045:JYT983045 JOU983045:JOX983045 JEY983045:JFB983045 IVC983045:IVF983045 ILG983045:ILJ983045 IBK983045:IBN983045 HRO983045:HRR983045 HHS983045:HHV983045 GXW983045:GXZ983045 GOA983045:GOD983045 GEE983045:GEH983045 FUI983045:FUL983045 FKM983045:FKP983045 FAQ983045:FAT983045 EQU983045:EQX983045 EGY983045:EHB983045 DXC983045:DXF983045 DNG983045:DNJ983045 DDK983045:DDN983045 CTO983045:CTR983045 CJS983045:CJV983045 BZW983045:BZZ983045 BQA983045:BQD983045 BGE983045:BGH983045 AWI983045:AWL983045 AMM983045:AMP983045 ACQ983045:ACT983045 SU983045:SX983045 IY983045:JB983045 WVK917509:WVN917509 WLO917509:WLR917509 WBS917509:WBV917509 VRW917509:VRZ917509 VIA917509:VID917509 UYE917509:UYH917509 UOI917509:UOL917509 UEM917509:UEP917509 TUQ917509:TUT917509 TKU917509:TKX917509 TAY917509:TBB917509 SRC917509:SRF917509 SHG917509:SHJ917509 RXK917509:RXN917509 RNO917509:RNR917509 RDS917509:RDV917509 QTW917509:QTZ917509 QKA917509:QKD917509 QAE917509:QAH917509 PQI917509:PQL917509 PGM917509:PGP917509 OWQ917509:OWT917509 OMU917509:OMX917509 OCY917509:ODB917509 NTC917509:NTF917509 NJG917509:NJJ917509 MZK917509:MZN917509 MPO917509:MPR917509 MFS917509:MFV917509 LVW917509:LVZ917509 LMA917509:LMD917509 LCE917509:LCH917509 KSI917509:KSL917509 KIM917509:KIP917509 JYQ917509:JYT917509 JOU917509:JOX917509 JEY917509:JFB917509 IVC917509:IVF917509 ILG917509:ILJ917509 IBK917509:IBN917509 HRO917509:HRR917509 HHS917509:HHV917509 GXW917509:GXZ917509 GOA917509:GOD917509 GEE917509:GEH917509 FUI917509:FUL917509 FKM917509:FKP917509 FAQ917509:FAT917509 EQU917509:EQX917509 EGY917509:EHB917509 DXC917509:DXF917509 DNG917509:DNJ917509 DDK917509:DDN917509 CTO917509:CTR917509 CJS917509:CJV917509 BZW917509:BZZ917509 BQA917509:BQD917509 BGE917509:BGH917509 AWI917509:AWL917509 AMM917509:AMP917509 ACQ917509:ACT917509 SU917509:SX917509 IY917509:JB917509 WVK851973:WVN851973 WLO851973:WLR851973 WBS851973:WBV851973 VRW851973:VRZ851973 VIA851973:VID851973 UYE851973:UYH851973 UOI851973:UOL851973 UEM851973:UEP851973 TUQ851973:TUT851973 TKU851973:TKX851973 TAY851973:TBB851973 SRC851973:SRF851973 SHG851973:SHJ851973 RXK851973:RXN851973 RNO851973:RNR851973 RDS851973:RDV851973 QTW851973:QTZ851973 QKA851973:QKD851973 QAE851973:QAH851973 PQI851973:PQL851973 PGM851973:PGP851973 OWQ851973:OWT851973 OMU851973:OMX851973 OCY851973:ODB851973 NTC851973:NTF851973 NJG851973:NJJ851973 MZK851973:MZN851973 MPO851973:MPR851973 MFS851973:MFV851973 LVW851973:LVZ851973 LMA851973:LMD851973 LCE851973:LCH851973 KSI851973:KSL851973 KIM851973:KIP851973 JYQ851973:JYT851973 JOU851973:JOX851973 JEY851973:JFB851973 IVC851973:IVF851973 ILG851973:ILJ851973 IBK851973:IBN851973 HRO851973:HRR851973 HHS851973:HHV851973 GXW851973:GXZ851973 GOA851973:GOD851973 GEE851973:GEH851973 FUI851973:FUL851973 FKM851973:FKP851973 FAQ851973:FAT851973 EQU851973:EQX851973 EGY851973:EHB851973 DXC851973:DXF851973 DNG851973:DNJ851973 DDK851973:DDN851973 CTO851973:CTR851973 CJS851973:CJV851973 BZW851973:BZZ851973 BQA851973:BQD851973 BGE851973:BGH851973 AWI851973:AWL851973 AMM851973:AMP851973 ACQ851973:ACT851973 SU851973:SX851973 IY851973:JB851973 WVK786437:WVN786437 WLO786437:WLR786437 WBS786437:WBV786437 VRW786437:VRZ786437 VIA786437:VID786437 UYE786437:UYH786437 UOI786437:UOL786437 UEM786437:UEP786437 TUQ786437:TUT786437 TKU786437:TKX786437 TAY786437:TBB786437 SRC786437:SRF786437 SHG786437:SHJ786437 RXK786437:RXN786437 RNO786437:RNR786437 RDS786437:RDV786437 QTW786437:QTZ786437 QKA786437:QKD786437 QAE786437:QAH786437 PQI786437:PQL786437 PGM786437:PGP786437 OWQ786437:OWT786437 OMU786437:OMX786437 OCY786437:ODB786437 NTC786437:NTF786437 NJG786437:NJJ786437 MZK786437:MZN786437 MPO786437:MPR786437 MFS786437:MFV786437 LVW786437:LVZ786437 LMA786437:LMD786437 LCE786437:LCH786437 KSI786437:KSL786437 KIM786437:KIP786437 JYQ786437:JYT786437 JOU786437:JOX786437 JEY786437:JFB786437 IVC786437:IVF786437 ILG786437:ILJ786437 IBK786437:IBN786437 HRO786437:HRR786437 HHS786437:HHV786437 GXW786437:GXZ786437 GOA786437:GOD786437 GEE786437:GEH786437 FUI786437:FUL786437 FKM786437:FKP786437 FAQ786437:FAT786437 EQU786437:EQX786437 EGY786437:EHB786437 DXC786437:DXF786437 DNG786437:DNJ786437 DDK786437:DDN786437 CTO786437:CTR786437 CJS786437:CJV786437 BZW786437:BZZ786437 BQA786437:BQD786437 BGE786437:BGH786437 AWI786437:AWL786437 AMM786437:AMP786437 ACQ786437:ACT786437 SU786437:SX786437 IY786437:JB786437 WVK720901:WVN720901 WLO720901:WLR720901 WBS720901:WBV720901 VRW720901:VRZ720901 VIA720901:VID720901 UYE720901:UYH720901 UOI720901:UOL720901 UEM720901:UEP720901 TUQ720901:TUT720901 TKU720901:TKX720901 TAY720901:TBB720901 SRC720901:SRF720901 SHG720901:SHJ720901 RXK720901:RXN720901 RNO720901:RNR720901 RDS720901:RDV720901 QTW720901:QTZ720901 QKA720901:QKD720901 QAE720901:QAH720901 PQI720901:PQL720901 PGM720901:PGP720901 OWQ720901:OWT720901 OMU720901:OMX720901 OCY720901:ODB720901 NTC720901:NTF720901 NJG720901:NJJ720901 MZK720901:MZN720901 MPO720901:MPR720901 MFS720901:MFV720901 LVW720901:LVZ720901 LMA720901:LMD720901 LCE720901:LCH720901 KSI720901:KSL720901 KIM720901:KIP720901 JYQ720901:JYT720901 JOU720901:JOX720901 JEY720901:JFB720901 IVC720901:IVF720901 ILG720901:ILJ720901 IBK720901:IBN720901 HRO720901:HRR720901 HHS720901:HHV720901 GXW720901:GXZ720901 GOA720901:GOD720901 GEE720901:GEH720901 FUI720901:FUL720901 FKM720901:FKP720901 FAQ720901:FAT720901 EQU720901:EQX720901 EGY720901:EHB720901 DXC720901:DXF720901 DNG720901:DNJ720901 DDK720901:DDN720901 CTO720901:CTR720901 CJS720901:CJV720901 BZW720901:BZZ720901 BQA720901:BQD720901 BGE720901:BGH720901 AWI720901:AWL720901 AMM720901:AMP720901 ACQ720901:ACT720901 SU720901:SX720901 IY720901:JB720901 WVK655365:WVN655365 WLO655365:WLR655365 WBS655365:WBV655365 VRW655365:VRZ655365 VIA655365:VID655365 UYE655365:UYH655365 UOI655365:UOL655365 UEM655365:UEP655365 TUQ655365:TUT655365 TKU655365:TKX655365 TAY655365:TBB655365 SRC655365:SRF655365 SHG655365:SHJ655365 RXK655365:RXN655365 RNO655365:RNR655365 RDS655365:RDV655365 QTW655365:QTZ655365 QKA655365:QKD655365 QAE655365:QAH655365 PQI655365:PQL655365 PGM655365:PGP655365 OWQ655365:OWT655365 OMU655365:OMX655365 OCY655365:ODB655365 NTC655365:NTF655365 NJG655365:NJJ655365 MZK655365:MZN655365 MPO655365:MPR655365 MFS655365:MFV655365 LVW655365:LVZ655365 LMA655365:LMD655365 LCE655365:LCH655365 KSI655365:KSL655365 KIM655365:KIP655365 JYQ655365:JYT655365 JOU655365:JOX655365 JEY655365:JFB655365 IVC655365:IVF655365 ILG655365:ILJ655365 IBK655365:IBN655365 HRO655365:HRR655365 HHS655365:HHV655365 GXW655365:GXZ655365 GOA655365:GOD655365 GEE655365:GEH655365 FUI655365:FUL655365 FKM655365:FKP655365 FAQ655365:FAT655365 EQU655365:EQX655365 EGY655365:EHB655365 DXC655365:DXF655365 DNG655365:DNJ655365 DDK655365:DDN655365 CTO655365:CTR655365 CJS655365:CJV655365 BZW655365:BZZ655365 BQA655365:BQD655365 BGE655365:BGH655365 AWI655365:AWL655365 AMM655365:AMP655365 ACQ655365:ACT655365 SU655365:SX655365 IY655365:JB655365 WVK589829:WVN589829 WLO589829:WLR589829 WBS589829:WBV589829 VRW589829:VRZ589829 VIA589829:VID589829 UYE589829:UYH589829 UOI589829:UOL589829 UEM589829:UEP589829 TUQ589829:TUT589829 TKU589829:TKX589829 TAY589829:TBB589829 SRC589829:SRF589829 SHG589829:SHJ589829 RXK589829:RXN589829 RNO589829:RNR589829 RDS589829:RDV589829 QTW589829:QTZ589829 QKA589829:QKD589829 QAE589829:QAH589829 PQI589829:PQL589829 PGM589829:PGP589829 OWQ589829:OWT589829 OMU589829:OMX589829 OCY589829:ODB589829 NTC589829:NTF589829 NJG589829:NJJ589829 MZK589829:MZN589829 MPO589829:MPR589829 MFS589829:MFV589829 LVW589829:LVZ589829 LMA589829:LMD589829 LCE589829:LCH589829 KSI589829:KSL589829 KIM589829:KIP589829 JYQ589829:JYT589829 JOU589829:JOX589829 JEY589829:JFB589829 IVC589829:IVF589829 ILG589829:ILJ589829 IBK589829:IBN589829 HRO589829:HRR589829 HHS589829:HHV589829 GXW589829:GXZ589829 GOA589829:GOD589829 GEE589829:GEH589829 FUI589829:FUL589829 FKM589829:FKP589829 FAQ589829:FAT589829 EQU589829:EQX589829 EGY589829:EHB589829 DXC589829:DXF589829 DNG589829:DNJ589829 DDK589829:DDN589829 CTO589829:CTR589829 CJS589829:CJV589829 BZW589829:BZZ589829 BQA589829:BQD589829 BGE589829:BGH589829 AWI589829:AWL589829 AMM589829:AMP589829 ACQ589829:ACT589829 SU589829:SX589829 IY589829:JB589829 WVK524293:WVN524293 WLO524293:WLR524293 WBS524293:WBV524293 VRW524293:VRZ524293 VIA524293:VID524293 UYE524293:UYH524293 UOI524293:UOL524293 UEM524293:UEP524293 TUQ524293:TUT524293 TKU524293:TKX524293 TAY524293:TBB524293 SRC524293:SRF524293 SHG524293:SHJ524293 RXK524293:RXN524293 RNO524293:RNR524293 RDS524293:RDV524293 QTW524293:QTZ524293 QKA524293:QKD524293 QAE524293:QAH524293 PQI524293:PQL524293 PGM524293:PGP524293 OWQ524293:OWT524293 OMU524293:OMX524293 OCY524293:ODB524293 NTC524293:NTF524293 NJG524293:NJJ524293 MZK524293:MZN524293 MPO524293:MPR524293 MFS524293:MFV524293 LVW524293:LVZ524293 LMA524293:LMD524293 LCE524293:LCH524293 KSI524293:KSL524293 KIM524293:KIP524293 JYQ524293:JYT524293 JOU524293:JOX524293 JEY524293:JFB524293 IVC524293:IVF524293 ILG524293:ILJ524293 IBK524293:IBN524293 HRO524293:HRR524293 HHS524293:HHV524293 GXW524293:GXZ524293 GOA524293:GOD524293 GEE524293:GEH524293 FUI524293:FUL524293 FKM524293:FKP524293 FAQ524293:FAT524293 EQU524293:EQX524293 EGY524293:EHB524293 DXC524293:DXF524293 DNG524293:DNJ524293 DDK524293:DDN524293 CTO524293:CTR524293 CJS524293:CJV524293 BZW524293:BZZ524293 BQA524293:BQD524293 BGE524293:BGH524293 AWI524293:AWL524293 AMM524293:AMP524293 ACQ524293:ACT524293 SU524293:SX524293 IY524293:JB524293 WVK458757:WVN458757 WLO458757:WLR458757 WBS458757:WBV458757 VRW458757:VRZ458757 VIA458757:VID458757 UYE458757:UYH458757 UOI458757:UOL458757 UEM458757:UEP458757 TUQ458757:TUT458757 TKU458757:TKX458757 TAY458757:TBB458757 SRC458757:SRF458757 SHG458757:SHJ458757 RXK458757:RXN458757 RNO458757:RNR458757 RDS458757:RDV458757 QTW458757:QTZ458757 QKA458757:QKD458757 QAE458757:QAH458757 PQI458757:PQL458757 PGM458757:PGP458757 OWQ458757:OWT458757 OMU458757:OMX458757 OCY458757:ODB458757 NTC458757:NTF458757 NJG458757:NJJ458757 MZK458757:MZN458757 MPO458757:MPR458757 MFS458757:MFV458757 LVW458757:LVZ458757 LMA458757:LMD458757 LCE458757:LCH458757 KSI458757:KSL458757 KIM458757:KIP458757 JYQ458757:JYT458757 JOU458757:JOX458757 JEY458757:JFB458757 IVC458757:IVF458757 ILG458757:ILJ458757 IBK458757:IBN458757 HRO458757:HRR458757 HHS458757:HHV458757 GXW458757:GXZ458757 GOA458757:GOD458757 GEE458757:GEH458757 FUI458757:FUL458757 FKM458757:FKP458757 FAQ458757:FAT458757 EQU458757:EQX458757 EGY458757:EHB458757 DXC458757:DXF458757 DNG458757:DNJ458757 DDK458757:DDN458757 CTO458757:CTR458757 CJS458757:CJV458757 BZW458757:BZZ458757 BQA458757:BQD458757 BGE458757:BGH458757 AWI458757:AWL458757 AMM458757:AMP458757 ACQ458757:ACT458757 SU458757:SX458757 IY458757:JB458757 WVK393221:WVN393221 WLO393221:WLR393221 WBS393221:WBV393221 VRW393221:VRZ393221 VIA393221:VID393221 UYE393221:UYH393221 UOI393221:UOL393221 UEM393221:UEP393221 TUQ393221:TUT393221 TKU393221:TKX393221 TAY393221:TBB393221 SRC393221:SRF393221 SHG393221:SHJ393221 RXK393221:RXN393221 RNO393221:RNR393221 RDS393221:RDV393221 QTW393221:QTZ393221 QKA393221:QKD393221 QAE393221:QAH393221 PQI393221:PQL393221 PGM393221:PGP393221 OWQ393221:OWT393221 OMU393221:OMX393221 OCY393221:ODB393221 NTC393221:NTF393221 NJG393221:NJJ393221 MZK393221:MZN393221 MPO393221:MPR393221 MFS393221:MFV393221 LVW393221:LVZ393221 LMA393221:LMD393221 LCE393221:LCH393221 KSI393221:KSL393221 KIM393221:KIP393221 JYQ393221:JYT393221 JOU393221:JOX393221 JEY393221:JFB393221 IVC393221:IVF393221 ILG393221:ILJ393221 IBK393221:IBN393221 HRO393221:HRR393221 HHS393221:HHV393221 GXW393221:GXZ393221 GOA393221:GOD393221 GEE393221:GEH393221 FUI393221:FUL393221 FKM393221:FKP393221 FAQ393221:FAT393221 EQU393221:EQX393221 EGY393221:EHB393221 DXC393221:DXF393221 DNG393221:DNJ393221 DDK393221:DDN393221 CTO393221:CTR393221 CJS393221:CJV393221 BZW393221:BZZ393221 BQA393221:BQD393221 BGE393221:BGH393221 AWI393221:AWL393221 AMM393221:AMP393221 ACQ393221:ACT393221 SU393221:SX393221 IY393221:JB393221 WVK327685:WVN327685 WLO327685:WLR327685 WBS327685:WBV327685 VRW327685:VRZ327685 VIA327685:VID327685 UYE327685:UYH327685 UOI327685:UOL327685 UEM327685:UEP327685 TUQ327685:TUT327685 TKU327685:TKX327685 TAY327685:TBB327685 SRC327685:SRF327685 SHG327685:SHJ327685 RXK327685:RXN327685 RNO327685:RNR327685 RDS327685:RDV327685 QTW327685:QTZ327685 QKA327685:QKD327685 QAE327685:QAH327685 PQI327685:PQL327685 PGM327685:PGP327685 OWQ327685:OWT327685 OMU327685:OMX327685 OCY327685:ODB327685 NTC327685:NTF327685 NJG327685:NJJ327685 MZK327685:MZN327685 MPO327685:MPR327685 MFS327685:MFV327685 LVW327685:LVZ327685 LMA327685:LMD327685 LCE327685:LCH327685 KSI327685:KSL327685 KIM327685:KIP327685 JYQ327685:JYT327685 JOU327685:JOX327685 JEY327685:JFB327685 IVC327685:IVF327685 ILG327685:ILJ327685 IBK327685:IBN327685 HRO327685:HRR327685 HHS327685:HHV327685 GXW327685:GXZ327685 GOA327685:GOD327685 GEE327685:GEH327685 FUI327685:FUL327685 FKM327685:FKP327685 FAQ327685:FAT327685 EQU327685:EQX327685 EGY327685:EHB327685 DXC327685:DXF327685 DNG327685:DNJ327685 DDK327685:DDN327685 CTO327685:CTR327685 CJS327685:CJV327685 BZW327685:BZZ327685 BQA327685:BQD327685 BGE327685:BGH327685 AWI327685:AWL327685 AMM327685:AMP327685 ACQ327685:ACT327685 SU327685:SX327685 IY327685:JB327685 WVK262149:WVN262149 WLO262149:WLR262149 WBS262149:WBV262149 VRW262149:VRZ262149 VIA262149:VID262149 UYE262149:UYH262149 UOI262149:UOL262149 UEM262149:UEP262149 TUQ262149:TUT262149 TKU262149:TKX262149 TAY262149:TBB262149 SRC262149:SRF262149 SHG262149:SHJ262149 RXK262149:RXN262149 RNO262149:RNR262149 RDS262149:RDV262149 QTW262149:QTZ262149 QKA262149:QKD262149 QAE262149:QAH262149 PQI262149:PQL262149 PGM262149:PGP262149 OWQ262149:OWT262149 OMU262149:OMX262149 OCY262149:ODB262149 NTC262149:NTF262149 NJG262149:NJJ262149 MZK262149:MZN262149 MPO262149:MPR262149 MFS262149:MFV262149 LVW262149:LVZ262149 LMA262149:LMD262149 LCE262149:LCH262149 KSI262149:KSL262149 KIM262149:KIP262149 JYQ262149:JYT262149 JOU262149:JOX262149 JEY262149:JFB262149 IVC262149:IVF262149 ILG262149:ILJ262149 IBK262149:IBN262149 HRO262149:HRR262149 HHS262149:HHV262149 GXW262149:GXZ262149 GOA262149:GOD262149 GEE262149:GEH262149 FUI262149:FUL262149 FKM262149:FKP262149 FAQ262149:FAT262149 EQU262149:EQX262149 EGY262149:EHB262149 DXC262149:DXF262149 DNG262149:DNJ262149 DDK262149:DDN262149 CTO262149:CTR262149 CJS262149:CJV262149 BZW262149:BZZ262149 BQA262149:BQD262149 BGE262149:BGH262149 AWI262149:AWL262149 AMM262149:AMP262149 ACQ262149:ACT262149 SU262149:SX262149 IY262149:JB262149 WVK196613:WVN196613 WLO196613:WLR196613 WBS196613:WBV196613 VRW196613:VRZ196613 VIA196613:VID196613 UYE196613:UYH196613 UOI196613:UOL196613 UEM196613:UEP196613 TUQ196613:TUT196613 TKU196613:TKX196613 TAY196613:TBB196613 SRC196613:SRF196613 SHG196613:SHJ196613 RXK196613:RXN196613 RNO196613:RNR196613 RDS196613:RDV196613 QTW196613:QTZ196613 QKA196613:QKD196613 QAE196613:QAH196613 PQI196613:PQL196613 PGM196613:PGP196613 OWQ196613:OWT196613 OMU196613:OMX196613 OCY196613:ODB196613 NTC196613:NTF196613 NJG196613:NJJ196613 MZK196613:MZN196613 MPO196613:MPR196613 MFS196613:MFV196613 LVW196613:LVZ196613 LMA196613:LMD196613 LCE196613:LCH196613 KSI196613:KSL196613 KIM196613:KIP196613 JYQ196613:JYT196613 JOU196613:JOX196613 JEY196613:JFB196613 IVC196613:IVF196613 ILG196613:ILJ196613 IBK196613:IBN196613 HRO196613:HRR196613 HHS196613:HHV196613 GXW196613:GXZ196613 GOA196613:GOD196613 GEE196613:GEH196613 FUI196613:FUL196613 FKM196613:FKP196613 FAQ196613:FAT196613 EQU196613:EQX196613 EGY196613:EHB196613 DXC196613:DXF196613 DNG196613:DNJ196613 DDK196613:DDN196613 CTO196613:CTR196613 CJS196613:CJV196613 BZW196613:BZZ196613 BQA196613:BQD196613 BGE196613:BGH196613 AWI196613:AWL196613 AMM196613:AMP196613 ACQ196613:ACT196613 SU196613:SX196613 IY196613:JB196613 WVK131077:WVN131077 WLO131077:WLR131077 WBS131077:WBV131077 VRW131077:VRZ131077 VIA131077:VID131077 UYE131077:UYH131077 UOI131077:UOL131077 UEM131077:UEP131077 TUQ131077:TUT131077 TKU131077:TKX131077 TAY131077:TBB131077 SRC131077:SRF131077 SHG131077:SHJ131077 RXK131077:RXN131077 RNO131077:RNR131077 RDS131077:RDV131077 QTW131077:QTZ131077 QKA131077:QKD131077 QAE131077:QAH131077 PQI131077:PQL131077 PGM131077:PGP131077 OWQ131077:OWT131077 OMU131077:OMX131077 OCY131077:ODB131077 NTC131077:NTF131077 NJG131077:NJJ131077 MZK131077:MZN131077 MPO131077:MPR131077 MFS131077:MFV131077 LVW131077:LVZ131077 LMA131077:LMD131077 LCE131077:LCH131077 KSI131077:KSL131077 KIM131077:KIP131077 JYQ131077:JYT131077 JOU131077:JOX131077 JEY131077:JFB131077 IVC131077:IVF131077 ILG131077:ILJ131077 IBK131077:IBN131077 HRO131077:HRR131077 HHS131077:HHV131077 GXW131077:GXZ131077 GOA131077:GOD131077 GEE131077:GEH131077 FUI131077:FUL131077 FKM131077:FKP131077 FAQ131077:FAT131077 EQU131077:EQX131077 EGY131077:EHB131077 DXC131077:DXF131077 DNG131077:DNJ131077 DDK131077:DDN131077 CTO131077:CTR131077 CJS131077:CJV131077 BZW131077:BZZ131077 BQA131077:BQD131077 BGE131077:BGH131077 AWI131077:AWL131077 AMM131077:AMP131077 ACQ131077:ACT131077 SU131077:SX131077 IY131077:JB131077 WVK65541:WVN65541 WLO65541:WLR65541 WBS65541:WBV65541 VRW65541:VRZ65541 VIA65541:VID65541 UYE65541:UYH65541 UOI65541:UOL65541 UEM65541:UEP65541 TUQ65541:TUT65541 TKU65541:TKX65541 TAY65541:TBB65541 SRC65541:SRF65541 SHG65541:SHJ65541 RXK65541:RXN65541 RNO65541:RNR65541 RDS65541:RDV65541 QTW65541:QTZ65541 QKA65541:QKD65541 QAE65541:QAH65541 PQI65541:PQL65541 PGM65541:PGP65541 OWQ65541:OWT65541 OMU65541:OMX65541 OCY65541:ODB65541 NTC65541:NTF65541 NJG65541:NJJ65541 MZK65541:MZN65541 MPO65541:MPR65541 MFS65541:MFV65541 LVW65541:LVZ65541 LMA65541:LMD65541 LCE65541:LCH65541 KSI65541:KSL65541 KIM65541:KIP65541 JYQ65541:JYT65541 JOU65541:JOX65541 JEY65541:JFB65541 IVC65541:IVF65541 ILG65541:ILJ65541 IBK65541:IBN65541 HRO65541:HRR65541 HHS65541:HHV65541 GXW65541:GXZ65541 GOA65541:GOD65541 GEE65541:GEH65541 FUI65541:FUL65541 FKM65541:FKP65541 FAQ65541:FAT65541 EQU65541:EQX65541 EGY65541:EHB65541 DXC65541:DXF65541 DNG65541:DNJ65541 DDK65541:DDN65541 CTO65541:CTR65541 CJS65541:CJV65541 BZW65541:BZZ65541 BQA65541:BQD65541 BGE65541:BGH65541 AWI65541:AWL65541 AMM65541:AMP65541 ACQ65541:ACT65541 SU65541:SX65541 IY65541:JB65541 B65541:E65541 B131077:E131077 B196613:E196613 B262149:E262149 B327685:E327685 B393221:E393221 B458757:E458757 B524293:E524293 B589829:E589829 B655365:E655365 B720901:E720901 B786437:E786437 B851973:E851973 B917509:E917509 B983045:E983045">
      <formula1>"白紙,入力"</formula1>
    </dataValidation>
    <dataValidation type="list" allowBlank="0" showDropDown="0" showInputMessage="1" showErrorMessage="1" sqref="L6:AF6">
      <formula1>$BB$13:$BB$17</formula1>
    </dataValidation>
    <dataValidation type="list" allowBlank="0" showDropDown="0" showInputMessage="1" showErrorMessage="1" sqref="WWQ983050:WWS983050 WMU983050:WMW983050 WCY983050:WDA983050 VTC983050:VTE983050 VJG983050:VJI983050 UZK983050:UZM983050 UPO983050:UPQ983050 UFS983050:UFU983050 TVW983050:TVY983050 TMA983050:TMC983050 TCE983050:TCG983050 SSI983050:SSK983050 SIM983050:SIO983050 RYQ983050:RYS983050 ROU983050:ROW983050 REY983050:RFA983050 QVC983050:QVE983050 QLG983050:QLI983050 QBK983050:QBM983050 PRO983050:PRQ983050 PHS983050:PHU983050 OXW983050:OXY983050 OOA983050:OOC983050 OEE983050:OEG983050 NUI983050:NUK983050 NKM983050:NKO983050 NAQ983050:NAS983050 MQU983050:MQW983050 MGY983050:MHA983050 LXC983050:LXE983050 LNG983050:LNI983050 LDK983050:LDM983050 KTO983050:KTQ983050 KJS983050:KJU983050 JZW983050:JZY983050 JQA983050:JQC983050 JGE983050:JGG983050 IWI983050:IWK983050 IMM983050:IMO983050 ICQ983050:ICS983050 HSU983050:HSW983050 HIY983050:HJA983050 GZC983050:GZE983050 GPG983050:GPI983050 GFK983050:GFM983050 FVO983050:FVQ983050 FLS983050:FLU983050 FBW983050:FBY983050 ESA983050:ESC983050 EIE983050:EIG983050 DYI983050:DYK983050 DOM983050:DOO983050 DEQ983050:DES983050 CUU983050:CUW983050 CKY983050:CLA983050 CBC983050:CBE983050 BRG983050:BRI983050 BHK983050:BHM983050 AXO983050:AXQ983050 ANS983050:ANU983050 ADW983050:ADY983050 UA983050:UC983050 KE983050:KG983050 AI983050:AK983050 WWQ917514:WWS917514 WMU917514:WMW917514 WCY917514:WDA917514 VTC917514:VTE917514 VJG917514:VJI917514 UZK917514:UZM917514 UPO917514:UPQ917514 UFS917514:UFU917514 TVW917514:TVY917514 TMA917514:TMC917514 TCE917514:TCG917514 SSI917514:SSK917514 SIM917514:SIO917514 RYQ917514:RYS917514 ROU917514:ROW917514 REY917514:RFA917514 QVC917514:QVE917514 QLG917514:QLI917514 QBK917514:QBM917514 PRO917514:PRQ917514 PHS917514:PHU917514 OXW917514:OXY917514 OOA917514:OOC917514 OEE917514:OEG917514 NUI917514:NUK917514 NKM917514:NKO917514 NAQ917514:NAS917514 MQU917514:MQW917514 MGY917514:MHA917514 LXC917514:LXE917514 LNG917514:LNI917514 LDK917514:LDM917514 KTO917514:KTQ917514 KJS917514:KJU917514 JZW917514:JZY917514 JQA917514:JQC917514 JGE917514:JGG917514 IWI917514:IWK917514 IMM917514:IMO917514 ICQ917514:ICS917514 HSU917514:HSW917514 HIY917514:HJA917514 GZC917514:GZE917514 GPG917514:GPI917514 GFK917514:GFM917514 FVO917514:FVQ917514 FLS917514:FLU917514 FBW917514:FBY917514 ESA917514:ESC917514 EIE917514:EIG917514 DYI917514:DYK917514 DOM917514:DOO917514 DEQ917514:DES917514 CUU917514:CUW917514 CKY917514:CLA917514 CBC917514:CBE917514 BRG917514:BRI917514 BHK917514:BHM917514 AXO917514:AXQ917514 ANS917514:ANU917514 ADW917514:ADY917514 UA917514:UC917514 KE917514:KG917514 AI917514:AK917514 WWQ851978:WWS851978 WMU851978:WMW851978 WCY851978:WDA851978 VTC851978:VTE851978 VJG851978:VJI851978 UZK851978:UZM851978 UPO851978:UPQ851978 UFS851978:UFU851978 TVW851978:TVY851978 TMA851978:TMC851978 TCE851978:TCG851978 SSI851978:SSK851978 SIM851978:SIO851978 RYQ851978:RYS851978 ROU851978:ROW851978 REY851978:RFA851978 QVC851978:QVE851978 QLG851978:QLI851978 QBK851978:QBM851978 PRO851978:PRQ851978 PHS851978:PHU851978 OXW851978:OXY851978 OOA851978:OOC851978 OEE851978:OEG851978 NUI851978:NUK851978 NKM851978:NKO851978 NAQ851978:NAS851978 MQU851978:MQW851978 MGY851978:MHA851978 LXC851978:LXE851978 LNG851978:LNI851978 LDK851978:LDM851978 KTO851978:KTQ851978 KJS851978:KJU851978 JZW851978:JZY851978 JQA851978:JQC851978 JGE851978:JGG851978 IWI851978:IWK851978 IMM851978:IMO851978 ICQ851978:ICS851978 HSU851978:HSW851978 HIY851978:HJA851978 GZC851978:GZE851978 GPG851978:GPI851978 GFK851978:GFM851978 FVO851978:FVQ851978 FLS851978:FLU851978 FBW851978:FBY851978 ESA851978:ESC851978 EIE851978:EIG851978 DYI851978:DYK851978 DOM851978:DOO851978 DEQ851978:DES851978 CUU851978:CUW851978 CKY851978:CLA851978 CBC851978:CBE851978 BRG851978:BRI851978 BHK851978:BHM851978 AXO851978:AXQ851978 ANS851978:ANU851978 ADW851978:ADY851978 UA851978:UC851978 KE851978:KG851978 AI851978:AK851978 WWQ786442:WWS786442 WMU786442:WMW786442 WCY786442:WDA786442 VTC786442:VTE786442 VJG786442:VJI786442 UZK786442:UZM786442 UPO786442:UPQ786442 UFS786442:UFU786442 TVW786442:TVY786442 TMA786442:TMC786442 TCE786442:TCG786442 SSI786442:SSK786442 SIM786442:SIO786442 RYQ786442:RYS786442 ROU786442:ROW786442 REY786442:RFA786442 QVC786442:QVE786442 QLG786442:QLI786442 QBK786442:QBM786442 PRO786442:PRQ786442 PHS786442:PHU786442 OXW786442:OXY786442 OOA786442:OOC786442 OEE786442:OEG786442 NUI786442:NUK786442 NKM786442:NKO786442 NAQ786442:NAS786442 MQU786442:MQW786442 MGY786442:MHA786442 LXC786442:LXE786442 LNG786442:LNI786442 LDK786442:LDM786442 KTO786442:KTQ786442 KJS786442:KJU786442 JZW786442:JZY786442 JQA786442:JQC786442 JGE786442:JGG786442 IWI786442:IWK786442 IMM786442:IMO786442 ICQ786442:ICS786442 HSU786442:HSW786442 HIY786442:HJA786442 GZC786442:GZE786442 GPG786442:GPI786442 GFK786442:GFM786442 FVO786442:FVQ786442 FLS786442:FLU786442 FBW786442:FBY786442 ESA786442:ESC786442 EIE786442:EIG786442 DYI786442:DYK786442 DOM786442:DOO786442 DEQ786442:DES786442 CUU786442:CUW786442 CKY786442:CLA786442 CBC786442:CBE786442 BRG786442:BRI786442 BHK786442:BHM786442 AXO786442:AXQ786442 ANS786442:ANU786442 ADW786442:ADY786442 UA786442:UC786442 KE786442:KG786442 AI786442:AK786442 WWQ720906:WWS720906 WMU720906:WMW720906 WCY720906:WDA720906 VTC720906:VTE720906 VJG720906:VJI720906 UZK720906:UZM720906 UPO720906:UPQ720906 UFS720906:UFU720906 TVW720906:TVY720906 TMA720906:TMC720906 TCE720906:TCG720906 SSI720906:SSK720906 SIM720906:SIO720906 RYQ720906:RYS720906 ROU720906:ROW720906 REY720906:RFA720906 QVC720906:QVE720906 QLG720906:QLI720906 QBK720906:QBM720906 PRO720906:PRQ720906 PHS720906:PHU720906 OXW720906:OXY720906 OOA720906:OOC720906 OEE720906:OEG720906 NUI720906:NUK720906 NKM720906:NKO720906 NAQ720906:NAS720906 MQU720906:MQW720906 MGY720906:MHA720906 LXC720906:LXE720906 LNG720906:LNI720906 LDK720906:LDM720906 KTO720906:KTQ720906 KJS720906:KJU720906 JZW720906:JZY720906 JQA720906:JQC720906 JGE720906:JGG720906 IWI720906:IWK720906 IMM720906:IMO720906 ICQ720906:ICS720906 HSU720906:HSW720906 HIY720906:HJA720906 GZC720906:GZE720906 GPG720906:GPI720906 GFK720906:GFM720906 FVO720906:FVQ720906 FLS720906:FLU720906 FBW720906:FBY720906 ESA720906:ESC720906 EIE720906:EIG720906 DYI720906:DYK720906 DOM720906:DOO720906 DEQ720906:DES720906 CUU720906:CUW720906 CKY720906:CLA720906 CBC720906:CBE720906 BRG720906:BRI720906 BHK720906:BHM720906 AXO720906:AXQ720906 ANS720906:ANU720906 ADW720906:ADY720906 UA720906:UC720906 KE720906:KG720906 AI720906:AK720906 WWQ655370:WWS655370 WMU655370:WMW655370 WCY655370:WDA655370 VTC655370:VTE655370 VJG655370:VJI655370 UZK655370:UZM655370 UPO655370:UPQ655370 UFS655370:UFU655370 TVW655370:TVY655370 TMA655370:TMC655370 TCE655370:TCG655370 SSI655370:SSK655370 SIM655370:SIO655370 RYQ655370:RYS655370 ROU655370:ROW655370 REY655370:RFA655370 QVC655370:QVE655370 QLG655370:QLI655370 QBK655370:QBM655370 PRO655370:PRQ655370 PHS655370:PHU655370 OXW655370:OXY655370 OOA655370:OOC655370 OEE655370:OEG655370 NUI655370:NUK655370 NKM655370:NKO655370 NAQ655370:NAS655370 MQU655370:MQW655370 MGY655370:MHA655370 LXC655370:LXE655370 LNG655370:LNI655370 LDK655370:LDM655370 KTO655370:KTQ655370 KJS655370:KJU655370 JZW655370:JZY655370 JQA655370:JQC655370 JGE655370:JGG655370 IWI655370:IWK655370 IMM655370:IMO655370 ICQ655370:ICS655370 HSU655370:HSW655370 HIY655370:HJA655370 GZC655370:GZE655370 GPG655370:GPI655370 GFK655370:GFM655370 FVO655370:FVQ655370 FLS655370:FLU655370 FBW655370:FBY655370 ESA655370:ESC655370 EIE655370:EIG655370 DYI655370:DYK655370 DOM655370:DOO655370 DEQ655370:DES655370 CUU655370:CUW655370 CKY655370:CLA655370 CBC655370:CBE655370 BRG655370:BRI655370 BHK655370:BHM655370 AXO655370:AXQ655370 ANS655370:ANU655370 ADW655370:ADY655370 UA655370:UC655370 KE655370:KG655370 AI655370:AK655370 WWQ589834:WWS589834 WMU589834:WMW589834 WCY589834:WDA589834 VTC589834:VTE589834 VJG589834:VJI589834 UZK589834:UZM589834 UPO589834:UPQ589834 UFS589834:UFU589834 TVW589834:TVY589834 TMA589834:TMC589834 TCE589834:TCG589834 SSI589834:SSK589834 SIM589834:SIO589834 RYQ589834:RYS589834 ROU589834:ROW589834 REY589834:RFA589834 QVC589834:QVE589834 QLG589834:QLI589834 QBK589834:QBM589834 PRO589834:PRQ589834 PHS589834:PHU589834 OXW589834:OXY589834 OOA589834:OOC589834 OEE589834:OEG589834 NUI589834:NUK589834 NKM589834:NKO589834 NAQ589834:NAS589834 MQU589834:MQW589834 MGY589834:MHA589834 LXC589834:LXE589834 LNG589834:LNI589834 LDK589834:LDM589834 KTO589834:KTQ589834 KJS589834:KJU589834 JZW589834:JZY589834 JQA589834:JQC589834 JGE589834:JGG589834 IWI589834:IWK589834 IMM589834:IMO589834 ICQ589834:ICS589834 HSU589834:HSW589834 HIY589834:HJA589834 GZC589834:GZE589834 GPG589834:GPI589834 GFK589834:GFM589834 FVO589834:FVQ589834 FLS589834:FLU589834 FBW589834:FBY589834 ESA589834:ESC589834 EIE589834:EIG589834 DYI589834:DYK589834 DOM589834:DOO589834 DEQ589834:DES589834 CUU589834:CUW589834 CKY589834:CLA589834 CBC589834:CBE589834 BRG589834:BRI589834 BHK589834:BHM589834 AXO589834:AXQ589834 ANS589834:ANU589834 ADW589834:ADY589834 UA589834:UC589834 KE589834:KG589834 AI589834:AK589834 WWQ524298:WWS524298 WMU524298:WMW524298 WCY524298:WDA524298 VTC524298:VTE524298 VJG524298:VJI524298 UZK524298:UZM524298 UPO524298:UPQ524298 UFS524298:UFU524298 TVW524298:TVY524298 TMA524298:TMC524298 TCE524298:TCG524298 SSI524298:SSK524298 SIM524298:SIO524298 RYQ524298:RYS524298 ROU524298:ROW524298 REY524298:RFA524298 QVC524298:QVE524298 QLG524298:QLI524298 QBK524298:QBM524298 PRO524298:PRQ524298 PHS524298:PHU524298 OXW524298:OXY524298 OOA524298:OOC524298 OEE524298:OEG524298 NUI524298:NUK524298 NKM524298:NKO524298 NAQ524298:NAS524298 MQU524298:MQW524298 MGY524298:MHA524298 LXC524298:LXE524298 LNG524298:LNI524298 LDK524298:LDM524298 KTO524298:KTQ524298 KJS524298:KJU524298 JZW524298:JZY524298 JQA524298:JQC524298 JGE524298:JGG524298 IWI524298:IWK524298 IMM524298:IMO524298 ICQ524298:ICS524298 HSU524298:HSW524298 HIY524298:HJA524298 GZC524298:GZE524298 GPG524298:GPI524298 GFK524298:GFM524298 FVO524298:FVQ524298 FLS524298:FLU524298 FBW524298:FBY524298 ESA524298:ESC524298 EIE524298:EIG524298 DYI524298:DYK524298 DOM524298:DOO524298 DEQ524298:DES524298 CUU524298:CUW524298 CKY524298:CLA524298 CBC524298:CBE524298 BRG524298:BRI524298 BHK524298:BHM524298 AXO524298:AXQ524298 ANS524298:ANU524298 ADW524298:ADY524298 UA524298:UC524298 KE524298:KG524298 AI524298:AK524298 WWQ458762:WWS458762 WMU458762:WMW458762 WCY458762:WDA458762 VTC458762:VTE458762 VJG458762:VJI458762 UZK458762:UZM458762 UPO458762:UPQ458762 UFS458762:UFU458762 TVW458762:TVY458762 TMA458762:TMC458762 TCE458762:TCG458762 SSI458762:SSK458762 SIM458762:SIO458762 RYQ458762:RYS458762 ROU458762:ROW458762 REY458762:RFA458762 QVC458762:QVE458762 QLG458762:QLI458762 QBK458762:QBM458762 PRO458762:PRQ458762 PHS458762:PHU458762 OXW458762:OXY458762 OOA458762:OOC458762 OEE458762:OEG458762 NUI458762:NUK458762 NKM458762:NKO458762 NAQ458762:NAS458762 MQU458762:MQW458762 MGY458762:MHA458762 LXC458762:LXE458762 LNG458762:LNI458762 LDK458762:LDM458762 KTO458762:KTQ458762 KJS458762:KJU458762 JZW458762:JZY458762 JQA458762:JQC458762 JGE458762:JGG458762 IWI458762:IWK458762 IMM458762:IMO458762 ICQ458762:ICS458762 HSU458762:HSW458762 HIY458762:HJA458762 GZC458762:GZE458762 GPG458762:GPI458762 GFK458762:GFM458762 FVO458762:FVQ458762 FLS458762:FLU458762 FBW458762:FBY458762 ESA458762:ESC458762 EIE458762:EIG458762 DYI458762:DYK458762 DOM458762:DOO458762 DEQ458762:DES458762 CUU458762:CUW458762 CKY458762:CLA458762 CBC458762:CBE458762 BRG458762:BRI458762 BHK458762:BHM458762 AXO458762:AXQ458762 ANS458762:ANU458762 ADW458762:ADY458762 UA458762:UC458762 KE458762:KG458762 AI458762:AK458762 WWQ393226:WWS393226 WMU393226:WMW393226 WCY393226:WDA393226 VTC393226:VTE393226 VJG393226:VJI393226 UZK393226:UZM393226 UPO393226:UPQ393226 UFS393226:UFU393226 TVW393226:TVY393226 TMA393226:TMC393226 TCE393226:TCG393226 SSI393226:SSK393226 SIM393226:SIO393226 RYQ393226:RYS393226 ROU393226:ROW393226 REY393226:RFA393226 QVC393226:QVE393226 QLG393226:QLI393226 QBK393226:QBM393226 PRO393226:PRQ393226 PHS393226:PHU393226 OXW393226:OXY393226 OOA393226:OOC393226 OEE393226:OEG393226 NUI393226:NUK393226 NKM393226:NKO393226 NAQ393226:NAS393226 MQU393226:MQW393226 MGY393226:MHA393226 LXC393226:LXE393226 LNG393226:LNI393226 LDK393226:LDM393226 KTO393226:KTQ393226 KJS393226:KJU393226 JZW393226:JZY393226 JQA393226:JQC393226 JGE393226:JGG393226 IWI393226:IWK393226 IMM393226:IMO393226 ICQ393226:ICS393226 HSU393226:HSW393226 HIY393226:HJA393226 GZC393226:GZE393226 GPG393226:GPI393226 GFK393226:GFM393226 FVO393226:FVQ393226 FLS393226:FLU393226 FBW393226:FBY393226 ESA393226:ESC393226 EIE393226:EIG393226 DYI393226:DYK393226 DOM393226:DOO393226 DEQ393226:DES393226 CUU393226:CUW393226 CKY393226:CLA393226 CBC393226:CBE393226 BRG393226:BRI393226 BHK393226:BHM393226 AXO393226:AXQ393226 ANS393226:ANU393226 ADW393226:ADY393226 UA393226:UC393226 KE393226:KG393226 AI393226:AK393226 WWQ327690:WWS327690 WMU327690:WMW327690 WCY327690:WDA327690 VTC327690:VTE327690 VJG327690:VJI327690 UZK327690:UZM327690 UPO327690:UPQ327690 UFS327690:UFU327690 TVW327690:TVY327690 TMA327690:TMC327690 TCE327690:TCG327690 SSI327690:SSK327690 SIM327690:SIO327690 RYQ327690:RYS327690 ROU327690:ROW327690 REY327690:RFA327690 QVC327690:QVE327690 QLG327690:QLI327690 QBK327690:QBM327690 PRO327690:PRQ327690 PHS327690:PHU327690 OXW327690:OXY327690 OOA327690:OOC327690 OEE327690:OEG327690 NUI327690:NUK327690 NKM327690:NKO327690 NAQ327690:NAS327690 MQU327690:MQW327690 MGY327690:MHA327690 LXC327690:LXE327690 LNG327690:LNI327690 LDK327690:LDM327690 KTO327690:KTQ327690 KJS327690:KJU327690 JZW327690:JZY327690 JQA327690:JQC327690 JGE327690:JGG327690 IWI327690:IWK327690 IMM327690:IMO327690 ICQ327690:ICS327690 HSU327690:HSW327690 HIY327690:HJA327690 GZC327690:GZE327690 GPG327690:GPI327690 GFK327690:GFM327690 FVO327690:FVQ327690 FLS327690:FLU327690 FBW327690:FBY327690 ESA327690:ESC327690 EIE327690:EIG327690 DYI327690:DYK327690 DOM327690:DOO327690 DEQ327690:DES327690 CUU327690:CUW327690 CKY327690:CLA327690 CBC327690:CBE327690 BRG327690:BRI327690 BHK327690:BHM327690 AXO327690:AXQ327690 ANS327690:ANU327690 ADW327690:ADY327690 UA327690:UC327690 KE327690:KG327690 AI327690:AK327690 WWQ262154:WWS262154 WMU262154:WMW262154 WCY262154:WDA262154 VTC262154:VTE262154 VJG262154:VJI262154 UZK262154:UZM262154 UPO262154:UPQ262154 UFS262154:UFU262154 TVW262154:TVY262154 TMA262154:TMC262154 TCE262154:TCG262154 SSI262154:SSK262154 SIM262154:SIO262154 RYQ262154:RYS262154 ROU262154:ROW262154 REY262154:RFA262154 QVC262154:QVE262154 QLG262154:QLI262154 QBK262154:QBM262154 PRO262154:PRQ262154 PHS262154:PHU262154 OXW262154:OXY262154 OOA262154:OOC262154 OEE262154:OEG262154 NUI262154:NUK262154 NKM262154:NKO262154 NAQ262154:NAS262154 MQU262154:MQW262154 MGY262154:MHA262154 LXC262154:LXE262154 LNG262154:LNI262154 LDK262154:LDM262154 KTO262154:KTQ262154 KJS262154:KJU262154 JZW262154:JZY262154 JQA262154:JQC262154 JGE262154:JGG262154 IWI262154:IWK262154 IMM262154:IMO262154 ICQ262154:ICS262154 HSU262154:HSW262154 HIY262154:HJA262154 GZC262154:GZE262154 GPG262154:GPI262154 GFK262154:GFM262154 FVO262154:FVQ262154 FLS262154:FLU262154 FBW262154:FBY262154 ESA262154:ESC262154 EIE262154:EIG262154 DYI262154:DYK262154 DOM262154:DOO262154 DEQ262154:DES262154 CUU262154:CUW262154 CKY262154:CLA262154 CBC262154:CBE262154 BRG262154:BRI262154 BHK262154:BHM262154 AXO262154:AXQ262154 ANS262154:ANU262154 ADW262154:ADY262154 UA262154:UC262154 KE262154:KG262154 AI262154:AK262154 WWQ196618:WWS196618 WMU196618:WMW196618 WCY196618:WDA196618 VTC196618:VTE196618 VJG196618:VJI196618 UZK196618:UZM196618 UPO196618:UPQ196618 UFS196618:UFU196618 TVW196618:TVY196618 TMA196618:TMC196618 TCE196618:TCG196618 SSI196618:SSK196618 SIM196618:SIO196618 RYQ196618:RYS196618 ROU196618:ROW196618 REY196618:RFA196618 QVC196618:QVE196618 QLG196618:QLI196618 QBK196618:QBM196618 PRO196618:PRQ196618 PHS196618:PHU196618 OXW196618:OXY196618 OOA196618:OOC196618 OEE196618:OEG196618 NUI196618:NUK196618 NKM196618:NKO196618 NAQ196618:NAS196618 MQU196618:MQW196618 MGY196618:MHA196618 LXC196618:LXE196618 LNG196618:LNI196618 LDK196618:LDM196618 KTO196618:KTQ196618 KJS196618:KJU196618 JZW196618:JZY196618 JQA196618:JQC196618 JGE196618:JGG196618 IWI196618:IWK196618 IMM196618:IMO196618 ICQ196618:ICS196618 HSU196618:HSW196618 HIY196618:HJA196618 GZC196618:GZE196618 GPG196618:GPI196618 GFK196618:GFM196618 FVO196618:FVQ196618 FLS196618:FLU196618 FBW196618:FBY196618 ESA196618:ESC196618 EIE196618:EIG196618 DYI196618:DYK196618 DOM196618:DOO196618 DEQ196618:DES196618 CUU196618:CUW196618 CKY196618:CLA196618 CBC196618:CBE196618 BRG196618:BRI196618 BHK196618:BHM196618 AXO196618:AXQ196618 ANS196618:ANU196618 ADW196618:ADY196618 UA196618:UC196618 KE196618:KG196618 AI196618:AK196618 WWQ131082:WWS131082 WMU131082:WMW131082 WCY131082:WDA131082 VTC131082:VTE131082 VJG131082:VJI131082 UZK131082:UZM131082 UPO131082:UPQ131082 UFS131082:UFU131082 TVW131082:TVY131082 TMA131082:TMC131082 TCE131082:TCG131082 SSI131082:SSK131082 SIM131082:SIO131082 RYQ131082:RYS131082 ROU131082:ROW131082 REY131082:RFA131082 QVC131082:QVE131082 QLG131082:QLI131082 QBK131082:QBM131082 PRO131082:PRQ131082 PHS131082:PHU131082 OXW131082:OXY131082 OOA131082:OOC131082 OEE131082:OEG131082 NUI131082:NUK131082 NKM131082:NKO131082 NAQ131082:NAS131082 MQU131082:MQW131082 MGY131082:MHA131082 LXC131082:LXE131082 LNG131082:LNI131082 LDK131082:LDM131082 KTO131082:KTQ131082 KJS131082:KJU131082 JZW131082:JZY131082 JQA131082:JQC131082 JGE131082:JGG131082 IWI131082:IWK131082 IMM131082:IMO131082 ICQ131082:ICS131082 HSU131082:HSW131082 HIY131082:HJA131082 GZC131082:GZE131082 GPG131082:GPI131082 GFK131082:GFM131082 FVO131082:FVQ131082 FLS131082:FLU131082 FBW131082:FBY131082 ESA131082:ESC131082 EIE131082:EIG131082 DYI131082:DYK131082 DOM131082:DOO131082 DEQ131082:DES131082 CUU131082:CUW131082 CKY131082:CLA131082 CBC131082:CBE131082 BRG131082:BRI131082 BHK131082:BHM131082 AXO131082:AXQ131082 ANS131082:ANU131082 ADW131082:ADY131082 UA131082:UC131082 KE131082:KG131082 AI131082:AK131082 WWQ65546:WWS65546 WMU65546:WMW65546 WCY65546:WDA65546 VTC65546:VTE65546 VJG65546:VJI65546 UZK65546:UZM65546 UPO65546:UPQ65546 UFS65546:UFU65546 TVW65546:TVY65546 TMA65546:TMC65546 TCE65546:TCG65546 SSI65546:SSK65546 SIM65546:SIO65546 RYQ65546:RYS65546 ROU65546:ROW65546 REY65546:RFA65546 QVC65546:QVE65546 QLG65546:QLI65546 QBK65546:QBM65546 PRO65546:PRQ65546 PHS65546:PHU65546 OXW65546:OXY65546 OOA65546:OOC65546 OEE65546:OEG65546 NUI65546:NUK65546 NKM65546:NKO65546 NAQ65546:NAS65546 MQU65546:MQW65546 MGY65546:MHA65546 LXC65546:LXE65546 LNG65546:LNI65546 LDK65546:LDM65546 KTO65546:KTQ65546 KJS65546:KJU65546 JZW65546:JZY65546 JQA65546:JQC65546 JGE65546:JGG65546 IWI65546:IWK65546 IMM65546:IMO65546 ICQ65546:ICS65546 HSU65546:HSW65546 HIY65546:HJA65546 GZC65546:GZE65546 GPG65546:GPI65546 GFK65546:GFM65546 FVO65546:FVQ65546 FLS65546:FLU65546 FBW65546:FBY65546 ESA65546:ESC65546 EIE65546:EIG65546 DYI65546:DYK65546 DOM65546:DOO65546 DEQ65546:DES65546 CUU65546:CUW65546 CKY65546:CLA65546 CBC65546:CBE65546 BRG65546:BRI65546 BHK65546:BHM65546 AXO65546:AXQ65546 ANS65546:ANU65546 ADW65546:ADY65546 UA65546:UC65546 KE65546:KG65546 AI65546:AK65546 JT5:JV5 TP5:TR5 ADL5:ADN5 ANH5:ANJ5 AXD5:AXF5 BGZ5:BHB5 BQV5:BQX5 CAR5:CAT5 CKN5:CKP5 CUJ5:CUL5 DEF5:DEH5 DOB5:DOD5 DXX5:DXZ5 EHT5:EHV5 ERP5:ERR5 FBL5:FBN5 FLH5:FLJ5 FVD5:FVF5 GEZ5:GFB5 GOV5:GOX5 GYR5:GYT5 HIN5:HIP5 HSJ5:HSL5 ICF5:ICH5 IMB5:IMD5 IVX5:IVZ5 JFT5:JFV5 JPP5:JPR5 JZL5:JZN5 KJH5:KJJ5 KTD5:KTF5 LCZ5:LDB5 LMV5:LMX5 LWR5:LWT5 MGN5:MGP5 MQJ5:MQL5 NAF5:NAH5 NKB5:NKD5 NTX5:NTZ5 ODT5:ODV5 ONP5:ONR5 OXL5:OXN5 PHH5:PHJ5 PRD5:PRF5 QAZ5:QBB5 QKV5:QKX5 QUR5:QUT5 REN5:REP5 ROJ5:ROL5 RYF5:RYH5 SIB5:SID5 SRX5:SRZ5 TBT5:TBV5 TLP5:TLR5 TVL5:TVN5 UFH5:UFJ5 UPD5:UPF5 UYZ5:UZB5 VIV5:VIX5 VSR5:VST5 WCN5:WCP5 WMJ5:WML5 WWF5:WWH5">
      <formula1>"する,しない"</formula1>
    </dataValidation>
    <dataValidation type="list" allowBlank="0" showDropDown="0" showInputMessage="1" showErrorMessage="1" sqref="WWJ983049:WWO983049 WMN983049:WMS983049 WCR983049:WCW983049 VSV983049:VTA983049 VIZ983049:VJE983049 UZD983049:UZI983049 UPH983049:UPM983049 UFL983049:UFQ983049 TVP983049:TVU983049 TLT983049:TLY983049 TBX983049:TCC983049 SSB983049:SSG983049 SIF983049:SIK983049 RYJ983049:RYO983049 RON983049:ROS983049 RER983049:REW983049 QUV983049:QVA983049 QKZ983049:QLE983049 QBD983049:QBI983049 PRH983049:PRM983049 PHL983049:PHQ983049 OXP983049:OXU983049 ONT983049:ONY983049 ODX983049:OEC983049 NUB983049:NUG983049 NKF983049:NKK983049 NAJ983049:NAO983049 MQN983049:MQS983049 MGR983049:MGW983049 LWV983049:LXA983049 LMZ983049:LNE983049 LDD983049:LDI983049 KTH983049:KTM983049 KJL983049:KJQ983049 JZP983049:JZU983049 JPT983049:JPY983049 JFX983049:JGC983049 IWB983049:IWG983049 IMF983049:IMK983049 ICJ983049:ICO983049 HSN983049:HSS983049 HIR983049:HIW983049 GYV983049:GZA983049 GOZ983049:GPE983049 GFD983049:GFI983049 FVH983049:FVM983049 FLL983049:FLQ983049 FBP983049:FBU983049 ERT983049:ERY983049 EHX983049:EIC983049 DYB983049:DYG983049 DOF983049:DOK983049 DEJ983049:DEO983049 CUN983049:CUS983049 CKR983049:CKW983049 CAV983049:CBA983049 BQZ983049:BRE983049 BHD983049:BHI983049 AXH983049:AXM983049 ANL983049:ANQ983049 ADP983049:ADU983049 TT983049:TY983049 JX983049:KC983049 AB983049:AG983049 WWJ917513:WWO917513 WMN917513:WMS917513 WCR917513:WCW917513 VSV917513:VTA917513 VIZ917513:VJE917513 UZD917513:UZI917513 UPH917513:UPM917513 UFL917513:UFQ917513 TVP917513:TVU917513 TLT917513:TLY917513 TBX917513:TCC917513 SSB917513:SSG917513 SIF917513:SIK917513 RYJ917513:RYO917513 RON917513:ROS917513 RER917513:REW917513 QUV917513:QVA917513 QKZ917513:QLE917513 QBD917513:QBI917513 PRH917513:PRM917513 PHL917513:PHQ917513 OXP917513:OXU917513 ONT917513:ONY917513 ODX917513:OEC917513 NUB917513:NUG917513 NKF917513:NKK917513 NAJ917513:NAO917513 MQN917513:MQS917513 MGR917513:MGW917513 LWV917513:LXA917513 LMZ917513:LNE917513 LDD917513:LDI917513 KTH917513:KTM917513 KJL917513:KJQ917513 JZP917513:JZU917513 JPT917513:JPY917513 JFX917513:JGC917513 IWB917513:IWG917513 IMF917513:IMK917513 ICJ917513:ICO917513 HSN917513:HSS917513 HIR917513:HIW917513 GYV917513:GZA917513 GOZ917513:GPE917513 GFD917513:GFI917513 FVH917513:FVM917513 FLL917513:FLQ917513 FBP917513:FBU917513 ERT917513:ERY917513 EHX917513:EIC917513 DYB917513:DYG917513 DOF917513:DOK917513 DEJ917513:DEO917513 CUN917513:CUS917513 CKR917513:CKW917513 CAV917513:CBA917513 BQZ917513:BRE917513 BHD917513:BHI917513 AXH917513:AXM917513 ANL917513:ANQ917513 ADP917513:ADU917513 TT917513:TY917513 JX917513:KC917513 AB917513:AG917513 WWJ851977:WWO851977 WMN851977:WMS851977 WCR851977:WCW851977 VSV851977:VTA851977 VIZ851977:VJE851977 UZD851977:UZI851977 UPH851977:UPM851977 UFL851977:UFQ851977 TVP851977:TVU851977 TLT851977:TLY851977 TBX851977:TCC851977 SSB851977:SSG851977 SIF851977:SIK851977 RYJ851977:RYO851977 RON851977:ROS851977 RER851977:REW851977 QUV851977:QVA851977 QKZ851977:QLE851977 QBD851977:QBI851977 PRH851977:PRM851977 PHL851977:PHQ851977 OXP851977:OXU851977 ONT851977:ONY851977 ODX851977:OEC851977 NUB851977:NUG851977 NKF851977:NKK851977 NAJ851977:NAO851977 MQN851977:MQS851977 MGR851977:MGW851977 LWV851977:LXA851977 LMZ851977:LNE851977 LDD851977:LDI851977 KTH851977:KTM851977 KJL851977:KJQ851977 JZP851977:JZU851977 JPT851977:JPY851977 JFX851977:JGC851977 IWB851977:IWG851977 IMF851977:IMK851977 ICJ851977:ICO851977 HSN851977:HSS851977 HIR851977:HIW851977 GYV851977:GZA851977 GOZ851977:GPE851977 GFD851977:GFI851977 FVH851977:FVM851977 FLL851977:FLQ851977 FBP851977:FBU851977 ERT851977:ERY851977 EHX851977:EIC851977 DYB851977:DYG851977 DOF851977:DOK851977 DEJ851977:DEO851977 CUN851977:CUS851977 CKR851977:CKW851977 CAV851977:CBA851977 BQZ851977:BRE851977 BHD851977:BHI851977 AXH851977:AXM851977 ANL851977:ANQ851977 ADP851977:ADU851977 TT851977:TY851977 JX851977:KC851977 AB851977:AG851977 WWJ786441:WWO786441 WMN786441:WMS786441 WCR786441:WCW786441 VSV786441:VTA786441 VIZ786441:VJE786441 UZD786441:UZI786441 UPH786441:UPM786441 UFL786441:UFQ786441 TVP786441:TVU786441 TLT786441:TLY786441 TBX786441:TCC786441 SSB786441:SSG786441 SIF786441:SIK786441 RYJ786441:RYO786441 RON786441:ROS786441 RER786441:REW786441 QUV786441:QVA786441 QKZ786441:QLE786441 QBD786441:QBI786441 PRH786441:PRM786441 PHL786441:PHQ786441 OXP786441:OXU786441 ONT786441:ONY786441 ODX786441:OEC786441 NUB786441:NUG786441 NKF786441:NKK786441 NAJ786441:NAO786441 MQN786441:MQS786441 MGR786441:MGW786441 LWV786441:LXA786441 LMZ786441:LNE786441 LDD786441:LDI786441 KTH786441:KTM786441 KJL786441:KJQ786441 JZP786441:JZU786441 JPT786441:JPY786441 JFX786441:JGC786441 IWB786441:IWG786441 IMF786441:IMK786441 ICJ786441:ICO786441 HSN786441:HSS786441 HIR786441:HIW786441 GYV786441:GZA786441 GOZ786441:GPE786441 GFD786441:GFI786441 FVH786441:FVM786441 FLL786441:FLQ786441 FBP786441:FBU786441 ERT786441:ERY786441 EHX786441:EIC786441 DYB786441:DYG786441 DOF786441:DOK786441 DEJ786441:DEO786441 CUN786441:CUS786441 CKR786441:CKW786441 CAV786441:CBA786441 BQZ786441:BRE786441 BHD786441:BHI786441 AXH786441:AXM786441 ANL786441:ANQ786441 ADP786441:ADU786441 TT786441:TY786441 JX786441:KC786441 AB786441:AG786441 WWJ720905:WWO720905 WMN720905:WMS720905 WCR720905:WCW720905 VSV720905:VTA720905 VIZ720905:VJE720905 UZD720905:UZI720905 UPH720905:UPM720905 UFL720905:UFQ720905 TVP720905:TVU720905 TLT720905:TLY720905 TBX720905:TCC720905 SSB720905:SSG720905 SIF720905:SIK720905 RYJ720905:RYO720905 RON720905:ROS720905 RER720905:REW720905 QUV720905:QVA720905 QKZ720905:QLE720905 QBD720905:QBI720905 PRH720905:PRM720905 PHL720905:PHQ720905 OXP720905:OXU720905 ONT720905:ONY720905 ODX720905:OEC720905 NUB720905:NUG720905 NKF720905:NKK720905 NAJ720905:NAO720905 MQN720905:MQS720905 MGR720905:MGW720905 LWV720905:LXA720905 LMZ720905:LNE720905 LDD720905:LDI720905 KTH720905:KTM720905 KJL720905:KJQ720905 JZP720905:JZU720905 JPT720905:JPY720905 JFX720905:JGC720905 IWB720905:IWG720905 IMF720905:IMK720905 ICJ720905:ICO720905 HSN720905:HSS720905 HIR720905:HIW720905 GYV720905:GZA720905 GOZ720905:GPE720905 GFD720905:GFI720905 FVH720905:FVM720905 FLL720905:FLQ720905 FBP720905:FBU720905 ERT720905:ERY720905 EHX720905:EIC720905 DYB720905:DYG720905 DOF720905:DOK720905 DEJ720905:DEO720905 CUN720905:CUS720905 CKR720905:CKW720905 CAV720905:CBA720905 BQZ720905:BRE720905 BHD720905:BHI720905 AXH720905:AXM720905 ANL720905:ANQ720905 ADP720905:ADU720905 TT720905:TY720905 JX720905:KC720905 AB720905:AG720905 WWJ655369:WWO655369 WMN655369:WMS655369 WCR655369:WCW655369 VSV655369:VTA655369 VIZ655369:VJE655369 UZD655369:UZI655369 UPH655369:UPM655369 UFL655369:UFQ655369 TVP655369:TVU655369 TLT655369:TLY655369 TBX655369:TCC655369 SSB655369:SSG655369 SIF655369:SIK655369 RYJ655369:RYO655369 RON655369:ROS655369 RER655369:REW655369 QUV655369:QVA655369 QKZ655369:QLE655369 QBD655369:QBI655369 PRH655369:PRM655369 PHL655369:PHQ655369 OXP655369:OXU655369 ONT655369:ONY655369 ODX655369:OEC655369 NUB655369:NUG655369 NKF655369:NKK655369 NAJ655369:NAO655369 MQN655369:MQS655369 MGR655369:MGW655369 LWV655369:LXA655369 LMZ655369:LNE655369 LDD655369:LDI655369 KTH655369:KTM655369 KJL655369:KJQ655369 JZP655369:JZU655369 JPT655369:JPY655369 JFX655369:JGC655369 IWB655369:IWG655369 IMF655369:IMK655369 ICJ655369:ICO655369 HSN655369:HSS655369 HIR655369:HIW655369 GYV655369:GZA655369 GOZ655369:GPE655369 GFD655369:GFI655369 FVH655369:FVM655369 FLL655369:FLQ655369 FBP655369:FBU655369 ERT655369:ERY655369 EHX655369:EIC655369 DYB655369:DYG655369 DOF655369:DOK655369 DEJ655369:DEO655369 CUN655369:CUS655369 CKR655369:CKW655369 CAV655369:CBA655369 BQZ655369:BRE655369 BHD655369:BHI655369 AXH655369:AXM655369 ANL655369:ANQ655369 ADP655369:ADU655369 TT655369:TY655369 JX655369:KC655369 AB655369:AG655369 WWJ589833:WWO589833 WMN589833:WMS589833 WCR589833:WCW589833 VSV589833:VTA589833 VIZ589833:VJE589833 UZD589833:UZI589833 UPH589833:UPM589833 UFL589833:UFQ589833 TVP589833:TVU589833 TLT589833:TLY589833 TBX589833:TCC589833 SSB589833:SSG589833 SIF589833:SIK589833 RYJ589833:RYO589833 RON589833:ROS589833 RER589833:REW589833 QUV589833:QVA589833 QKZ589833:QLE589833 QBD589833:QBI589833 PRH589833:PRM589833 PHL589833:PHQ589833 OXP589833:OXU589833 ONT589833:ONY589833 ODX589833:OEC589833 NUB589833:NUG589833 NKF589833:NKK589833 NAJ589833:NAO589833 MQN589833:MQS589833 MGR589833:MGW589833 LWV589833:LXA589833 LMZ589833:LNE589833 LDD589833:LDI589833 KTH589833:KTM589833 KJL589833:KJQ589833 JZP589833:JZU589833 JPT589833:JPY589833 JFX589833:JGC589833 IWB589833:IWG589833 IMF589833:IMK589833 ICJ589833:ICO589833 HSN589833:HSS589833 HIR589833:HIW589833 GYV589833:GZA589833 GOZ589833:GPE589833 GFD589833:GFI589833 FVH589833:FVM589833 FLL589833:FLQ589833 FBP589833:FBU589833 ERT589833:ERY589833 EHX589833:EIC589833 DYB589833:DYG589833 DOF589833:DOK589833 DEJ589833:DEO589833 CUN589833:CUS589833 CKR589833:CKW589833 CAV589833:CBA589833 BQZ589833:BRE589833 BHD589833:BHI589833 AXH589833:AXM589833 ANL589833:ANQ589833 ADP589833:ADU589833 TT589833:TY589833 JX589833:KC589833 AB589833:AG589833 WWJ524297:WWO524297 WMN524297:WMS524297 WCR524297:WCW524297 VSV524297:VTA524297 VIZ524297:VJE524297 UZD524297:UZI524297 UPH524297:UPM524297 UFL524297:UFQ524297 TVP524297:TVU524297 TLT524297:TLY524297 TBX524297:TCC524297 SSB524297:SSG524297 SIF524297:SIK524297 RYJ524297:RYO524297 RON524297:ROS524297 RER524297:REW524297 QUV524297:QVA524297 QKZ524297:QLE524297 QBD524297:QBI524297 PRH524297:PRM524297 PHL524297:PHQ524297 OXP524297:OXU524297 ONT524297:ONY524297 ODX524297:OEC524297 NUB524297:NUG524297 NKF524297:NKK524297 NAJ524297:NAO524297 MQN524297:MQS524297 MGR524297:MGW524297 LWV524297:LXA524297 LMZ524297:LNE524297 LDD524297:LDI524297 KTH524297:KTM524297 KJL524297:KJQ524297 JZP524297:JZU524297 JPT524297:JPY524297 JFX524297:JGC524297 IWB524297:IWG524297 IMF524297:IMK524297 ICJ524297:ICO524297 HSN524297:HSS524297 HIR524297:HIW524297 GYV524297:GZA524297 GOZ524297:GPE524297 GFD524297:GFI524297 FVH524297:FVM524297 FLL524297:FLQ524297 FBP524297:FBU524297 ERT524297:ERY524297 EHX524297:EIC524297 DYB524297:DYG524297 DOF524297:DOK524297 DEJ524297:DEO524297 CUN524297:CUS524297 CKR524297:CKW524297 CAV524297:CBA524297 BQZ524297:BRE524297 BHD524297:BHI524297 AXH524297:AXM524297 ANL524297:ANQ524297 ADP524297:ADU524297 TT524297:TY524297 JX524297:KC524297 AB524297:AG524297 WWJ458761:WWO458761 WMN458761:WMS458761 WCR458761:WCW458761 VSV458761:VTA458761 VIZ458761:VJE458761 UZD458761:UZI458761 UPH458761:UPM458761 UFL458761:UFQ458761 TVP458761:TVU458761 TLT458761:TLY458761 TBX458761:TCC458761 SSB458761:SSG458761 SIF458761:SIK458761 RYJ458761:RYO458761 RON458761:ROS458761 RER458761:REW458761 QUV458761:QVA458761 QKZ458761:QLE458761 QBD458761:QBI458761 PRH458761:PRM458761 PHL458761:PHQ458761 OXP458761:OXU458761 ONT458761:ONY458761 ODX458761:OEC458761 NUB458761:NUG458761 NKF458761:NKK458761 NAJ458761:NAO458761 MQN458761:MQS458761 MGR458761:MGW458761 LWV458761:LXA458761 LMZ458761:LNE458761 LDD458761:LDI458761 KTH458761:KTM458761 KJL458761:KJQ458761 JZP458761:JZU458761 JPT458761:JPY458761 JFX458761:JGC458761 IWB458761:IWG458761 IMF458761:IMK458761 ICJ458761:ICO458761 HSN458761:HSS458761 HIR458761:HIW458761 GYV458761:GZA458761 GOZ458761:GPE458761 GFD458761:GFI458761 FVH458761:FVM458761 FLL458761:FLQ458761 FBP458761:FBU458761 ERT458761:ERY458761 EHX458761:EIC458761 DYB458761:DYG458761 DOF458761:DOK458761 DEJ458761:DEO458761 CUN458761:CUS458761 CKR458761:CKW458761 CAV458761:CBA458761 BQZ458761:BRE458761 BHD458761:BHI458761 AXH458761:AXM458761 ANL458761:ANQ458761 ADP458761:ADU458761 TT458761:TY458761 JX458761:KC458761 AB458761:AG458761 WWJ393225:WWO393225 WMN393225:WMS393225 WCR393225:WCW393225 VSV393225:VTA393225 VIZ393225:VJE393225 UZD393225:UZI393225 UPH393225:UPM393225 UFL393225:UFQ393225 TVP393225:TVU393225 TLT393225:TLY393225 TBX393225:TCC393225 SSB393225:SSG393225 SIF393225:SIK393225 RYJ393225:RYO393225 RON393225:ROS393225 RER393225:REW393225 QUV393225:QVA393225 QKZ393225:QLE393225 QBD393225:QBI393225 PRH393225:PRM393225 PHL393225:PHQ393225 OXP393225:OXU393225 ONT393225:ONY393225 ODX393225:OEC393225 NUB393225:NUG393225 NKF393225:NKK393225 NAJ393225:NAO393225 MQN393225:MQS393225 MGR393225:MGW393225 LWV393225:LXA393225 LMZ393225:LNE393225 LDD393225:LDI393225 KTH393225:KTM393225 KJL393225:KJQ393225 JZP393225:JZU393225 JPT393225:JPY393225 JFX393225:JGC393225 IWB393225:IWG393225 IMF393225:IMK393225 ICJ393225:ICO393225 HSN393225:HSS393225 HIR393225:HIW393225 GYV393225:GZA393225 GOZ393225:GPE393225 GFD393225:GFI393225 FVH393225:FVM393225 FLL393225:FLQ393225 FBP393225:FBU393225 ERT393225:ERY393225 EHX393225:EIC393225 DYB393225:DYG393225 DOF393225:DOK393225 DEJ393225:DEO393225 CUN393225:CUS393225 CKR393225:CKW393225 CAV393225:CBA393225 BQZ393225:BRE393225 BHD393225:BHI393225 AXH393225:AXM393225 ANL393225:ANQ393225 ADP393225:ADU393225 TT393225:TY393225 JX393225:KC393225 AB393225:AG393225 WWJ327689:WWO327689 WMN327689:WMS327689 WCR327689:WCW327689 VSV327689:VTA327689 VIZ327689:VJE327689 UZD327689:UZI327689 UPH327689:UPM327689 UFL327689:UFQ327689 TVP327689:TVU327689 TLT327689:TLY327689 TBX327689:TCC327689 SSB327689:SSG327689 SIF327689:SIK327689 RYJ327689:RYO327689 RON327689:ROS327689 RER327689:REW327689 QUV327689:QVA327689 QKZ327689:QLE327689 QBD327689:QBI327689 PRH327689:PRM327689 PHL327689:PHQ327689 OXP327689:OXU327689 ONT327689:ONY327689 ODX327689:OEC327689 NUB327689:NUG327689 NKF327689:NKK327689 NAJ327689:NAO327689 MQN327689:MQS327689 MGR327689:MGW327689 LWV327689:LXA327689 LMZ327689:LNE327689 LDD327689:LDI327689 KTH327689:KTM327689 KJL327689:KJQ327689 JZP327689:JZU327689 JPT327689:JPY327689 JFX327689:JGC327689 IWB327689:IWG327689 IMF327689:IMK327689 ICJ327689:ICO327689 HSN327689:HSS327689 HIR327689:HIW327689 GYV327689:GZA327689 GOZ327689:GPE327689 GFD327689:GFI327689 FVH327689:FVM327689 FLL327689:FLQ327689 FBP327689:FBU327689 ERT327689:ERY327689 EHX327689:EIC327689 DYB327689:DYG327689 DOF327689:DOK327689 DEJ327689:DEO327689 CUN327689:CUS327689 CKR327689:CKW327689 CAV327689:CBA327689 BQZ327689:BRE327689 BHD327689:BHI327689 AXH327689:AXM327689 ANL327689:ANQ327689 ADP327689:ADU327689 TT327689:TY327689 JX327689:KC327689 AB327689:AG327689 WWJ262153:WWO262153 WMN262153:WMS262153 WCR262153:WCW262153 VSV262153:VTA262153 VIZ262153:VJE262153 UZD262153:UZI262153 UPH262153:UPM262153 UFL262153:UFQ262153 TVP262153:TVU262153 TLT262153:TLY262153 TBX262153:TCC262153 SSB262153:SSG262153 SIF262153:SIK262153 RYJ262153:RYO262153 RON262153:ROS262153 RER262153:REW262153 QUV262153:QVA262153 QKZ262153:QLE262153 QBD262153:QBI262153 PRH262153:PRM262153 PHL262153:PHQ262153 OXP262153:OXU262153 ONT262153:ONY262153 ODX262153:OEC262153 NUB262153:NUG262153 NKF262153:NKK262153 NAJ262153:NAO262153 MQN262153:MQS262153 MGR262153:MGW262153 LWV262153:LXA262153 LMZ262153:LNE262153 LDD262153:LDI262153 KTH262153:KTM262153 KJL262153:KJQ262153 JZP262153:JZU262153 JPT262153:JPY262153 JFX262153:JGC262153 IWB262153:IWG262153 IMF262153:IMK262153 ICJ262153:ICO262153 HSN262153:HSS262153 HIR262153:HIW262153 GYV262153:GZA262153 GOZ262153:GPE262153 GFD262153:GFI262153 FVH262153:FVM262153 FLL262153:FLQ262153 FBP262153:FBU262153 ERT262153:ERY262153 EHX262153:EIC262153 DYB262153:DYG262153 DOF262153:DOK262153 DEJ262153:DEO262153 CUN262153:CUS262153 CKR262153:CKW262153 CAV262153:CBA262153 BQZ262153:BRE262153 BHD262153:BHI262153 AXH262153:AXM262153 ANL262153:ANQ262153 ADP262153:ADU262153 TT262153:TY262153 JX262153:KC262153 AB262153:AG262153 WWJ196617:WWO196617 WMN196617:WMS196617 WCR196617:WCW196617 VSV196617:VTA196617 VIZ196617:VJE196617 UZD196617:UZI196617 UPH196617:UPM196617 UFL196617:UFQ196617 TVP196617:TVU196617 TLT196617:TLY196617 TBX196617:TCC196617 SSB196617:SSG196617 SIF196617:SIK196617 RYJ196617:RYO196617 RON196617:ROS196617 RER196617:REW196617 QUV196617:QVA196617 QKZ196617:QLE196617 QBD196617:QBI196617 PRH196617:PRM196617 PHL196617:PHQ196617 OXP196617:OXU196617 ONT196617:ONY196617 ODX196617:OEC196617 NUB196617:NUG196617 NKF196617:NKK196617 NAJ196617:NAO196617 MQN196617:MQS196617 MGR196617:MGW196617 LWV196617:LXA196617 LMZ196617:LNE196617 LDD196617:LDI196617 KTH196617:KTM196617 KJL196617:KJQ196617 JZP196617:JZU196617 JPT196617:JPY196617 JFX196617:JGC196617 IWB196617:IWG196617 IMF196617:IMK196617 ICJ196617:ICO196617 HSN196617:HSS196617 HIR196617:HIW196617 GYV196617:GZA196617 GOZ196617:GPE196617 GFD196617:GFI196617 FVH196617:FVM196617 FLL196617:FLQ196617 FBP196617:FBU196617 ERT196617:ERY196617 EHX196617:EIC196617 DYB196617:DYG196617 DOF196617:DOK196617 DEJ196617:DEO196617 CUN196617:CUS196617 CKR196617:CKW196617 CAV196617:CBA196617 BQZ196617:BRE196617 BHD196617:BHI196617 AXH196617:AXM196617 ANL196617:ANQ196617 ADP196617:ADU196617 TT196617:TY196617 JX196617:KC196617 AB196617:AG196617 WWJ131081:WWO131081 WMN131081:WMS131081 WCR131081:WCW131081 VSV131081:VTA131081 VIZ131081:VJE131081 UZD131081:UZI131081 UPH131081:UPM131081 UFL131081:UFQ131081 TVP131081:TVU131081 TLT131081:TLY131081 TBX131081:TCC131081 SSB131081:SSG131081 SIF131081:SIK131081 RYJ131081:RYO131081 RON131081:ROS131081 RER131081:REW131081 QUV131081:QVA131081 QKZ131081:QLE131081 QBD131081:QBI131081 PRH131081:PRM131081 PHL131081:PHQ131081 OXP131081:OXU131081 ONT131081:ONY131081 ODX131081:OEC131081 NUB131081:NUG131081 NKF131081:NKK131081 NAJ131081:NAO131081 MQN131081:MQS131081 MGR131081:MGW131081 LWV131081:LXA131081 LMZ131081:LNE131081 LDD131081:LDI131081 KTH131081:KTM131081 KJL131081:KJQ131081 JZP131081:JZU131081 JPT131081:JPY131081 JFX131081:JGC131081 IWB131081:IWG131081 IMF131081:IMK131081 ICJ131081:ICO131081 HSN131081:HSS131081 HIR131081:HIW131081 GYV131081:GZA131081 GOZ131081:GPE131081 GFD131081:GFI131081 FVH131081:FVM131081 FLL131081:FLQ131081 FBP131081:FBU131081 ERT131081:ERY131081 EHX131081:EIC131081 DYB131081:DYG131081 DOF131081:DOK131081 DEJ131081:DEO131081 CUN131081:CUS131081 CKR131081:CKW131081 CAV131081:CBA131081 BQZ131081:BRE131081 BHD131081:BHI131081 AXH131081:AXM131081 ANL131081:ANQ131081 ADP131081:ADU131081 TT131081:TY131081 JX131081:KC131081 AB131081:AG131081 WWJ65545:WWO65545 WMN65545:WMS65545 WCR65545:WCW65545 VSV65545:VTA65545 VIZ65545:VJE65545 UZD65545:UZI65545 UPH65545:UPM65545 UFL65545:UFQ65545 TVP65545:TVU65545 TLT65545:TLY65545 TBX65545:TCC65545 SSB65545:SSG65545 SIF65545:SIK65545 RYJ65545:RYO65545 RON65545:ROS65545 RER65545:REW65545 QUV65545:QVA65545 QKZ65545:QLE65545 QBD65545:QBI65545 PRH65545:PRM65545 PHL65545:PHQ65545 OXP65545:OXU65545 ONT65545:ONY65545 ODX65545:OEC65545 NUB65545:NUG65545 NKF65545:NKK65545 NAJ65545:NAO65545 MQN65545:MQS65545 MGR65545:MGW65545 LWV65545:LXA65545 LMZ65545:LNE65545 LDD65545:LDI65545 KTH65545:KTM65545 KJL65545:KJQ65545 JZP65545:JZU65545 JPT65545:JPY65545 JFX65545:JGC65545 IWB65545:IWG65545 IMF65545:IMK65545 ICJ65545:ICO65545 HSN65545:HSS65545 HIR65545:HIW65545 GYV65545:GZA65545 GOZ65545:GPE65545 GFD65545:GFI65545 FVH65545:FVM65545 FLL65545:FLQ65545 FBP65545:FBU65545 ERT65545:ERY65545 EHX65545:EIC65545 DYB65545:DYG65545 DOF65545:DOK65545 DEJ65545:DEO65545 CUN65545:CUS65545 CKR65545:CKW65545 CAV65545:CBA65545 BQZ65545:BRE65545 BHD65545:BHI65545 AXH65545:AXM65545 ANL65545:ANQ65545 ADP65545:ADU65545 TT65545:TY65545 JX65545:KC65545 AB65545:AG65545 JM4:JR4 TI4:TN4 ADE4:ADJ4 ANA4:ANF4 AWW4:AXB4 BGS4:BGX4 BQO4:BQT4 CAK4:CAP4 CKG4:CKL4 CUC4:CUH4 DDY4:DED4 DNU4:DNZ4 DXQ4:DXV4 EHM4:EHR4 ERI4:ERN4 FBE4:FBJ4 FLA4:FLF4 FUW4:FVB4 GES4:GEX4 GOO4:GOT4 GYK4:GYP4 HIG4:HIL4 HSC4:HSH4 IBY4:ICD4 ILU4:ILZ4 IVQ4:IVV4 JFM4:JFR4 JPI4:JPN4 JZE4:JZJ4 KJA4:KJF4 KSW4:KTB4 LCS4:LCX4 LMO4:LMT4 LWK4:LWP4 MGG4:MGL4 MQC4:MQH4 MZY4:NAD4 NJU4:NJZ4 NTQ4:NTV4 ODM4:ODR4 ONI4:ONN4 OXE4:OXJ4 PHA4:PHF4 PQW4:PRB4 QAS4:QAX4 QKO4:QKT4 QUK4:QUP4 REG4:REL4 ROC4:ROH4 RXY4:RYD4 SHU4:SHZ4 SRQ4:SRV4 TBM4:TBR4 TLI4:TLN4 TVE4:TVJ4 UFA4:UFF4 UOW4:UPB4 UYS4:UYX4 VIO4:VIT4 VSK4:VSP4 WCG4:WCL4 WMC4:WMH4 WVY4:WWD4">
      <formula1>"工事請負代金,前金払,中間前金払,部分払,契約保証金"</formula1>
    </dataValidation>
    <dataValidation type="list" allowBlank="0" showDropDown="0" showInputMessage="1" showErrorMessage="1" sqref="BC5:BF5">
      <formula1>"銀行,組合,金庫,農協"</formula1>
    </dataValidation>
    <dataValidation type="list" allowBlank="0" showDropDown="0" showInputMessage="1" showErrorMessage="1" sqref="BC6:BF6">
      <formula1>"店,所"</formula1>
    </dataValidation>
    <dataValidation type="list" allowBlank="0" showDropDown="0" showInputMessage="1" showErrorMessage="1" sqref="AU7">
      <formula1>"1：普通（総合）,2：当座"</formula1>
    </dataValidation>
  </dataValidations>
  <pageMargins left="0.59055118110236215" right="0.55314960629921262" top="0.60629921259842523" bottom="0.60629921259842523" header="0.51200000000000001" footer="0.51200000000000001"/>
  <pageSetup paperSize="9" scale="9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admin</cp:lastModifiedBy>
  <cp:lastPrinted>2019-04-30T09:36:27Z</cp:lastPrinted>
  <dcterms:created xsi:type="dcterms:W3CDTF">2010-02-22T05:22:52Z</dcterms:created>
  <dcterms:modified xsi:type="dcterms:W3CDTF">2020-03-19T03:12:00Z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2.1.8.0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2020-03-19T03:12:00Z</vt:filetime>
  </property>
</Properties>
</file>