
<file path=[Content_Types].xml><?xml version="1.0" encoding="utf-8"?>
<Types xmlns="http://schemas.openxmlformats.org/package/2006/content-types">
  <Default Extension="bin" ContentType="application/vnd.openxmlformats-officedocument.oleObject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printerSettings/printerSettings1.bin" ContentType="application/vnd.openxmlformats-officedocument.spreadsheetml.printerSettings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495"/>
  </bookViews>
  <sheets>
    <sheet name="契約書（著作権、支払予定表、前金払対応）" sheetId="2" r:id="rId1"/>
  </sheets>
  <externalReferences>
    <externalReference r:id="rId2"/>
  </externalReferences>
  <definedNames>
    <definedName name="契約内容" localSheetId="0">#REF!</definedName>
    <definedName name="工事概要" localSheetId="0">#REF!</definedName>
    <definedName name="_xlnm.Print_Area" localSheetId="0">'契約書（著作権、支払予定表、前金払対応）'!$A$19:$AS$575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<sst xmlns="http://schemas.openxmlformats.org/spreadsheetml/2006/main" xmlns:r="http://schemas.openxmlformats.org/officeDocument/2006/relationships" count="39" uniqueCount="39">
  <si>
    <t>代表者名</t>
    <rPh sb="0" eb="2">
      <t>ダイヒョウ</t>
    </rPh>
    <rPh sb="2" eb="3">
      <t>シャ</t>
    </rPh>
    <rPh sb="3" eb="4">
      <t>メイ</t>
    </rPh>
    <phoneticPr fontId="13"/>
  </si>
  <si>
    <t>業務委託名</t>
    <rPh sb="0" eb="2">
      <t>ギョウム</t>
    </rPh>
    <rPh sb="2" eb="4">
      <t>イタク</t>
    </rPh>
    <rPh sb="4" eb="5">
      <t>メイ</t>
    </rPh>
    <phoneticPr fontId="13"/>
  </si>
  <si>
    <t>年</t>
    <rPh sb="0" eb="1">
      <t>ネン</t>
    </rPh>
    <phoneticPr fontId="13"/>
  </si>
  <si>
    <t>委託場所</t>
    <rPh sb="0" eb="2">
      <t>イタク</t>
    </rPh>
    <rPh sb="2" eb="4">
      <t>バショ</t>
    </rPh>
    <phoneticPr fontId="13"/>
  </si>
  <si>
    <t>　　　　　（税抜）</t>
    <rPh sb="6" eb="7">
      <t>ゼイ</t>
    </rPh>
    <rPh sb="7" eb="8">
      <t>ヌ</t>
    </rPh>
    <phoneticPr fontId="13"/>
  </si>
  <si>
    <t>住所</t>
    <rPh sb="0" eb="2">
      <t>ジュウショ</t>
    </rPh>
    <phoneticPr fontId="13"/>
  </si>
  <si>
    <t>完成日</t>
    <rPh sb="0" eb="2">
      <t>カンセイ</t>
    </rPh>
    <rPh sb="2" eb="3">
      <t>ビ</t>
    </rPh>
    <phoneticPr fontId="13"/>
  </si>
  <si>
    <t>委託金額（税込）</t>
    <rPh sb="0" eb="2">
      <t>イタク</t>
    </rPh>
    <rPh sb="2" eb="4">
      <t>キンガク</t>
    </rPh>
    <rPh sb="5" eb="7">
      <t>ゼイコミ</t>
    </rPh>
    <phoneticPr fontId="13"/>
  </si>
  <si>
    <r>
      <t>（</t>
    </r>
    <r>
      <rPr>
        <sz val="9"/>
        <color auto="1"/>
        <rFont val="ＭＳ 明朝"/>
      </rPr>
      <t>うち取引に係る消費税及び地方消費税の額</t>
    </r>
    <rPh sb="3" eb="5">
      <t>トリヒキ</t>
    </rPh>
    <rPh sb="6" eb="7">
      <t>カカ</t>
    </rPh>
    <rPh sb="8" eb="11">
      <t>ショウヒゼイ</t>
    </rPh>
    <rPh sb="11" eb="12">
      <t>オヨ</t>
    </rPh>
    <rPh sb="13" eb="15">
      <t>チホウ</t>
    </rPh>
    <rPh sb="15" eb="18">
      <t>ショウヒゼイ</t>
    </rPh>
    <rPh sb="19" eb="20">
      <t>ガク</t>
    </rPh>
    <phoneticPr fontId="13"/>
  </si>
  <si>
    <t>契約日</t>
    <rPh sb="0" eb="3">
      <t>ケイヤクビ</t>
    </rPh>
    <phoneticPr fontId="13"/>
  </si>
  <si>
    <t>支払予定表（別表）</t>
    <rPh sb="0" eb="2">
      <t>シハライ</t>
    </rPh>
    <rPh sb="2" eb="4">
      <t>ヨテイ</t>
    </rPh>
    <rPh sb="4" eb="5">
      <t>ヒョウ</t>
    </rPh>
    <rPh sb="6" eb="8">
      <t>ベッピョウ</t>
    </rPh>
    <phoneticPr fontId="13"/>
  </si>
  <si>
    <t>津山市長</t>
    <rPh sb="0" eb="4">
      <t>ツヤマシチョウ</t>
    </rPh>
    <phoneticPr fontId="13"/>
  </si>
  <si>
    <t>着手日</t>
    <rPh sb="0" eb="2">
      <t>チャクシュ</t>
    </rPh>
    <rPh sb="2" eb="3">
      <t>ビ</t>
    </rPh>
    <phoneticPr fontId="13"/>
  </si>
  <si>
    <t>受注者</t>
    <rPh sb="0" eb="3">
      <t>ジュチュウシャ</t>
    </rPh>
    <phoneticPr fontId="13"/>
  </si>
  <si>
    <t>保証人</t>
    <rPh sb="0" eb="3">
      <t>ホショウニン</t>
    </rPh>
    <phoneticPr fontId="13"/>
  </si>
  <si>
    <t>本契約の証として本書2通を作成し、発注者と受注者が双方記名押印のうえ各自1通を保有する。</t>
  </si>
  <si>
    <t>住　所</t>
    <rPh sb="0" eb="1">
      <t>ジュウ</t>
    </rPh>
    <rPh sb="2" eb="3">
      <t>ショ</t>
    </rPh>
    <phoneticPr fontId="13"/>
  </si>
  <si>
    <t>会社名</t>
    <rPh sb="0" eb="3">
      <t>カイシャメイ</t>
    </rPh>
    <phoneticPr fontId="13"/>
  </si>
  <si>
    <t>代表者職名</t>
    <rPh sb="0" eb="3">
      <t>ダイヒョウシャ</t>
    </rPh>
    <rPh sb="3" eb="5">
      <t>ショクメイ</t>
    </rPh>
    <phoneticPr fontId="13"/>
  </si>
  <si>
    <t>履行期間</t>
    <rPh sb="0" eb="2">
      <t>リコウ</t>
    </rPh>
    <rPh sb="2" eb="4">
      <t>キカン</t>
    </rPh>
    <phoneticPr fontId="13"/>
  </si>
  <si>
    <t>業務委託料</t>
    <rPh sb="0" eb="2">
      <t>ギョウム</t>
    </rPh>
    <rPh sb="2" eb="4">
      <t>イタク</t>
    </rPh>
    <rPh sb="4" eb="5">
      <t>リョウ</t>
    </rPh>
    <phoneticPr fontId="13"/>
  </si>
  <si>
    <t>津山市</t>
    <rPh sb="0" eb="3">
      <t>ツヤマシ</t>
    </rPh>
    <phoneticPr fontId="13"/>
  </si>
  <si>
    <t>令和</t>
    <rPh sb="0" eb="1">
      <t>レイ</t>
    </rPh>
    <rPh sb="1" eb="2">
      <t>ワ</t>
    </rPh>
    <phoneticPr fontId="13"/>
  </si>
  <si>
    <t>要</t>
  </si>
  <si>
    <t>発注者</t>
    <rPh sb="0" eb="3">
      <t>ハッチュウシャ</t>
    </rPh>
    <phoneticPr fontId="13"/>
  </si>
  <si>
    <t>業務委託契約書</t>
    <rPh sb="0" eb="2">
      <t>ギョウム</t>
    </rPh>
    <rPh sb="2" eb="4">
      <t>イタク</t>
    </rPh>
    <rPh sb="4" eb="7">
      <t>ケイヤクショ</t>
    </rPh>
    <phoneticPr fontId="13"/>
  </si>
  <si>
    <t>着手</t>
    <rPh sb="0" eb="2">
      <t>チャクシュ</t>
    </rPh>
    <phoneticPr fontId="13"/>
  </si>
  <si>
    <t>完成</t>
    <rPh sb="0" eb="2">
      <t>カンセイ</t>
    </rPh>
    <phoneticPr fontId="13"/>
  </si>
  <si>
    <t>日</t>
    <rPh sb="0" eb="1">
      <t>ニチ</t>
    </rPh>
    <phoneticPr fontId="13"/>
  </si>
  <si>
    <t>氏　名</t>
    <rPh sb="0" eb="1">
      <t>シ</t>
    </rPh>
    <rPh sb="2" eb="3">
      <t>メイ</t>
    </rPh>
    <phoneticPr fontId="13"/>
  </si>
  <si>
    <t>円）</t>
    <rPh sb="0" eb="1">
      <t>エン</t>
    </rPh>
    <phoneticPr fontId="13"/>
  </si>
  <si>
    <t>津山市山北５２０</t>
    <rPh sb="0" eb="3">
      <t>ツヤマシ</t>
    </rPh>
    <rPh sb="3" eb="5">
      <t>ヤマキタ</t>
    </rPh>
    <phoneticPr fontId="13"/>
  </si>
  <si>
    <t>月</t>
    <rPh sb="0" eb="1">
      <t>ツキ</t>
    </rPh>
    <phoneticPr fontId="13"/>
  </si>
  <si>
    <t>地内</t>
    <rPh sb="0" eb="1">
      <t>チ</t>
    </rPh>
    <rPh sb="1" eb="2">
      <t>ナイ</t>
    </rPh>
    <phoneticPr fontId="13"/>
  </si>
  <si>
    <t>円（税込）</t>
  </si>
  <si>
    <t>円（税抜）</t>
    <rPh sb="3" eb="4">
      <t>ヌ</t>
    </rPh>
    <phoneticPr fontId="13"/>
  </si>
  <si>
    <t>円</t>
    <rPh sb="0" eb="1">
      <t>エン</t>
    </rPh>
    <phoneticPr fontId="13"/>
  </si>
  <si>
    <t>㊞</t>
  </si>
  <si>
    <t>津 山 市 水 道 局</t>
    <rPh sb="0" eb="1">
      <t>ツ</t>
    </rPh>
    <rPh sb="2" eb="3">
      <t>ヤマ</t>
    </rPh>
    <rPh sb="4" eb="5">
      <t>シ</t>
    </rPh>
    <rPh sb="6" eb="7">
      <t>ミズ</t>
    </rPh>
    <rPh sb="8" eb="9">
      <t>ミチ</t>
    </rPh>
    <rPh sb="10" eb="11">
      <t>キョク</t>
    </rPh>
    <phoneticPr fontId="1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</si>
</sst>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4">
    <font>
      <sz val="11"/>
      <color auto="1"/>
      <name val="ＭＳ 明朝"/>
      <family val="1"/>
    </font>
    <font>
      <sz val="11"/>
      <color auto="1"/>
      <name val="ＭＳ 明朝"/>
      <family val="1"/>
    </font>
    <font>
      <sz val="6"/>
      <color auto="1"/>
      <name val="ＭＳ Ｐ明朝"/>
      <family val="1"/>
    </font>
    <font>
      <sz val="12"/>
      <color auto="1"/>
      <name val="ＭＳ 明朝"/>
      <family val="1"/>
    </font>
    <font>
      <sz val="8"/>
      <color auto="1"/>
      <name val="ＭＳ 明朝"/>
      <family val="1"/>
    </font>
    <font>
      <sz val="10"/>
      <color auto="1"/>
      <name val="ＭＳ 明朝"/>
      <family val="1"/>
    </font>
    <font>
      <sz val="18"/>
      <color auto="1"/>
      <name val="ＭＳ 明朝"/>
      <family val="1"/>
    </font>
    <font>
      <sz val="9"/>
      <color auto="1"/>
      <name val="ＭＳ 明朝"/>
      <family val="1"/>
    </font>
    <font>
      <sz val="9"/>
      <color indexed="10"/>
      <name val="ＭＳ 明朝"/>
      <family val="1"/>
    </font>
    <font>
      <sz val="14"/>
      <color auto="1"/>
      <name val="ＭＳ 明朝"/>
      <family val="1"/>
    </font>
    <font>
      <sz val="10"/>
      <color indexed="10"/>
      <name val="ＭＳ 明朝"/>
      <family val="1"/>
    </font>
    <font>
      <sz val="12"/>
      <color indexed="9"/>
      <name val="ＭＳ 明朝"/>
      <family val="1"/>
    </font>
    <font>
      <sz val="11"/>
      <color indexed="9"/>
      <name val="ＭＳ 明朝"/>
      <family val="1"/>
    </font>
    <font>
      <sz val="6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 applyAlignment="1" applyProtection="1">
      <alignment horizontal="distributed" vertical="center"/>
    </xf>
    <xf numFmtId="0" fontId="0" fillId="0" borderId="2" xfId="0" applyBorder="1" applyAlignment="1" applyProtection="1">
      <alignment horizontal="distributed" vertical="center"/>
    </xf>
    <xf numFmtId="0" fontId="0" fillId="0" borderId="3" xfId="0" applyBorder="1" applyAlignment="1" applyProtection="1">
      <alignment horizontal="distributed" vertical="center"/>
    </xf>
    <xf numFmtId="0" fontId="0" fillId="0" borderId="2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distributed" vertical="center"/>
    </xf>
    <xf numFmtId="0" fontId="0" fillId="0" borderId="6" xfId="0" applyBorder="1" applyAlignment="1" applyProtection="1">
      <alignment horizontal="distributed" vertical="center"/>
    </xf>
    <xf numFmtId="0" fontId="0" fillId="0" borderId="7" xfId="0" applyBorder="1" applyAlignment="1" applyProtection="1">
      <alignment horizontal="distributed" vertical="center"/>
    </xf>
    <xf numFmtId="0" fontId="0" fillId="0" borderId="6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 applyProtection="1">
      <alignment horizontal="distributed" vertical="center"/>
    </xf>
    <xf numFmtId="0" fontId="0" fillId="0" borderId="18" xfId="0" applyBorder="1" applyAlignment="1" applyProtection="1">
      <alignment horizontal="distributed" vertical="center"/>
    </xf>
    <xf numFmtId="0" fontId="0" fillId="0" borderId="19" xfId="0" applyBorder="1" applyAlignment="1" applyProtection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 indent="1"/>
    </xf>
    <xf numFmtId="0" fontId="5" fillId="0" borderId="4" xfId="0" applyFont="1" applyBorder="1" applyAlignment="1">
      <alignment horizontal="center" vertical="center"/>
    </xf>
    <xf numFmtId="0" fontId="0" fillId="0" borderId="21" xfId="0" applyBorder="1" applyAlignment="1" applyProtection="1">
      <alignment horizontal="distributed" vertical="center"/>
    </xf>
    <xf numFmtId="0" fontId="0" fillId="0" borderId="22" xfId="0" applyBorder="1" applyAlignment="1" applyProtection="1">
      <alignment horizontal="distributed" vertical="center"/>
    </xf>
    <xf numFmtId="0" fontId="0" fillId="0" borderId="23" xfId="0" applyBorder="1" applyAlignment="1" applyProtection="1">
      <alignment horizontal="distributed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4" xfId="0" applyBorder="1" applyAlignment="1" applyProtection="1">
      <alignment horizontal="distributed" vertical="center"/>
    </xf>
    <xf numFmtId="0" fontId="0" fillId="0" borderId="25" xfId="0" applyBorder="1" applyAlignment="1" applyProtection="1">
      <alignment horizontal="distributed" vertical="center"/>
    </xf>
    <xf numFmtId="0" fontId="0" fillId="0" borderId="14" xfId="0" applyBorder="1" applyAlignment="1" applyProtection="1">
      <alignment horizontal="distributed" vertical="center"/>
    </xf>
    <xf numFmtId="0" fontId="0" fillId="0" borderId="26" xfId="0" applyBorder="1" applyAlignment="1" applyProtection="1">
      <alignment horizontal="distributed" vertical="center"/>
    </xf>
    <xf numFmtId="0" fontId="0" fillId="0" borderId="27" xfId="0" applyBorder="1" applyAlignment="1" applyProtection="1">
      <alignment horizontal="distributed" vertical="center"/>
    </xf>
    <xf numFmtId="0" fontId="0" fillId="0" borderId="28" xfId="0" applyBorder="1" applyAlignment="1" applyProtection="1">
      <alignment horizontal="distributed" vertical="center"/>
    </xf>
    <xf numFmtId="0" fontId="0" fillId="2" borderId="1" xfId="0" applyFont="1" applyFill="1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/>
    </xf>
    <xf numFmtId="38" fontId="1" fillId="2" borderId="1" xfId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0" fontId="0" fillId="2" borderId="19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2" borderId="5" xfId="0" applyFill="1" applyBorder="1" applyAlignment="1" applyProtection="1">
      <alignment vertical="center" shrinkToFit="1"/>
      <protection locked="0"/>
    </xf>
    <xf numFmtId="38" fontId="1" fillId="2" borderId="5" xfId="1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vertical="center"/>
      <protection locked="0"/>
    </xf>
    <xf numFmtId="0" fontId="0" fillId="2" borderId="22" xfId="0" applyFont="1" applyFill="1" applyBorder="1" applyAlignment="1" applyProtection="1">
      <alignment vertical="center"/>
      <protection locked="0"/>
    </xf>
    <xf numFmtId="0" fontId="0" fillId="2" borderId="23" xfId="0" applyFont="1" applyFill="1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2" borderId="7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</xf>
    <xf numFmtId="0" fontId="0" fillId="0" borderId="15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7" xfId="0" applyFont="1" applyBorder="1" applyAlignment="1">
      <alignment vertical="center" shrinkToFit="1"/>
    </xf>
    <xf numFmtId="0" fontId="8" fillId="0" borderId="6" xfId="0" applyFont="1" applyFill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0" fillId="0" borderId="6" xfId="0" applyNumberFormat="1" applyBorder="1" applyAlignment="1">
      <alignment horizontal="right" vertical="center"/>
    </xf>
    <xf numFmtId="0" fontId="0" fillId="0" borderId="16" xfId="0" applyNumberFormat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9" fillId="0" borderId="0" xfId="0" applyFont="1" applyAlignment="1">
      <alignment horizontal="distributed" vertical="center"/>
    </xf>
    <xf numFmtId="0" fontId="0" fillId="0" borderId="5" xfId="0" applyBorder="1" applyAlignment="1" applyProtection="1">
      <alignment vertical="center"/>
    </xf>
    <xf numFmtId="0" fontId="5" fillId="0" borderId="7" xfId="0" applyFont="1" applyBorder="1" applyAlignment="1">
      <alignment vertical="center" wrapText="1"/>
    </xf>
    <xf numFmtId="38" fontId="1" fillId="0" borderId="5" xfId="1" applyFont="1" applyFill="1" applyBorder="1" applyAlignment="1" applyProtection="1">
      <alignment vertical="center"/>
    </xf>
    <xf numFmtId="0" fontId="0" fillId="2" borderId="24" xfId="0" applyFill="1" applyBorder="1" applyAlignment="1" applyProtection="1">
      <alignment vertical="center" shrinkToFit="1"/>
      <protection locked="0"/>
    </xf>
    <xf numFmtId="0" fontId="10" fillId="0" borderId="24" xfId="0" applyFont="1" applyBorder="1" applyAlignment="1" applyProtection="1">
      <alignment vertical="center"/>
    </xf>
    <xf numFmtId="0" fontId="0" fillId="0" borderId="24" xfId="0" applyFill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</xf>
    <xf numFmtId="0" fontId="3" fillId="0" borderId="25" xfId="0" applyFont="1" applyBorder="1" applyAlignment="1" applyProtection="1">
      <alignment vertical="center"/>
    </xf>
    <xf numFmtId="0" fontId="0" fillId="2" borderId="26" xfId="0" applyFont="1" applyFill="1" applyBorder="1" applyAlignment="1" applyProtection="1">
      <alignment vertical="center"/>
      <protection locked="0"/>
    </xf>
    <xf numFmtId="0" fontId="0" fillId="2" borderId="27" xfId="0" applyFont="1" applyFill="1" applyBorder="1" applyAlignment="1" applyProtection="1">
      <alignment vertical="center"/>
      <protection locked="0"/>
    </xf>
    <xf numFmtId="0" fontId="0" fillId="2" borderId="28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16" xfId="0" applyNumberFormat="1" applyBorder="1" applyAlignment="1">
      <alignment horizontal="right" vertical="center" shrinkToFit="1"/>
    </xf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2" fillId="0" borderId="0" xfId="0" applyFont="1" applyAlignment="1" applyProtection="1">
      <alignment vertical="center"/>
    </xf>
    <xf numFmtId="38" fontId="12" fillId="0" borderId="0" xfId="1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0" xfId="0" applyFont="1" applyAlignment="1">
      <alignment horizontal="right" vertical="center"/>
    </xf>
  </cellXfs>
  <cellStyles count="2">
    <cellStyle name="桁区切り_★20230401_業務委託契約様式【第1版】" xfId="1"/>
    <cellStyle name="標準" xfId="0" builtinId="0"/>
  </cellStyles>
  <dxfs count="1"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w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27</xdr:col>
      <xdr:colOff>57150</xdr:colOff>
      <xdr:row>18</xdr:row>
      <xdr:rowOff>0</xdr:rowOff>
    </xdr:from>
    <xdr:to xmlns:xdr="http://schemas.openxmlformats.org/drawingml/2006/spreadsheetDrawing">
      <xdr:col>32</xdr:col>
      <xdr:colOff>85725</xdr:colOff>
      <xdr:row>22</xdr:row>
      <xdr:rowOff>76200</xdr:rowOff>
    </xdr:to>
    <xdr:sp macro="" textlink="">
      <xdr:nvSpPr>
        <xdr:cNvPr id="2" name="Oval 1"/>
        <xdr:cNvSpPr>
          <a:spLocks noChangeArrowheads="1"/>
        </xdr:cNvSpPr>
      </xdr:nvSpPr>
      <xdr:spPr>
        <a:xfrm>
          <a:off x="4429125" y="2941320"/>
          <a:ext cx="838200" cy="838200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 xmlns:xdr="http://schemas.openxmlformats.org/drawingml/2006/spreadsheetDrawing">
      <xdr:col>37</xdr:col>
      <xdr:colOff>47625</xdr:colOff>
      <xdr:row>19</xdr:row>
      <xdr:rowOff>95885</xdr:rowOff>
    </xdr:from>
    <xdr:to xmlns:xdr="http://schemas.openxmlformats.org/drawingml/2006/spreadsheetDrawing">
      <xdr:col>42</xdr:col>
      <xdr:colOff>76200</xdr:colOff>
      <xdr:row>23</xdr:row>
      <xdr:rowOff>152400</xdr:rowOff>
    </xdr:to>
    <xdr:sp macro="" textlink="">
      <xdr:nvSpPr>
        <xdr:cNvPr id="3" name="Rectangle 2"/>
        <xdr:cNvSpPr>
          <a:spLocks noChangeArrowheads="1"/>
        </xdr:cNvSpPr>
      </xdr:nvSpPr>
      <xdr:spPr>
        <a:xfrm>
          <a:off x="6038850" y="3227705"/>
          <a:ext cx="838200" cy="81851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 editAs="oneCell">
    <xdr:from xmlns:xdr="http://schemas.openxmlformats.org/drawingml/2006/spreadsheetDrawing">
      <xdr:col>18</xdr:col>
      <xdr:colOff>47625</xdr:colOff>
      <xdr:row>18</xdr:row>
      <xdr:rowOff>0</xdr:rowOff>
    </xdr:from>
    <xdr:to xmlns:xdr="http://schemas.openxmlformats.org/drawingml/2006/spreadsheetDrawing">
      <xdr:col>23</xdr:col>
      <xdr:colOff>76200</xdr:colOff>
      <xdr:row>22</xdr:row>
      <xdr:rowOff>76200</xdr:rowOff>
    </xdr:to>
    <xdr:sp macro="" textlink="">
      <xdr:nvSpPr>
        <xdr:cNvPr id="4" name="Oval 3"/>
        <xdr:cNvSpPr>
          <a:spLocks noChangeArrowheads="1"/>
        </xdr:cNvSpPr>
      </xdr:nvSpPr>
      <xdr:spPr>
        <a:xfrm>
          <a:off x="2962275" y="2941320"/>
          <a:ext cx="838200" cy="838200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 xmlns:xdr="http://schemas.openxmlformats.org/drawingml/2006/spreadsheetDrawing">
      <xdr:col>9</xdr:col>
      <xdr:colOff>114300</xdr:colOff>
      <xdr:row>18</xdr:row>
      <xdr:rowOff>0</xdr:rowOff>
    </xdr:from>
    <xdr:to xmlns:xdr="http://schemas.openxmlformats.org/drawingml/2006/spreadsheetDrawing">
      <xdr:col>14</xdr:col>
      <xdr:colOff>142875</xdr:colOff>
      <xdr:row>22</xdr:row>
      <xdr:rowOff>76200</xdr:rowOff>
    </xdr:to>
    <xdr:sp macro="" textlink="">
      <xdr:nvSpPr>
        <xdr:cNvPr id="5" name="Oval 4"/>
        <xdr:cNvSpPr>
          <a:spLocks noChangeArrowheads="1"/>
        </xdr:cNvSpPr>
      </xdr:nvSpPr>
      <xdr:spPr>
        <a:xfrm>
          <a:off x="1571625" y="2941320"/>
          <a:ext cx="838200" cy="838200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9525</xdr:colOff>
          <xdr:row>187</xdr:row>
          <xdr:rowOff>9525</xdr:rowOff>
        </xdr:from>
        <xdr:to xmlns:xdr="http://schemas.openxmlformats.org/drawingml/2006/spreadsheetDrawing">
          <xdr:col>42</xdr:col>
          <xdr:colOff>0</xdr:colOff>
          <xdr:row>236</xdr:row>
          <xdr:rowOff>38100</xdr:rowOff>
        </xdr:to>
        <xdr:sp textlink="">
          <xdr:nvSpPr>
            <xdr:cNvPr id="1029" name="オブジェクト 2" hidden="1">
              <a:extLst>
                <a:ext uri="{63B3BB69-23CF-44E3-9099-C40C66FF867C}">
                  <a14:compatExt spid="_x0000_s1029"/>
                </a:ext>
              </a:extLst>
            </xdr:cNvPr>
            <xdr:cNvSpPr>
              <a:spLocks noChangeAspect="1"/>
            </xdr:cNvSpPr>
          </xdr:nvSpPr>
          <xdr:spPr>
            <a:xfrm>
              <a:off x="657225" y="36029900"/>
              <a:ext cx="6143625" cy="9363075"/>
            </a:xfrm>
            <a:prstGeom prst="rect"/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9525</xdr:colOff>
          <xdr:row>130</xdr:row>
          <xdr:rowOff>19685</xdr:rowOff>
        </xdr:from>
        <xdr:to xmlns:xdr="http://schemas.openxmlformats.org/drawingml/2006/spreadsheetDrawing">
          <xdr:col>40</xdr:col>
          <xdr:colOff>152400</xdr:colOff>
          <xdr:row>180</xdr:row>
          <xdr:rowOff>66675</xdr:rowOff>
        </xdr:to>
        <xdr:sp textlink="">
          <xdr:nvSpPr>
            <xdr:cNvPr id="1030" name="オブジェクト 3" hidden="1">
              <a:extLst>
                <a:ext uri="{63B3BB69-23CF-44E3-9099-C40C66FF867C}">
                  <a14:compatExt spid="_x0000_s1030"/>
                </a:ext>
              </a:extLst>
            </xdr:cNvPr>
            <xdr:cNvSpPr>
              <a:spLocks noChangeAspect="1"/>
            </xdr:cNvSpPr>
          </xdr:nvSpPr>
          <xdr:spPr>
            <a:xfrm>
              <a:off x="657225" y="25181560"/>
              <a:ext cx="5972175" cy="95719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133350</xdr:colOff>
          <xdr:row>73</xdr:row>
          <xdr:rowOff>76200</xdr:rowOff>
        </xdr:from>
        <xdr:to xmlns:xdr="http://schemas.openxmlformats.org/drawingml/2006/spreadsheetDrawing">
          <xdr:col>41</xdr:col>
          <xdr:colOff>133350</xdr:colOff>
          <xdr:row>123</xdr:row>
          <xdr:rowOff>66675</xdr:rowOff>
        </xdr:to>
        <xdr:sp textlink="">
          <xdr:nvSpPr>
            <xdr:cNvPr id="1031" name="オブジェクト 4" hidden="1">
              <a:extLst>
                <a:ext uri="{63B3BB69-23CF-44E3-9099-C40C66FF867C}">
                  <a14:compatExt spid="_x0000_s1031"/>
                </a:ext>
              </a:extLst>
            </xdr:cNvPr>
            <xdr:cNvSpPr>
              <a:spLocks noChangeAspect="1"/>
            </xdr:cNvSpPr>
          </xdr:nvSpPr>
          <xdr:spPr>
            <a:xfrm>
              <a:off x="619125" y="14379575"/>
              <a:ext cx="6153150" cy="95154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57150</xdr:colOff>
          <xdr:row>34</xdr:row>
          <xdr:rowOff>161925</xdr:rowOff>
        </xdr:from>
        <xdr:to xmlns:xdr="http://schemas.openxmlformats.org/drawingml/2006/spreadsheetDrawing">
          <xdr:col>41</xdr:col>
          <xdr:colOff>95250</xdr:colOff>
          <xdr:row>70</xdr:row>
          <xdr:rowOff>142875</xdr:rowOff>
        </xdr:to>
        <xdr:sp textlink="">
          <xdr:nvSpPr>
            <xdr:cNvPr id="1032" name="オブジェクト 5" hidden="1">
              <a:extLst>
                <a:ext uri="{63B3BB69-23CF-44E3-9099-C40C66FF867C}">
                  <a14:compatExt spid="_x0000_s1032"/>
                </a:ext>
              </a:extLst>
            </xdr:cNvPr>
            <xdr:cNvSpPr>
              <a:spLocks noChangeAspect="1"/>
            </xdr:cNvSpPr>
          </xdr:nvSpPr>
          <xdr:spPr>
            <a:xfrm>
              <a:off x="542925" y="7035800"/>
              <a:ext cx="6191250" cy="68389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152400</xdr:colOff>
          <xdr:row>244</xdr:row>
          <xdr:rowOff>28575</xdr:rowOff>
        </xdr:from>
        <xdr:to xmlns:xdr="http://schemas.openxmlformats.org/drawingml/2006/spreadsheetDrawing">
          <xdr:col>41</xdr:col>
          <xdr:colOff>152400</xdr:colOff>
          <xdr:row>295</xdr:row>
          <xdr:rowOff>66675</xdr:rowOff>
        </xdr:to>
        <xdr:sp textlink="">
          <xdr:nvSpPr>
            <xdr:cNvPr id="1033" name="オブジェクト 9" hidden="1">
              <a:extLst>
                <a:ext uri="{63B3BB69-23CF-44E3-9099-C40C66FF867C}">
                  <a14:compatExt spid="_x0000_s1033"/>
                </a:ext>
              </a:extLst>
            </xdr:cNvPr>
            <xdr:cNvSpPr>
              <a:spLocks noChangeAspect="1"/>
            </xdr:cNvSpPr>
          </xdr:nvSpPr>
          <xdr:spPr>
            <a:xfrm>
              <a:off x="638175" y="46907450"/>
              <a:ext cx="6153150" cy="97536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85725</xdr:colOff>
          <xdr:row>301</xdr:row>
          <xdr:rowOff>19685</xdr:rowOff>
        </xdr:from>
        <xdr:to xmlns:xdr="http://schemas.openxmlformats.org/drawingml/2006/spreadsheetDrawing">
          <xdr:col>42</xdr:col>
          <xdr:colOff>104775</xdr:colOff>
          <xdr:row>351</xdr:row>
          <xdr:rowOff>19685</xdr:rowOff>
        </xdr:to>
        <xdr:sp textlink="">
          <xdr:nvSpPr>
            <xdr:cNvPr id="1034" name="オブジェクト 10" hidden="1">
              <a:extLst>
                <a:ext uri="{63B3BB69-23CF-44E3-9099-C40C66FF867C}">
                  <a14:compatExt spid="_x0000_s1034"/>
                </a:ext>
              </a:extLst>
            </xdr:cNvPr>
            <xdr:cNvSpPr>
              <a:spLocks noChangeAspect="1"/>
            </xdr:cNvSpPr>
          </xdr:nvSpPr>
          <xdr:spPr>
            <a:xfrm>
              <a:off x="571500" y="57757060"/>
              <a:ext cx="6334125" cy="95250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76200</xdr:colOff>
          <xdr:row>358</xdr:row>
          <xdr:rowOff>0</xdr:rowOff>
        </xdr:from>
        <xdr:to xmlns:xdr="http://schemas.openxmlformats.org/drawingml/2006/spreadsheetDrawing">
          <xdr:col>43</xdr:col>
          <xdr:colOff>19050</xdr:colOff>
          <xdr:row>407</xdr:row>
          <xdr:rowOff>142875</xdr:rowOff>
        </xdr:to>
        <xdr:sp textlink="">
          <xdr:nvSpPr>
            <xdr:cNvPr id="1035" name="オブジェクト 11" hidden="1">
              <a:extLst>
                <a:ext uri="{63B3BB69-23CF-44E3-9099-C40C66FF867C}">
                  <a14:compatExt spid="_x0000_s1035"/>
                </a:ext>
              </a:extLst>
            </xdr:cNvPr>
            <xdr:cNvSpPr>
              <a:spLocks noChangeAspect="1"/>
            </xdr:cNvSpPr>
          </xdr:nvSpPr>
          <xdr:spPr>
            <a:xfrm>
              <a:off x="561975" y="68595875"/>
              <a:ext cx="6419850" cy="94773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57150</xdr:colOff>
          <xdr:row>415</xdr:row>
          <xdr:rowOff>38100</xdr:rowOff>
        </xdr:from>
        <xdr:to xmlns:xdr="http://schemas.openxmlformats.org/drawingml/2006/spreadsheetDrawing">
          <xdr:col>41</xdr:col>
          <xdr:colOff>57150</xdr:colOff>
          <xdr:row>464</xdr:row>
          <xdr:rowOff>47625</xdr:rowOff>
        </xdr:to>
        <xdr:sp textlink="">
          <xdr:nvSpPr>
            <xdr:cNvPr id="1036" name="オブジェクト 12" hidden="1">
              <a:extLst>
                <a:ext uri="{63B3BB69-23CF-44E3-9099-C40C66FF867C}">
                  <a14:compatExt spid="_x0000_s1036"/>
                </a:ext>
              </a:extLst>
            </xdr:cNvPr>
            <xdr:cNvSpPr>
              <a:spLocks noChangeAspect="1"/>
            </xdr:cNvSpPr>
          </xdr:nvSpPr>
          <xdr:spPr>
            <a:xfrm>
              <a:off x="542925" y="79492475"/>
              <a:ext cx="6153150" cy="9344025"/>
            </a:xfrm>
            <a:prstGeom prst="rect"/>
          </xdr:spPr>
        </xdr:sp>
        <xdr:clientData/>
      </xdr:twoCellAnchor>
    </mc:Choice>
    <mc:Fallback/>
  </mc:AlternateContent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Desktop\&#22996;&#35351;&#26989;&#21209;&#12398;&#21069;&#37329;\20221001&#12288;&#22865;&#32004;&#38306;&#20418;&#19968;&#35239;%20&#12467;&#12531;&#12469;&#12523;%20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着手届"/>
      <sheetName val="選任届"/>
      <sheetName val="保証書"/>
      <sheetName val="承認願"/>
      <sheetName val="契約書（単年・著作権なし）"/>
      <sheetName val="契約書（複数年・著作権なし・別表なし）"/>
      <sheetName val="契約書（複数年・著作権なし・別表有）"/>
      <sheetName val="契約書（単年・著作権あり）"/>
      <sheetName val="契約書（複数年・著作権あり・別表なし）"/>
      <sheetName val="契約書（複数年・著作権あり・別表あり）"/>
      <sheetName val="契約書（前金払あり）"/>
      <sheetName val="変更契約書"/>
      <sheetName val="特約条項"/>
      <sheetName val="課税免税届"/>
    </sheetNames>
    <sheetDataSet>
      <sheetData sheetId="0">
        <row r="20">
          <cell r="D20" t="str">
            <v>谷口圭三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ackage" Target="../embeddings/Package1.docx" /><Relationship Id="rId5" Type="http://schemas.openxmlformats.org/officeDocument/2006/relationships/image" Target="../media/image1.wmf" /><Relationship Id="rId6" Type="http://schemas.openxmlformats.org/officeDocument/2006/relationships/oleObject" Target="../embeddings/oleObject2.bin" /><Relationship Id="rId7" Type="http://schemas.openxmlformats.org/officeDocument/2006/relationships/image" Target="../media/image2.emf" /><Relationship Id="rId8" Type="http://schemas.openxmlformats.org/officeDocument/2006/relationships/oleObject" Target="../embeddings/oleObject3.bin" /><Relationship Id="rId9" Type="http://schemas.openxmlformats.org/officeDocument/2006/relationships/image" Target="../media/image3.emf" /><Relationship Id="rId10" Type="http://schemas.openxmlformats.org/officeDocument/2006/relationships/oleObject" Target="../embeddings/oleObject4.bin" /><Relationship Id="rId11" Type="http://schemas.openxmlformats.org/officeDocument/2006/relationships/image" Target="../media/image4.emf" /><Relationship Id="rId12" Type="http://schemas.openxmlformats.org/officeDocument/2006/relationships/oleObject" Target="../embeddings/oleObject5.bin" /><Relationship Id="rId13" Type="http://schemas.openxmlformats.org/officeDocument/2006/relationships/image" Target="../media/image5.emf" /><Relationship Id="rId14" Type="http://schemas.openxmlformats.org/officeDocument/2006/relationships/oleObject" Target="../embeddings/oleObject6.bin" /><Relationship Id="rId15" Type="http://schemas.openxmlformats.org/officeDocument/2006/relationships/image" Target="../media/image6.wmf" /><Relationship Id="rId16" Type="http://schemas.openxmlformats.org/officeDocument/2006/relationships/oleObject" Target="../embeddings/oleObject7.bin" /><Relationship Id="rId17" Type="http://schemas.openxmlformats.org/officeDocument/2006/relationships/image" Target="../media/image7.emf" /><Relationship Id="rId18" Type="http://schemas.openxmlformats.org/officeDocument/2006/relationships/oleObject" Target="../embeddings/oleObject8.bin" /><Relationship Id="rId19" Type="http://schemas.openxmlformats.org/officeDocument/2006/relationships/image" Target="../media/image8.emf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2">
    <tabColor rgb="FFFFFF00"/>
  </sheetPr>
  <dimension ref="A2:BC548"/>
  <sheetViews>
    <sheetView showGridLines="0" showZeros="0" tabSelected="1" workbookViewId="0">
      <selection activeCell="L2" sqref="L2:AE2"/>
    </sheetView>
  </sheetViews>
  <sheetFormatPr defaultColWidth="2.125" defaultRowHeight="15" customHeight="1"/>
  <sheetData>
    <row r="1" spans="1:55" ht="3" customHeight="1"/>
    <row r="2" spans="1:55" s="1" customFormat="1" ht="14.1" customHeight="1">
      <c r="A2" s="2"/>
      <c r="B2" s="4" t="s">
        <v>1</v>
      </c>
      <c r="C2" s="10"/>
      <c r="D2" s="10"/>
      <c r="E2" s="10"/>
      <c r="F2" s="10"/>
      <c r="G2" s="10"/>
      <c r="H2" s="10"/>
      <c r="I2" s="10"/>
      <c r="J2" s="10"/>
      <c r="K2" s="47"/>
      <c r="L2" s="53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110"/>
      <c r="AF2" s="118"/>
      <c r="AG2" s="123">
        <f>L4</f>
        <v>0</v>
      </c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18"/>
      <c r="AS2" s="123">
        <f>AG5</f>
        <v>0</v>
      </c>
      <c r="AT2" s="123"/>
      <c r="AU2" s="123"/>
      <c r="AV2" s="123"/>
      <c r="AW2" s="123"/>
      <c r="AX2" s="123"/>
      <c r="AY2" s="123"/>
      <c r="AZ2" s="123"/>
      <c r="BA2" s="123"/>
      <c r="BB2" s="123"/>
      <c r="BC2" s="123"/>
    </row>
    <row r="3" spans="1:55" s="1" customFormat="1" ht="14.1" customHeight="1">
      <c r="A3" s="2"/>
      <c r="B3" s="4" t="s">
        <v>3</v>
      </c>
      <c r="C3" s="10"/>
      <c r="D3" s="10"/>
      <c r="E3" s="10"/>
      <c r="F3" s="10"/>
      <c r="G3" s="10"/>
      <c r="H3" s="10"/>
      <c r="I3" s="10"/>
      <c r="J3" s="10"/>
      <c r="K3" s="47"/>
      <c r="L3" s="54" t="s">
        <v>21</v>
      </c>
      <c r="M3" s="54"/>
      <c r="N3" s="54"/>
      <c r="O3" s="91"/>
      <c r="P3" s="91"/>
      <c r="Q3" s="91"/>
      <c r="R3" s="91"/>
      <c r="S3" s="91"/>
      <c r="T3" s="91"/>
      <c r="U3" s="91"/>
      <c r="V3" s="91"/>
      <c r="W3" s="91"/>
      <c r="X3" s="107" t="s">
        <v>33</v>
      </c>
      <c r="Y3" s="107"/>
      <c r="Z3" s="107"/>
      <c r="AA3" s="107"/>
      <c r="AB3" s="107"/>
      <c r="AC3" s="107"/>
      <c r="AD3" s="107"/>
      <c r="AE3" s="111"/>
      <c r="AF3" s="118"/>
      <c r="AG3" s="123">
        <f>IF(L4="",0,LEN(AG2))</f>
        <v>0</v>
      </c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18"/>
      <c r="AS3" s="123">
        <f>IF(OR(AG5=0,AG5=""),0,LEN(AS2))</f>
        <v>0</v>
      </c>
      <c r="AT3" s="123"/>
      <c r="AU3" s="123"/>
      <c r="AV3" s="123"/>
      <c r="AW3" s="123"/>
      <c r="AX3" s="123"/>
      <c r="AY3" s="123"/>
      <c r="AZ3" s="123"/>
      <c r="BA3" s="123"/>
      <c r="BB3" s="123"/>
      <c r="BC3" s="123"/>
    </row>
    <row r="4" spans="1:55" s="1" customFormat="1" ht="14.1" customHeight="1">
      <c r="A4" s="2"/>
      <c r="B4" s="5" t="s">
        <v>7</v>
      </c>
      <c r="C4" s="11"/>
      <c r="D4" s="11"/>
      <c r="E4" s="11"/>
      <c r="F4" s="11"/>
      <c r="G4" s="11"/>
      <c r="H4" s="11"/>
      <c r="I4" s="11"/>
      <c r="J4" s="11"/>
      <c r="K4" s="48"/>
      <c r="L4" s="5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109" t="s">
        <v>34</v>
      </c>
      <c r="AB4" s="107"/>
      <c r="AC4" s="107"/>
      <c r="AD4" s="107"/>
      <c r="AE4" s="112"/>
      <c r="AF4" s="118"/>
      <c r="AG4" s="123" t="str">
        <f>IF(AG3=10,"￥","")</f>
        <v/>
      </c>
      <c r="AH4" s="123" t="str">
        <f>IF(AG3=9,"￥",IF(AG3&gt;=10,DBCS(MID(AG2,AG3-9,1)),""))</f>
        <v/>
      </c>
      <c r="AI4" s="123" t="str">
        <f>IF(AG3=8,"￥",IF(AG3&gt;=9,DBCS(MID(AG2,AG3-8,1)),""))</f>
        <v/>
      </c>
      <c r="AJ4" s="123" t="str">
        <f>IF(AG3=7,"￥",IF(AG3&gt;=8,DBCS(MID(AG2,AG3-7,1)),""))</f>
        <v/>
      </c>
      <c r="AK4" s="123" t="str">
        <f>IF(AG3=6,"￥",IF(AG3&gt;=7,DBCS(MID(AG2,AG3-6,1)),""))</f>
        <v/>
      </c>
      <c r="AL4" s="123" t="str">
        <f>IF(AG3=5,"￥",IF(AG3&gt;=6,DBCS(MID(AG2,AG3-5,1)),""))</f>
        <v/>
      </c>
      <c r="AM4" s="123" t="str">
        <f>IF(AG3=4,"￥",IF(AG3&gt;=5,DBCS(MID(AG2,AG3-4,1)),""))</f>
        <v/>
      </c>
      <c r="AN4" s="123" t="str">
        <f>IF(AG3=3,"￥",IF(AG3&gt;=4,DBCS(MID(AG2,AG3-3,1)),""))</f>
        <v/>
      </c>
      <c r="AO4" s="123" t="str">
        <f>IF(AG3=2,"￥",IF(AG3&gt;=3,DBCS(MID(AG2,AG3-2,1)),""))</f>
        <v/>
      </c>
      <c r="AP4" s="123" t="str">
        <f>IF(AG3=1,"￥",IF(AG3&gt;=2,DBCS(MID(AG2,AG3-1,1)),""))</f>
        <v/>
      </c>
      <c r="AQ4" s="123" t="str">
        <f>IF(AG3&gt;0,DBCS(RIGHT(AG2,1)),"")</f>
        <v/>
      </c>
      <c r="AR4" s="118"/>
      <c r="AS4" s="123" t="str">
        <f>IF(AS3=10,"￥","")</f>
        <v/>
      </c>
      <c r="AT4" s="123" t="str">
        <f>IF(AS3=9,"￥",IF(AS3&gt;=10,DBCS(MID(AS2,AS3-9,1)),""))</f>
        <v/>
      </c>
      <c r="AU4" s="123" t="str">
        <f>IF(AS3=8,"￥",IF(AS3&gt;=9,DBCS(MID(AS2,AS3-8,1)),""))</f>
        <v/>
      </c>
      <c r="AV4" s="123" t="str">
        <f>IF(AS3=7,"￥",IF(AS3&gt;=8,DBCS(MID(AS2,AS3-7,1)),""))</f>
        <v/>
      </c>
      <c r="AW4" s="123" t="str">
        <f>IF(AS3=6,"￥",IF(AS3&gt;=7,DBCS(MID(AS2,AS3-6,1)),""))</f>
        <v/>
      </c>
      <c r="AX4" s="123" t="str">
        <f>IF(AS3=5,"￥",IF(AS3&gt;=6,DBCS(MID(AS2,AS3-5,1)),""))</f>
        <v/>
      </c>
      <c r="AY4" s="123" t="str">
        <f>IF(AS3=4,"￥",IF(AS3&gt;=5,DBCS(MID(AS2,AS3-4,1)),""))</f>
        <v/>
      </c>
      <c r="AZ4" s="123" t="str">
        <f>IF(AS3=3,"￥",IF(AS3&gt;=4,DBCS(MID(AS2,AS3-3,1)),""))</f>
        <v/>
      </c>
      <c r="BA4" s="123" t="str">
        <f>IF(AS3=2,"￥",IF(AS3&gt;=3,DBCS(MID(AS2,AS3-2,1)),""))</f>
        <v/>
      </c>
      <c r="BB4" s="123" t="str">
        <f>IF(AS3=1,"￥",IF(AS3&gt;=2,DBCS(MID(AS2,AS3-1,1)),""))</f>
        <v/>
      </c>
      <c r="BC4" s="123" t="str">
        <f>IF(AS3&gt;0,DBCS(RIGHT(AS2,1)),"")</f>
        <v/>
      </c>
    </row>
    <row r="5" spans="1:55" s="1" customFormat="1" ht="14.1" customHeight="1">
      <c r="A5" s="2"/>
      <c r="B5" s="6" t="s">
        <v>4</v>
      </c>
      <c r="C5" s="12"/>
      <c r="D5" s="12"/>
      <c r="E5" s="12"/>
      <c r="F5" s="12"/>
      <c r="G5" s="12"/>
      <c r="H5" s="12"/>
      <c r="I5" s="12"/>
      <c r="J5" s="12"/>
      <c r="K5" s="49"/>
      <c r="L5" s="5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109" t="s">
        <v>35</v>
      </c>
      <c r="AB5" s="107"/>
      <c r="AC5" s="107"/>
      <c r="AD5" s="107"/>
      <c r="AE5" s="112"/>
      <c r="AF5" s="118"/>
      <c r="AG5" s="124">
        <f>L4-L5</f>
        <v>0</v>
      </c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18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</row>
    <row r="6" spans="1:55" s="1" customFormat="1" ht="14.1" customHeight="1">
      <c r="A6" s="2"/>
      <c r="B6" s="4" t="s">
        <v>9</v>
      </c>
      <c r="C6" s="10"/>
      <c r="D6" s="10"/>
      <c r="E6" s="10"/>
      <c r="F6" s="10"/>
      <c r="G6" s="10"/>
      <c r="H6" s="10"/>
      <c r="I6" s="10"/>
      <c r="J6" s="10"/>
      <c r="K6" s="47"/>
      <c r="L6" s="56" t="s">
        <v>22</v>
      </c>
      <c r="M6" s="66"/>
      <c r="N6" s="66"/>
      <c r="O6" s="66"/>
      <c r="P6" s="66"/>
      <c r="Q6" s="67" t="s">
        <v>2</v>
      </c>
      <c r="R6" s="67"/>
      <c r="S6" s="66"/>
      <c r="T6" s="66"/>
      <c r="U6" s="67" t="s">
        <v>32</v>
      </c>
      <c r="V6" s="67"/>
      <c r="W6" s="66"/>
      <c r="X6" s="66"/>
      <c r="Y6" s="67" t="s">
        <v>28</v>
      </c>
      <c r="Z6" s="67"/>
      <c r="AA6" s="67"/>
      <c r="AB6" s="67"/>
      <c r="AC6" s="67"/>
      <c r="AD6" s="67"/>
      <c r="AE6" s="113"/>
      <c r="AF6" s="118"/>
      <c r="AG6" s="118" t="str">
        <f>L6&amp;IF(O6="","　　　　年　　　　月　　　　日",IF(O6="","　　　",IF(O6&lt;10,"　　","　")&amp;DBCS(O6))&amp;"　年"&amp;IF(S6="","　　　",IF(S6&lt;10,"　　","　")&amp;DBCS(S6))&amp;"　月"&amp;IF(W6="","　　　",IF(W6&lt;10,"　　","　")&amp;DBCS(W6))&amp;"　日")</f>
        <v>令和　　　　年　　　　月　　　　日</v>
      </c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25"/>
      <c r="AY6" s="125"/>
      <c r="AZ6" s="125"/>
      <c r="BA6" s="125"/>
      <c r="BB6" s="125"/>
      <c r="BC6" s="125"/>
    </row>
    <row r="7" spans="1:55" s="1" customFormat="1" ht="14.1" customHeight="1">
      <c r="A7" s="2"/>
      <c r="B7" s="4" t="s">
        <v>12</v>
      </c>
      <c r="C7" s="10"/>
      <c r="D7" s="10"/>
      <c r="E7" s="10"/>
      <c r="F7" s="10"/>
      <c r="G7" s="10"/>
      <c r="H7" s="10"/>
      <c r="I7" s="10"/>
      <c r="J7" s="10"/>
      <c r="K7" s="47"/>
      <c r="L7" s="57" t="str">
        <f>IF(L6="","",L6)</f>
        <v>令和</v>
      </c>
      <c r="M7" s="67"/>
      <c r="N7" s="67"/>
      <c r="O7" s="67" t="str">
        <f>IF(O6="","",O6)</f>
        <v/>
      </c>
      <c r="P7" s="67"/>
      <c r="Q7" s="67" t="s">
        <v>2</v>
      </c>
      <c r="R7" s="67"/>
      <c r="S7" s="67" t="str">
        <f>IF(S6="","",S6)</f>
        <v/>
      </c>
      <c r="T7" s="67"/>
      <c r="U7" s="67" t="s">
        <v>32</v>
      </c>
      <c r="V7" s="67"/>
      <c r="W7" s="67" t="str">
        <f>IF(W6="","",W6)</f>
        <v/>
      </c>
      <c r="X7" s="67"/>
      <c r="Y7" s="67" t="s">
        <v>28</v>
      </c>
      <c r="Z7" s="67"/>
      <c r="AA7" s="67"/>
      <c r="AB7" s="67"/>
      <c r="AC7" s="67"/>
      <c r="AD7" s="67"/>
      <c r="AE7" s="113"/>
      <c r="AF7" s="118"/>
      <c r="AG7" s="118" t="str">
        <f>L7&amp;IF(O7="","　　　　年　　　　月　　　　日",IF(O7="","　　　",IF(O7&lt;10,"　　","　")&amp;DBCS(O7))&amp;"　年"&amp;IF(S7="","　　　",IF(S7&lt;10,"　　","　")&amp;DBCS(S7))&amp;"　月"&amp;IF(W7="","　　　",IF(W7&lt;10,"　　","　")&amp;DBCS(W7))&amp;"　日")</f>
        <v>令和　　　　年　　　　月　　　　日</v>
      </c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25"/>
      <c r="AY7" s="125"/>
      <c r="AZ7" s="125"/>
      <c r="BA7" s="125"/>
      <c r="BB7" s="125"/>
      <c r="BC7" s="125"/>
    </row>
    <row r="8" spans="1:55" s="1" customFormat="1" ht="14.1" customHeight="1">
      <c r="A8" s="2"/>
      <c r="B8" s="4" t="s">
        <v>6</v>
      </c>
      <c r="C8" s="10"/>
      <c r="D8" s="10"/>
      <c r="E8" s="10"/>
      <c r="F8" s="10"/>
      <c r="G8" s="10"/>
      <c r="H8" s="10"/>
      <c r="I8" s="10"/>
      <c r="J8" s="10"/>
      <c r="K8" s="47"/>
      <c r="L8" s="56" t="s">
        <v>22</v>
      </c>
      <c r="M8" s="66"/>
      <c r="N8" s="66"/>
      <c r="O8" s="66"/>
      <c r="P8" s="66"/>
      <c r="Q8" s="67" t="s">
        <v>2</v>
      </c>
      <c r="R8" s="67"/>
      <c r="S8" s="66"/>
      <c r="T8" s="66"/>
      <c r="U8" s="67" t="s">
        <v>32</v>
      </c>
      <c r="V8" s="67"/>
      <c r="W8" s="66"/>
      <c r="X8" s="66"/>
      <c r="Y8" s="67" t="s">
        <v>28</v>
      </c>
      <c r="Z8" s="67"/>
      <c r="AA8" s="67"/>
      <c r="AB8" s="67"/>
      <c r="AC8" s="67"/>
      <c r="AD8" s="67"/>
      <c r="AE8" s="113"/>
      <c r="AF8" s="118"/>
      <c r="AG8" s="118" t="str">
        <f>L8&amp;IF(O8="","　　　　年　　　　月　　　　日",IF(O8="","　　　",IF(O8&lt;10,"　　","　")&amp;DBCS(O8))&amp;"　年"&amp;IF(S8="","　　　",IF(S8&lt;10,"　　","　")&amp;DBCS(S8))&amp;"　月"&amp;IF(W8="","　　　",IF(W8&lt;10,"　　","　")&amp;DBCS(W8))&amp;"　日")</f>
        <v>令和　　　　年　　　　月　　　　日</v>
      </c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25"/>
      <c r="AY8" s="125"/>
      <c r="AZ8" s="125"/>
      <c r="BA8" s="125"/>
      <c r="BB8" s="125"/>
      <c r="BC8" s="125"/>
    </row>
    <row r="9" spans="1:55" s="1" customFormat="1" ht="14.1" customHeight="1">
      <c r="A9" s="2"/>
      <c r="B9" s="4" t="s">
        <v>10</v>
      </c>
      <c r="C9" s="10"/>
      <c r="D9" s="10"/>
      <c r="E9" s="10"/>
      <c r="F9" s="10"/>
      <c r="G9" s="10"/>
      <c r="H9" s="10"/>
      <c r="I9" s="10"/>
      <c r="J9" s="10"/>
      <c r="K9" s="47"/>
      <c r="L9" s="58" t="s">
        <v>23</v>
      </c>
      <c r="M9" s="68"/>
      <c r="N9" s="68"/>
      <c r="O9" s="92"/>
      <c r="P9" s="101" t="str">
        <f>IF(L9="不要","※印刷する場合1～9ページをページ指定で印刷してください","")</f>
        <v/>
      </c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114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25"/>
      <c r="AY9" s="125"/>
      <c r="AZ9" s="125"/>
      <c r="BA9" s="125"/>
      <c r="BB9" s="125"/>
      <c r="BC9" s="125"/>
    </row>
    <row r="10" spans="1:55" s="1" customFormat="1" ht="14.1" customHeight="1">
      <c r="A10" s="2"/>
      <c r="B10" s="7" t="s">
        <v>13</v>
      </c>
      <c r="C10" s="13"/>
      <c r="D10" s="13"/>
      <c r="E10" s="13"/>
      <c r="F10" s="29" t="s">
        <v>5</v>
      </c>
      <c r="G10" s="41"/>
      <c r="H10" s="41"/>
      <c r="I10" s="41"/>
      <c r="J10" s="41"/>
      <c r="K10" s="50"/>
      <c r="L10" s="5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115"/>
      <c r="AF10" s="118"/>
      <c r="AG10" s="125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25"/>
      <c r="AY10" s="125"/>
      <c r="AZ10" s="125"/>
      <c r="BA10" s="125"/>
      <c r="BB10" s="125"/>
      <c r="BC10" s="125"/>
    </row>
    <row r="11" spans="1:55" s="1" customFormat="1" ht="14.1" customHeight="1">
      <c r="A11" s="2"/>
      <c r="B11" s="8"/>
      <c r="C11" s="14"/>
      <c r="D11" s="14"/>
      <c r="E11" s="22"/>
      <c r="F11" s="30" t="s">
        <v>17</v>
      </c>
      <c r="G11" s="42"/>
      <c r="H11" s="42"/>
      <c r="I11" s="42"/>
      <c r="J11" s="42"/>
      <c r="K11" s="51"/>
      <c r="L11" s="6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116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25"/>
      <c r="AY11" s="125"/>
      <c r="AZ11" s="125"/>
      <c r="BA11" s="125"/>
      <c r="BB11" s="125"/>
      <c r="BC11" s="125"/>
    </row>
    <row r="12" spans="1:55" s="1" customFormat="1" ht="14.1" customHeight="1">
      <c r="A12" s="2"/>
      <c r="B12" s="8"/>
      <c r="C12" s="14"/>
      <c r="D12" s="14"/>
      <c r="E12" s="22"/>
      <c r="F12" s="30" t="s">
        <v>18</v>
      </c>
      <c r="G12" s="42"/>
      <c r="H12" s="42"/>
      <c r="I12" s="42"/>
      <c r="J12" s="42"/>
      <c r="K12" s="51"/>
      <c r="L12" s="6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116"/>
      <c r="AF12" s="118"/>
      <c r="AG12" s="118"/>
      <c r="AH12" s="118"/>
      <c r="AI12" s="118"/>
      <c r="AJ12" s="118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18"/>
      <c r="AW12" s="118"/>
      <c r="AX12" s="125"/>
      <c r="AY12" s="125"/>
      <c r="AZ12" s="125"/>
      <c r="BA12" s="125"/>
      <c r="BB12" s="125"/>
      <c r="BC12" s="125"/>
    </row>
    <row r="13" spans="1:55" s="1" customFormat="1" ht="14.1" customHeight="1">
      <c r="A13" s="2"/>
      <c r="B13" s="9"/>
      <c r="C13" s="15"/>
      <c r="D13" s="15"/>
      <c r="E13" s="23"/>
      <c r="F13" s="31" t="s">
        <v>0</v>
      </c>
      <c r="G13" s="43"/>
      <c r="H13" s="43"/>
      <c r="I13" s="43"/>
      <c r="J13" s="43"/>
      <c r="K13" s="52"/>
      <c r="L13" s="6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117"/>
      <c r="AF13" s="119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25"/>
      <c r="AY13" s="125"/>
      <c r="AZ13" s="125"/>
      <c r="BA13" s="125"/>
      <c r="BB13" s="125"/>
      <c r="BC13" s="125"/>
    </row>
    <row r="14" spans="1:55" ht="14.1" customHeight="1">
      <c r="B14" s="7" t="s">
        <v>14</v>
      </c>
      <c r="C14" s="13"/>
      <c r="D14" s="13"/>
      <c r="E14" s="13"/>
      <c r="F14" s="29" t="s">
        <v>5</v>
      </c>
      <c r="G14" s="41"/>
      <c r="H14" s="41"/>
      <c r="I14" s="41"/>
      <c r="J14" s="41"/>
      <c r="K14" s="50"/>
      <c r="L14" s="5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115"/>
      <c r="AF14" s="5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115"/>
    </row>
    <row r="15" spans="1:55" ht="14.1" customHeight="1">
      <c r="B15" s="8"/>
      <c r="C15" s="14"/>
      <c r="D15" s="14"/>
      <c r="E15" s="22"/>
      <c r="F15" s="30" t="s">
        <v>17</v>
      </c>
      <c r="G15" s="42"/>
      <c r="H15" s="42"/>
      <c r="I15" s="42"/>
      <c r="J15" s="42"/>
      <c r="K15" s="51"/>
      <c r="L15" s="6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116"/>
      <c r="AF15" s="6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116"/>
    </row>
    <row r="16" spans="1:55" ht="14.1" customHeight="1">
      <c r="B16" s="8"/>
      <c r="C16" s="14"/>
      <c r="D16" s="14"/>
      <c r="E16" s="22"/>
      <c r="F16" s="30" t="s">
        <v>18</v>
      </c>
      <c r="G16" s="42"/>
      <c r="H16" s="42"/>
      <c r="I16" s="42"/>
      <c r="J16" s="42"/>
      <c r="K16" s="51"/>
      <c r="L16" s="6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116"/>
      <c r="AF16" s="6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116"/>
    </row>
    <row r="17" spans="1:51" ht="14.1" customHeight="1">
      <c r="B17" s="9"/>
      <c r="C17" s="15"/>
      <c r="D17" s="15"/>
      <c r="E17" s="23"/>
      <c r="F17" s="31" t="s">
        <v>0</v>
      </c>
      <c r="G17" s="43"/>
      <c r="H17" s="43"/>
      <c r="I17" s="43"/>
      <c r="J17" s="43"/>
      <c r="K17" s="52"/>
      <c r="L17" s="6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117"/>
      <c r="AF17" s="6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117"/>
    </row>
    <row r="18" spans="1:51" ht="3" customHeight="1"/>
    <row r="19" spans="1:51" ht="15" customHeight="1">
      <c r="A19" s="3"/>
    </row>
    <row r="24" spans="1:51" ht="15" customHeight="1">
      <c r="M24" s="63" t="s">
        <v>25</v>
      </c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</row>
    <row r="25" spans="1:51" ht="15" customHeight="1"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</row>
    <row r="27" spans="1:51" ht="24.95" customHeight="1">
      <c r="D27" s="16"/>
      <c r="E27" s="24"/>
      <c r="F27" s="32" t="s">
        <v>1</v>
      </c>
      <c r="G27" s="32"/>
      <c r="H27" s="32"/>
      <c r="I27" s="32"/>
      <c r="J27" s="32"/>
      <c r="K27" s="32"/>
      <c r="L27" s="24"/>
      <c r="M27" s="72"/>
      <c r="N27" s="80"/>
      <c r="O27" s="93" t="str">
        <f>IF(L2="","",L2)</f>
        <v/>
      </c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133"/>
    </row>
    <row r="28" spans="1:51" ht="24.95" customHeight="1">
      <c r="D28" s="17"/>
      <c r="E28" s="25"/>
      <c r="F28" s="33"/>
      <c r="G28" s="33"/>
      <c r="H28" s="33"/>
      <c r="I28" s="33"/>
      <c r="J28" s="33"/>
      <c r="K28" s="33"/>
      <c r="L28" s="25"/>
      <c r="M28" s="73"/>
      <c r="N28" s="81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134"/>
    </row>
    <row r="29" spans="1:51" ht="24.95" customHeight="1">
      <c r="D29" s="18"/>
      <c r="E29" s="26"/>
      <c r="F29" s="34" t="s">
        <v>3</v>
      </c>
      <c r="G29" s="34"/>
      <c r="H29" s="34"/>
      <c r="I29" s="34"/>
      <c r="J29" s="34"/>
      <c r="K29" s="34"/>
      <c r="L29" s="26"/>
      <c r="M29" s="74"/>
      <c r="N29" s="82"/>
      <c r="O29" s="26" t="str">
        <f>"津山市　"&amp;IF(O3="","　　　　　　　　　　",O3)&amp;"　地内"</f>
        <v>津山市　　　　　　　　　　　　地内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135"/>
    </row>
    <row r="30" spans="1:51" ht="24.95" customHeight="1">
      <c r="D30" s="19"/>
      <c r="E30" s="27"/>
      <c r="F30" s="35" t="s">
        <v>19</v>
      </c>
      <c r="G30" s="35"/>
      <c r="H30" s="35"/>
      <c r="I30" s="35"/>
      <c r="J30" s="35"/>
      <c r="K30" s="35"/>
      <c r="L30" s="27"/>
      <c r="M30" s="75"/>
      <c r="N30" s="83"/>
      <c r="O30" s="35" t="s">
        <v>26</v>
      </c>
      <c r="P30" s="35"/>
      <c r="Q30" s="35"/>
      <c r="R30" s="35"/>
      <c r="S30" s="75"/>
      <c r="T30" s="27"/>
      <c r="U30" s="27" t="str">
        <f>AG7</f>
        <v>令和　　　　年　　　　月　　　　日</v>
      </c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136"/>
    </row>
    <row r="31" spans="1:51" ht="24.95" customHeight="1">
      <c r="D31" s="17"/>
      <c r="E31" s="25"/>
      <c r="F31" s="33"/>
      <c r="G31" s="33"/>
      <c r="H31" s="33"/>
      <c r="I31" s="33"/>
      <c r="J31" s="33"/>
      <c r="K31" s="33"/>
      <c r="L31" s="25"/>
      <c r="M31" s="73"/>
      <c r="N31" s="81"/>
      <c r="O31" s="33" t="s">
        <v>27</v>
      </c>
      <c r="P31" s="33"/>
      <c r="Q31" s="33"/>
      <c r="R31" s="33"/>
      <c r="S31" s="73"/>
      <c r="T31" s="25"/>
      <c r="U31" s="25" t="str">
        <f>AG8</f>
        <v>令和　　　　年　　　　月　　　　日</v>
      </c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134"/>
    </row>
    <row r="32" spans="1:51" ht="24.95" customHeight="1">
      <c r="D32" s="19"/>
      <c r="E32" s="27"/>
      <c r="F32" s="35" t="s">
        <v>20</v>
      </c>
      <c r="G32" s="35"/>
      <c r="H32" s="35"/>
      <c r="I32" s="35"/>
      <c r="J32" s="35"/>
      <c r="K32" s="35"/>
      <c r="L32" s="27"/>
      <c r="M32" s="75"/>
      <c r="N32" s="83"/>
      <c r="O32" s="27"/>
      <c r="P32" s="27"/>
      <c r="Q32" s="27"/>
      <c r="R32" s="27"/>
      <c r="S32" s="103" t="str">
        <f>AG4&amp;AH4&amp;IF(OR(AH4="",AH4="￥"),"","，")&amp;AI4&amp;AJ4&amp;AK4&amp;IF(OR(AK4="",AK4="￥"),"","，")&amp;AL4&amp;AM4&amp;AN4&amp;IF(OR(AN4="",AN4="￥"),"","，")&amp;AO4&amp;AP4&amp;AQ4</f>
        <v/>
      </c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27" t="s">
        <v>36</v>
      </c>
      <c r="AP32" s="27"/>
      <c r="AQ32" s="27"/>
      <c r="AR32" s="136"/>
    </row>
    <row r="33" spans="4:44" ht="24.95" customHeight="1">
      <c r="D33" s="20"/>
      <c r="E33" s="28"/>
      <c r="F33" s="36"/>
      <c r="G33" s="36"/>
      <c r="H33" s="36"/>
      <c r="I33" s="36"/>
      <c r="J33" s="36"/>
      <c r="K33" s="36"/>
      <c r="L33" s="28"/>
      <c r="M33" s="76"/>
      <c r="N33" s="84"/>
      <c r="O33" s="28"/>
      <c r="P33" s="28" t="s">
        <v>8</v>
      </c>
      <c r="Q33" s="28"/>
      <c r="R33" s="28"/>
      <c r="S33" s="28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20" t="str">
        <f>AS4&amp;AT4&amp;IF(OR(AT4="",AT4="￥"),"","，")&amp;AU4&amp;AV4&amp;AW4&amp;IF(OR(AW4="",AW4="￥"),"","，")&amp;AX4&amp;AY4&amp;AZ4&amp;IF(OR(AZ4="",AZ4="￥"),"","，")&amp;BA4&amp;BB4&amp;BC4</f>
        <v/>
      </c>
      <c r="AG33" s="120"/>
      <c r="AH33" s="120"/>
      <c r="AI33" s="120"/>
      <c r="AJ33" s="120"/>
      <c r="AK33" s="120"/>
      <c r="AL33" s="120"/>
      <c r="AM33" s="120"/>
      <c r="AN33" s="120"/>
      <c r="AO33" s="28" t="s">
        <v>30</v>
      </c>
      <c r="AP33" s="28"/>
      <c r="AQ33" s="28"/>
      <c r="AR33" s="137"/>
    </row>
    <row r="72" spans="1:1" ht="15" customHeight="1">
      <c r="A72" s="3"/>
    </row>
    <row r="129" spans="1:1" ht="15" customHeight="1">
      <c r="A129" s="3"/>
    </row>
    <row r="186" spans="1:1" ht="15" customHeight="1">
      <c r="A186" s="3"/>
    </row>
    <row r="243" spans="1:1" ht="15" customHeight="1">
      <c r="A243" s="3"/>
    </row>
    <row r="300" spans="1:1" ht="15" customHeight="1">
      <c r="A300" s="3"/>
    </row>
    <row r="357" spans="1:1" ht="15" customHeight="1">
      <c r="A357" s="3"/>
    </row>
    <row r="414" spans="1:1" ht="15" customHeight="1">
      <c r="A414" s="3"/>
    </row>
    <row r="471" spans="1:9" ht="15" customHeight="1">
      <c r="A471" s="3"/>
    </row>
    <row r="475" spans="1:9" ht="18" customHeight="1">
      <c r="D475" s="21" t="s">
        <v>15</v>
      </c>
    </row>
    <row r="476" spans="1:9" ht="18" customHeight="1">
      <c r="D476" s="21"/>
    </row>
    <row r="477" spans="1:9" ht="18" customHeight="1">
      <c r="D477" s="21"/>
    </row>
    <row r="478" spans="1:9" ht="15" customHeight="1">
      <c r="I478" s="21" t="str">
        <f>AG6</f>
        <v>令和　　　　年　　　　月　　　　日</v>
      </c>
    </row>
    <row r="479" spans="1:9" ht="15" customHeight="1">
      <c r="I479" s="21"/>
    </row>
    <row r="481" spans="12:41" ht="20.100000000000001" customHeight="1">
      <c r="L481" s="62" t="s">
        <v>24</v>
      </c>
      <c r="M481" s="62"/>
      <c r="N481" s="62"/>
      <c r="O481" s="62"/>
      <c r="P481" s="21"/>
      <c r="Q481" s="21"/>
      <c r="R481" s="21" t="s">
        <v>31</v>
      </c>
      <c r="S481" s="21"/>
      <c r="T481" s="21"/>
    </row>
    <row r="482" spans="12:41" ht="20.100000000000001" customHeight="1">
      <c r="L482" s="21"/>
      <c r="M482" s="21"/>
      <c r="N482" s="21"/>
      <c r="O482" s="21"/>
      <c r="P482" s="21"/>
      <c r="Q482" s="21"/>
      <c r="R482" s="21"/>
      <c r="S482" s="21"/>
      <c r="T482" s="21"/>
    </row>
    <row r="483" spans="12:41" ht="20.100000000000001" customHeight="1">
      <c r="L483" s="21"/>
      <c r="M483" s="21"/>
      <c r="N483" s="21"/>
      <c r="O483" s="21"/>
      <c r="P483" s="21"/>
      <c r="Q483" s="21"/>
      <c r="R483" s="21" t="s">
        <v>38</v>
      </c>
      <c r="S483" s="21"/>
      <c r="T483" s="21"/>
    </row>
    <row r="484" spans="12:41" ht="20.100000000000001" customHeight="1">
      <c r="L484" s="21"/>
      <c r="M484" s="21"/>
      <c r="N484" s="21"/>
      <c r="O484" s="21"/>
      <c r="P484" s="21"/>
      <c r="Q484" s="21"/>
      <c r="R484" s="21"/>
      <c r="S484" s="21"/>
      <c r="T484" s="21"/>
    </row>
    <row r="485" spans="12:41" ht="20.100000000000001" customHeight="1">
      <c r="L485" s="21"/>
      <c r="M485" s="21"/>
      <c r="N485" s="21"/>
      <c r="O485" s="21"/>
      <c r="P485" s="21"/>
      <c r="Q485" s="21"/>
      <c r="R485" s="21" t="s">
        <v>11</v>
      </c>
      <c r="S485" s="21"/>
      <c r="T485" s="21"/>
      <c r="W485" s="106" t="str">
        <f>[1]目次!D20</f>
        <v>谷口圭三</v>
      </c>
      <c r="X485" s="106"/>
      <c r="Y485" s="106"/>
      <c r="Z485" s="106"/>
      <c r="AA485" s="106"/>
      <c r="AB485" s="106"/>
      <c r="AC485" s="106"/>
      <c r="AD485" s="106"/>
      <c r="AE485" s="106"/>
      <c r="AF485" s="106"/>
      <c r="AO485" s="132" t="s">
        <v>37</v>
      </c>
    </row>
    <row r="486" spans="12:41" ht="14.1" customHeight="1"/>
    <row r="487" spans="12:41" ht="14.1" customHeight="1"/>
    <row r="488" spans="12:41" ht="14.1" customHeight="1"/>
    <row r="489" spans="12:41" ht="20.100000000000001" customHeight="1">
      <c r="L489" s="62" t="s">
        <v>13</v>
      </c>
      <c r="M489" s="62"/>
      <c r="N489" s="62"/>
      <c r="O489" s="62"/>
      <c r="P489" s="21"/>
      <c r="Q489" s="102" t="s">
        <v>16</v>
      </c>
      <c r="R489" s="102"/>
      <c r="S489" s="102"/>
      <c r="U489" s="105" t="str">
        <f>IF(L10="","",L10)</f>
        <v/>
      </c>
      <c r="V489" s="105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  <c r="AK489" s="105"/>
      <c r="AL489" s="105"/>
      <c r="AM489" s="105"/>
      <c r="AN489" s="105"/>
      <c r="AO489" s="105"/>
    </row>
    <row r="490" spans="12:41" ht="20.100000000000001" customHeight="1">
      <c r="L490" s="21"/>
      <c r="M490" s="21"/>
      <c r="N490" s="21"/>
      <c r="O490" s="21"/>
      <c r="P490" s="21"/>
      <c r="Q490" s="21"/>
      <c r="R490" s="21"/>
      <c r="S490" s="21"/>
      <c r="U490" s="105" t="str">
        <f>IF(L11="","",L11)</f>
        <v/>
      </c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  <c r="AL490" s="105"/>
      <c r="AM490" s="105"/>
      <c r="AN490" s="105"/>
      <c r="AO490" s="105"/>
    </row>
    <row r="491" spans="12:41" ht="20.100000000000001" customHeight="1">
      <c r="L491" s="21"/>
      <c r="M491" s="21"/>
      <c r="N491" s="21"/>
      <c r="O491" s="21"/>
      <c r="P491" s="21"/>
      <c r="Q491" s="102" t="s">
        <v>29</v>
      </c>
      <c r="R491" s="102"/>
      <c r="S491" s="102"/>
      <c r="U491" s="105" t="str">
        <f>IF(L12="","",L12)</f>
        <v/>
      </c>
      <c r="V491" s="105"/>
      <c r="W491" s="105"/>
      <c r="X491" s="105"/>
      <c r="Y491" s="105"/>
      <c r="Z491" s="105"/>
      <c r="AB491" s="106" t="str">
        <f>IF(L13="","",L13)</f>
        <v/>
      </c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O491" s="132" t="s">
        <v>37</v>
      </c>
    </row>
    <row r="492" spans="12:41" ht="15" customHeight="1">
      <c r="L492" s="21"/>
      <c r="M492" s="21"/>
      <c r="N492" s="21"/>
      <c r="O492" s="21"/>
      <c r="P492" s="21"/>
      <c r="Q492" s="21"/>
      <c r="R492" s="21"/>
      <c r="S492" s="21"/>
    </row>
    <row r="493" spans="12:41" ht="15" customHeight="1">
      <c r="L493" s="21"/>
      <c r="M493" s="21"/>
      <c r="N493" s="21"/>
      <c r="O493" s="21"/>
      <c r="P493" s="21"/>
      <c r="Q493" s="21"/>
      <c r="R493" s="21"/>
      <c r="S493" s="21"/>
    </row>
    <row r="494" spans="12:41" ht="15" customHeight="1">
      <c r="L494" s="21"/>
      <c r="M494" s="21"/>
      <c r="N494" s="21"/>
      <c r="O494" s="21"/>
      <c r="P494" s="21"/>
      <c r="Q494" s="21"/>
      <c r="R494" s="21"/>
      <c r="S494" s="21"/>
    </row>
    <row r="495" spans="12:41" ht="20.100000000000001" customHeight="1">
      <c r="L495" s="62" t="s">
        <v>14</v>
      </c>
      <c r="M495" s="62"/>
      <c r="N495" s="62"/>
      <c r="O495" s="62"/>
      <c r="P495" s="21"/>
      <c r="Q495" s="102" t="s">
        <v>16</v>
      </c>
      <c r="R495" s="102"/>
      <c r="S495" s="102"/>
      <c r="U495" s="105" t="str">
        <f>IF(L14="","",L14)</f>
        <v/>
      </c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  <c r="AL495" s="105"/>
      <c r="AM495" s="105"/>
      <c r="AN495" s="105"/>
      <c r="AO495" s="105"/>
    </row>
    <row r="496" spans="12:41" ht="20.100000000000001" customHeight="1">
      <c r="L496" s="21"/>
      <c r="M496" s="21"/>
      <c r="N496" s="21"/>
      <c r="O496" s="21"/>
      <c r="P496" s="21"/>
      <c r="Q496" s="21"/>
      <c r="R496" s="21"/>
      <c r="S496" s="21"/>
      <c r="U496" s="105" t="str">
        <f>IF(L15="","",L15)</f>
        <v/>
      </c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</row>
    <row r="497" spans="11:41" ht="20.100000000000001" customHeight="1">
      <c r="L497" s="21"/>
      <c r="M497" s="21"/>
      <c r="N497" s="21"/>
      <c r="O497" s="21"/>
      <c r="P497" s="21"/>
      <c r="Q497" s="102" t="s">
        <v>29</v>
      </c>
      <c r="R497" s="102"/>
      <c r="S497" s="102"/>
      <c r="U497" s="105" t="str">
        <f>IF(L16="","",L16)</f>
        <v/>
      </c>
      <c r="V497" s="105"/>
      <c r="W497" s="105"/>
      <c r="X497" s="105"/>
      <c r="Y497" s="105"/>
      <c r="Z497" s="105"/>
      <c r="AB497" s="106" t="str">
        <f>IF(L17="","",L17)</f>
        <v/>
      </c>
      <c r="AC497" s="106"/>
      <c r="AD497" s="106"/>
      <c r="AE497" s="106"/>
      <c r="AF497" s="106"/>
      <c r="AG497" s="106"/>
      <c r="AH497" s="106"/>
      <c r="AI497" s="106"/>
      <c r="AJ497" s="106"/>
      <c r="AK497" s="106"/>
      <c r="AL497" s="106"/>
      <c r="AM497" s="106"/>
      <c r="AO497" s="132" t="s">
        <v>37</v>
      </c>
    </row>
    <row r="498" spans="11:41" ht="15" customHeight="1">
      <c r="L498" s="21"/>
      <c r="M498" s="21"/>
      <c r="N498" s="21"/>
      <c r="O498" s="21"/>
      <c r="P498" s="21"/>
      <c r="Q498" s="21"/>
      <c r="R498" s="21"/>
      <c r="S498" s="21"/>
    </row>
    <row r="499" spans="11:41" ht="15" customHeight="1">
      <c r="L499" s="21"/>
      <c r="M499" s="21"/>
      <c r="N499" s="21"/>
      <c r="O499" s="21"/>
      <c r="P499" s="21"/>
      <c r="Q499" s="21"/>
      <c r="R499" s="21"/>
      <c r="S499" s="21"/>
    </row>
    <row r="500" spans="11:41" ht="20.100000000000001" customHeight="1">
      <c r="L500" s="62" t="s">
        <v>14</v>
      </c>
      <c r="M500" s="62"/>
      <c r="N500" s="62"/>
      <c r="O500" s="62"/>
      <c r="P500" s="21"/>
      <c r="Q500" s="102" t="s">
        <v>16</v>
      </c>
      <c r="R500" s="102"/>
      <c r="S500" s="102"/>
      <c r="U500" s="105" t="str">
        <f>IF(AF14="","",AF14)</f>
        <v/>
      </c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</row>
    <row r="501" spans="11:41" ht="20.100000000000001" customHeight="1">
      <c r="L501" s="21"/>
      <c r="M501" s="21"/>
      <c r="N501" s="21"/>
      <c r="O501" s="21"/>
      <c r="P501" s="21"/>
      <c r="Q501" s="21"/>
      <c r="R501" s="21"/>
      <c r="S501" s="21"/>
      <c r="U501" s="105" t="str">
        <f>IF(AF15="","",AF15)</f>
        <v/>
      </c>
      <c r="V501" s="105"/>
      <c r="W501" s="105"/>
      <c r="X501" s="105"/>
      <c r="Y501" s="105"/>
      <c r="Z501" s="105"/>
      <c r="AA501" s="105"/>
      <c r="AB501" s="105"/>
      <c r="AC501" s="105"/>
      <c r="AD501" s="105"/>
      <c r="AE501" s="105"/>
      <c r="AF501" s="105"/>
      <c r="AG501" s="105"/>
      <c r="AH501" s="105"/>
      <c r="AI501" s="105"/>
      <c r="AJ501" s="105"/>
      <c r="AK501" s="105"/>
      <c r="AL501" s="105"/>
      <c r="AM501" s="105"/>
      <c r="AN501" s="105"/>
      <c r="AO501" s="105"/>
    </row>
    <row r="502" spans="11:41" ht="20.100000000000001" customHeight="1">
      <c r="K502" s="21"/>
      <c r="L502" s="21"/>
      <c r="M502" s="21"/>
      <c r="N502" s="21"/>
      <c r="O502" s="21"/>
      <c r="Q502" s="102" t="s">
        <v>29</v>
      </c>
      <c r="R502" s="102"/>
      <c r="S502" s="102"/>
      <c r="U502" s="105" t="str">
        <f>IF(AF16="","",AF16)</f>
        <v/>
      </c>
      <c r="V502" s="105"/>
      <c r="W502" s="105"/>
      <c r="X502" s="105"/>
      <c r="Y502" s="105"/>
      <c r="Z502" s="105"/>
      <c r="AB502" s="106" t="str">
        <f>IF(AF17="","",AF17)</f>
        <v/>
      </c>
      <c r="AC502" s="106"/>
      <c r="AD502" s="106"/>
      <c r="AE502" s="106"/>
      <c r="AF502" s="106"/>
      <c r="AG502" s="106"/>
      <c r="AH502" s="106"/>
      <c r="AI502" s="106"/>
      <c r="AJ502" s="106"/>
      <c r="AK502" s="106"/>
      <c r="AL502" s="106"/>
      <c r="AM502" s="106"/>
      <c r="AO502" s="132" t="s">
        <v>37</v>
      </c>
    </row>
    <row r="503" spans="11:41" ht="15" customHeight="1">
      <c r="K503" s="21"/>
      <c r="L503" s="21"/>
      <c r="M503" s="21"/>
      <c r="N503" s="21"/>
      <c r="O503" s="21"/>
      <c r="P503" s="102"/>
      <c r="Q503" s="102"/>
      <c r="R503" s="102"/>
      <c r="T503" s="105"/>
    </row>
    <row r="504" spans="11:41" ht="15" customHeight="1">
      <c r="K504" s="21"/>
      <c r="L504" s="21"/>
      <c r="M504" s="21"/>
      <c r="N504" s="21"/>
      <c r="O504" s="21"/>
      <c r="P504" s="102"/>
      <c r="Q504" s="102"/>
      <c r="R504" s="102"/>
      <c r="T504" s="105"/>
    </row>
    <row r="505" spans="11:41" ht="15" customHeight="1">
      <c r="K505" s="21"/>
      <c r="L505" s="21"/>
      <c r="M505" s="21"/>
      <c r="N505" s="21"/>
      <c r="O505" s="21"/>
      <c r="P505" s="102"/>
      <c r="Q505" s="102"/>
      <c r="R505" s="102"/>
      <c r="T505" s="105"/>
    </row>
    <row r="506" spans="11:41" ht="15" customHeight="1">
      <c r="K506" s="21"/>
      <c r="L506" s="21"/>
      <c r="M506" s="21"/>
      <c r="N506" s="21"/>
      <c r="O506" s="21"/>
      <c r="P506" s="102"/>
      <c r="Q506" s="102"/>
      <c r="R506" s="102"/>
      <c r="T506" s="105"/>
    </row>
    <row r="507" spans="11:41" ht="15" customHeight="1">
      <c r="K507" s="21"/>
      <c r="L507" s="21"/>
      <c r="M507" s="21"/>
      <c r="N507" s="21"/>
      <c r="O507" s="21"/>
      <c r="P507" s="102"/>
      <c r="Q507" s="102"/>
      <c r="R507" s="102"/>
      <c r="T507" s="105"/>
    </row>
    <row r="508" spans="11:41" ht="15" customHeight="1">
      <c r="K508" s="21"/>
      <c r="L508" s="21"/>
      <c r="M508" s="21"/>
      <c r="N508" s="21"/>
      <c r="O508" s="21"/>
      <c r="P508" s="102"/>
      <c r="Q508" s="102"/>
      <c r="R508" s="102"/>
      <c r="T508" s="105"/>
    </row>
    <row r="509" spans="11:41" ht="15" customHeight="1">
      <c r="K509" s="21"/>
      <c r="L509" s="21"/>
      <c r="M509" s="21"/>
      <c r="N509" s="21"/>
      <c r="O509" s="21"/>
      <c r="P509" s="102"/>
      <c r="Q509" s="102"/>
      <c r="R509" s="102"/>
      <c r="T509" s="105"/>
    </row>
    <row r="510" spans="11:41" ht="15" customHeight="1">
      <c r="K510" s="21"/>
      <c r="L510" s="21"/>
      <c r="M510" s="21"/>
      <c r="N510" s="21"/>
      <c r="O510" s="21"/>
      <c r="P510" s="102"/>
      <c r="Q510" s="102"/>
      <c r="R510" s="102"/>
      <c r="T510" s="105"/>
    </row>
    <row r="511" spans="11:41" ht="15" customHeight="1">
      <c r="K511" s="21"/>
      <c r="L511" s="21"/>
      <c r="M511" s="21"/>
      <c r="N511" s="21"/>
      <c r="O511" s="21"/>
      <c r="P511" s="102"/>
      <c r="Q511" s="102"/>
      <c r="R511" s="102"/>
      <c r="T511" s="105"/>
    </row>
    <row r="512" spans="11:41" ht="15" customHeight="1">
      <c r="K512" s="21"/>
      <c r="L512" s="21"/>
      <c r="M512" s="21"/>
      <c r="N512" s="21"/>
      <c r="O512" s="21"/>
      <c r="P512" s="102"/>
      <c r="Q512" s="102"/>
      <c r="R512" s="102"/>
      <c r="T512" s="105"/>
    </row>
    <row r="513" spans="1:45" ht="15" customHeight="1">
      <c r="K513" s="21"/>
      <c r="L513" s="21"/>
      <c r="M513" s="21"/>
      <c r="N513" s="21"/>
      <c r="O513" s="21"/>
      <c r="P513" s="102"/>
      <c r="Q513" s="102"/>
      <c r="R513" s="102"/>
      <c r="T513" s="105"/>
    </row>
    <row r="514" spans="1:45" ht="15" customHeight="1">
      <c r="K514" s="21"/>
      <c r="L514" s="21"/>
      <c r="M514" s="21"/>
      <c r="N514" s="21"/>
      <c r="O514" s="21"/>
      <c r="P514" s="102"/>
      <c r="Q514" s="102"/>
      <c r="R514" s="102"/>
      <c r="T514" s="105"/>
    </row>
    <row r="515" spans="1:45" ht="15" customHeight="1">
      <c r="K515" s="21"/>
      <c r="L515" s="21"/>
      <c r="M515" s="21"/>
      <c r="N515" s="21"/>
      <c r="O515" s="21"/>
      <c r="P515" s="102"/>
      <c r="Q515" s="102"/>
      <c r="R515" s="102"/>
      <c r="T515" s="105"/>
    </row>
    <row r="516" spans="1:45" ht="15" customHeight="1">
      <c r="K516" s="21"/>
      <c r="L516" s="21"/>
      <c r="M516" s="21"/>
      <c r="N516" s="21"/>
      <c r="O516" s="21"/>
      <c r="P516" s="102"/>
      <c r="Q516" s="102"/>
      <c r="R516" s="102"/>
      <c r="T516" s="105"/>
    </row>
    <row r="517" spans="1:45" ht="15" customHeight="1">
      <c r="K517" s="21"/>
      <c r="L517" s="21"/>
      <c r="M517" s="21"/>
      <c r="N517" s="21"/>
      <c r="O517" s="21"/>
      <c r="P517" s="102"/>
      <c r="Q517" s="102"/>
      <c r="R517" s="102"/>
      <c r="T517" s="105"/>
    </row>
    <row r="518" spans="1:45" ht="15" customHeight="1">
      <c r="K518" s="21"/>
      <c r="L518" s="21"/>
      <c r="M518" s="21"/>
      <c r="N518" s="21"/>
      <c r="O518" s="21"/>
      <c r="P518" s="102"/>
      <c r="Q518" s="102"/>
      <c r="R518" s="102"/>
      <c r="T518" s="105"/>
    </row>
    <row r="519" spans="1:45" ht="15" customHeight="1">
      <c r="K519" s="21"/>
      <c r="L519" s="21"/>
      <c r="M519" s="21"/>
      <c r="N519" s="21"/>
      <c r="O519" s="21"/>
      <c r="P519" s="102"/>
      <c r="Q519" s="102"/>
      <c r="R519" s="102"/>
      <c r="T519" s="105"/>
    </row>
    <row r="520" spans="1:45" ht="15" customHeight="1">
      <c r="K520" s="21"/>
      <c r="L520" s="21"/>
      <c r="M520" s="21"/>
      <c r="N520" s="21"/>
      <c r="O520" s="21"/>
      <c r="P520" s="102"/>
      <c r="Q520" s="102"/>
      <c r="R520" s="102"/>
      <c r="T520" s="105"/>
    </row>
    <row r="523" spans="1:45" ht="15" customHeight="1">
      <c r="A523" s="3"/>
      <c r="D523" t="str">
        <f>IF(L9="要","（別紙）","")</f>
        <v>（別紙）</v>
      </c>
      <c r="AS523" s="138"/>
    </row>
    <row r="525" spans="1:45" ht="15" customHeight="1">
      <c r="L525" s="63" t="str">
        <f>IF(L9="要","支払予定表","")</f>
        <v>支払予定表</v>
      </c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</row>
    <row r="526" spans="1:45" ht="15" customHeight="1"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</row>
    <row r="527" spans="1:45" ht="15" customHeight="1"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</row>
    <row r="530" spans="5:41" ht="15" customHeight="1">
      <c r="E530" s="21" t="str">
        <f>IF(L9="要","１．履行期間における年度別支払い限度額は、次のとおりとする","")</f>
        <v>１．履行期間における年度別支払い限度額は、次のとおりとする</v>
      </c>
    </row>
    <row r="531" spans="5:41" ht="15" customHeight="1">
      <c r="E531" s="21"/>
    </row>
    <row r="532" spans="5:41" ht="15" customHeight="1">
      <c r="E532" s="21"/>
      <c r="F532" s="37" t="str">
        <f>IF(L9="要","年　度","")</f>
        <v>年　度</v>
      </c>
      <c r="G532" s="44"/>
      <c r="H532" s="44"/>
      <c r="I532" s="44"/>
      <c r="J532" s="44"/>
      <c r="K532" s="44"/>
      <c r="L532" s="44"/>
      <c r="M532" s="77"/>
      <c r="N532" s="85" t="str">
        <f>IF(L9="要","年度別支払限度額","")</f>
        <v>年度別支払限度額</v>
      </c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95"/>
      <c r="AD532" s="95"/>
      <c r="AE532" s="95"/>
      <c r="AF532" s="95"/>
      <c r="AG532" s="95"/>
      <c r="AH532" s="126"/>
      <c r="AI532" s="37" t="str">
        <f>IF(L9="要","備　考","")</f>
        <v>備　考</v>
      </c>
      <c r="AJ532" s="44"/>
      <c r="AK532" s="44"/>
      <c r="AL532" s="44"/>
      <c r="AM532" s="44"/>
      <c r="AN532" s="44"/>
      <c r="AO532" s="77"/>
    </row>
    <row r="533" spans="5:41" ht="15" customHeight="1">
      <c r="E533" s="21"/>
      <c r="F533" s="38"/>
      <c r="G533" s="45"/>
      <c r="H533" s="45"/>
      <c r="I533" s="45"/>
      <c r="J533" s="45"/>
      <c r="K533" s="45"/>
      <c r="L533" s="45"/>
      <c r="M533" s="78"/>
      <c r="N533" s="38" t="str">
        <f>IF(L9="要","（消費税含む）","")</f>
        <v>（消費税含む）</v>
      </c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78"/>
      <c r="AI533" s="38"/>
      <c r="AJ533" s="45"/>
      <c r="AK533" s="45"/>
      <c r="AL533" s="45"/>
      <c r="AM533" s="45"/>
      <c r="AN533" s="45"/>
      <c r="AO533" s="78"/>
    </row>
    <row r="534" spans="5:41" ht="15" customHeight="1">
      <c r="E534" s="21"/>
      <c r="F534" s="39" t="str">
        <f>IF(L9="要","年度","")</f>
        <v>年度</v>
      </c>
      <c r="G534" s="39"/>
      <c r="H534" s="39"/>
      <c r="I534" s="39"/>
      <c r="J534" s="39"/>
      <c r="K534" s="39"/>
      <c r="L534" s="39"/>
      <c r="M534" s="39"/>
      <c r="N534" s="8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  <c r="AA534" s="96"/>
      <c r="AB534" s="96"/>
      <c r="AC534" s="96"/>
      <c r="AD534" s="96"/>
      <c r="AE534" s="96"/>
      <c r="AF534" s="96" t="str">
        <f>IF(L9="要","円","")</f>
        <v>円</v>
      </c>
      <c r="AG534" s="96"/>
      <c r="AH534" s="127"/>
      <c r="AI534" s="131"/>
      <c r="AJ534" s="131"/>
      <c r="AK534" s="131"/>
      <c r="AL534" s="131"/>
      <c r="AM534" s="131"/>
      <c r="AN534" s="131"/>
      <c r="AO534" s="131"/>
    </row>
    <row r="535" spans="5:41" ht="15" customHeight="1">
      <c r="E535" s="21"/>
      <c r="F535" s="39"/>
      <c r="G535" s="39"/>
      <c r="H535" s="39"/>
      <c r="I535" s="39"/>
      <c r="J535" s="39"/>
      <c r="K535" s="39"/>
      <c r="L535" s="39"/>
      <c r="M535" s="39"/>
      <c r="N535" s="8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128"/>
      <c r="AI535" s="131"/>
      <c r="AJ535" s="131"/>
      <c r="AK535" s="131"/>
      <c r="AL535" s="131"/>
      <c r="AM535" s="131"/>
      <c r="AN535" s="131"/>
      <c r="AO535" s="131"/>
    </row>
    <row r="536" spans="5:41" ht="15" customHeight="1">
      <c r="E536" s="21"/>
      <c r="F536" s="39" t="str">
        <f>IF(L9="要","年度","")</f>
        <v>年度</v>
      </c>
      <c r="G536" s="39"/>
      <c r="H536" s="39"/>
      <c r="I536" s="39"/>
      <c r="J536" s="39"/>
      <c r="K536" s="39"/>
      <c r="L536" s="39"/>
      <c r="M536" s="39"/>
      <c r="N536" s="8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  <c r="AA536" s="96"/>
      <c r="AB536" s="96"/>
      <c r="AC536" s="96"/>
      <c r="AD536" s="96"/>
      <c r="AE536" s="96"/>
      <c r="AF536" s="96" t="str">
        <f>IF(L9="要","円","")</f>
        <v>円</v>
      </c>
      <c r="AG536" s="96"/>
      <c r="AH536" s="127"/>
      <c r="AI536" s="131"/>
      <c r="AJ536" s="131"/>
      <c r="AK536" s="131"/>
      <c r="AL536" s="131"/>
      <c r="AM536" s="131"/>
      <c r="AN536" s="131"/>
      <c r="AO536" s="131"/>
    </row>
    <row r="537" spans="5:41" ht="15" customHeight="1">
      <c r="E537" s="21"/>
      <c r="F537" s="39"/>
      <c r="G537" s="39"/>
      <c r="H537" s="39"/>
      <c r="I537" s="39"/>
      <c r="J537" s="39"/>
      <c r="K537" s="39"/>
      <c r="L537" s="39"/>
      <c r="M537" s="39"/>
      <c r="N537" s="8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128"/>
      <c r="AI537" s="131"/>
      <c r="AJ537" s="131"/>
      <c r="AK537" s="131"/>
      <c r="AL537" s="131"/>
      <c r="AM537" s="131"/>
      <c r="AN537" s="131"/>
      <c r="AO537" s="131"/>
    </row>
    <row r="538" spans="5:41" ht="15" customHeight="1">
      <c r="E538" s="21"/>
      <c r="F538" s="39" t="str">
        <f>IF(L9="要","年度","")</f>
        <v>年度</v>
      </c>
      <c r="G538" s="39"/>
      <c r="H538" s="39"/>
      <c r="I538" s="39"/>
      <c r="J538" s="39"/>
      <c r="K538" s="39"/>
      <c r="L538" s="39"/>
      <c r="M538" s="39"/>
      <c r="N538" s="8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 t="str">
        <f>IF(L9="要","円","")</f>
        <v>円</v>
      </c>
      <c r="AG538" s="96"/>
      <c r="AH538" s="127"/>
      <c r="AI538" s="131"/>
      <c r="AJ538" s="131"/>
      <c r="AK538" s="131"/>
      <c r="AL538" s="131"/>
      <c r="AM538" s="131"/>
      <c r="AN538" s="131"/>
      <c r="AO538" s="131"/>
    </row>
    <row r="539" spans="5:41" ht="15" customHeight="1">
      <c r="E539" s="21"/>
      <c r="F539" s="39"/>
      <c r="G539" s="39"/>
      <c r="H539" s="39"/>
      <c r="I539" s="39"/>
      <c r="J539" s="39"/>
      <c r="K539" s="39"/>
      <c r="L539" s="39"/>
      <c r="M539" s="39"/>
      <c r="N539" s="8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128"/>
      <c r="AI539" s="131"/>
      <c r="AJ539" s="131"/>
      <c r="AK539" s="131"/>
      <c r="AL539" s="131"/>
      <c r="AM539" s="131"/>
      <c r="AN539" s="131"/>
      <c r="AO539" s="131"/>
    </row>
    <row r="540" spans="5:41" ht="15" customHeight="1">
      <c r="E540" s="21"/>
      <c r="F540" s="37" t="str">
        <f>IF(L9="要","合　計","")</f>
        <v>合　計</v>
      </c>
      <c r="G540" s="44"/>
      <c r="H540" s="44"/>
      <c r="I540" s="44"/>
      <c r="J540" s="44"/>
      <c r="K540" s="44"/>
      <c r="L540" s="44"/>
      <c r="M540" s="77"/>
      <c r="N540" s="8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  <c r="AA540" s="98"/>
      <c r="AB540" s="98"/>
      <c r="AC540" s="98"/>
      <c r="AD540" s="98"/>
      <c r="AE540" s="98"/>
      <c r="AF540" s="121" t="str">
        <f>IF(L9="要","円","")</f>
        <v>円</v>
      </c>
      <c r="AG540" s="121"/>
      <c r="AH540" s="129"/>
      <c r="AI540" s="131"/>
      <c r="AJ540" s="131"/>
      <c r="AK540" s="131"/>
      <c r="AL540" s="131"/>
      <c r="AM540" s="131"/>
      <c r="AN540" s="131"/>
      <c r="AO540" s="131"/>
    </row>
    <row r="541" spans="5:41" ht="15" customHeight="1">
      <c r="E541" s="21"/>
      <c r="F541" s="40"/>
      <c r="G541" s="46"/>
      <c r="H541" s="46"/>
      <c r="I541" s="46"/>
      <c r="J541" s="46"/>
      <c r="K541" s="46"/>
      <c r="L541" s="46"/>
      <c r="M541" s="79"/>
      <c r="N541" s="8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  <c r="AA541" s="99"/>
      <c r="AB541" s="99"/>
      <c r="AC541" s="99"/>
      <c r="AD541" s="99"/>
      <c r="AE541" s="99"/>
      <c r="AF541" s="122"/>
      <c r="AG541" s="122"/>
      <c r="AH541" s="130"/>
      <c r="AI541" s="131"/>
      <c r="AJ541" s="131"/>
      <c r="AK541" s="131"/>
      <c r="AL541" s="131"/>
      <c r="AM541" s="131"/>
      <c r="AN541" s="131"/>
      <c r="AO541" s="131"/>
    </row>
    <row r="542" spans="5:41" ht="15" customHeight="1">
      <c r="E542" s="21"/>
      <c r="F542" s="38"/>
      <c r="G542" s="45"/>
      <c r="H542" s="45"/>
      <c r="I542" s="45"/>
      <c r="J542" s="45"/>
      <c r="K542" s="45"/>
      <c r="L542" s="45"/>
      <c r="M542" s="78"/>
      <c r="N542" s="90" t="str">
        <f>IF(L9="要","（","")</f>
        <v>（</v>
      </c>
      <c r="O542" s="100" t="str">
        <f>IF(L9="要","内消費税及び地方消費税の額","")</f>
        <v>内消費税及び地方消費税の額</v>
      </c>
      <c r="P542" s="100"/>
      <c r="Q542" s="100"/>
      <c r="R542" s="100"/>
      <c r="S542" s="100"/>
      <c r="T542" s="100"/>
      <c r="U542" s="100"/>
      <c r="V542" s="100"/>
      <c r="W542" s="100"/>
      <c r="X542" s="100"/>
      <c r="Y542" s="108"/>
      <c r="Z542" s="108"/>
      <c r="AA542" s="108"/>
      <c r="AB542" s="108"/>
      <c r="AC542" s="108"/>
      <c r="AD542" s="108"/>
      <c r="AE542" s="108"/>
      <c r="AF542" s="97" t="str">
        <f>IF(L9="要","円）","")</f>
        <v>円）</v>
      </c>
      <c r="AG542" s="97"/>
      <c r="AH542" s="128"/>
      <c r="AI542" s="131"/>
      <c r="AJ542" s="131"/>
      <c r="AK542" s="131"/>
      <c r="AL542" s="131"/>
      <c r="AM542" s="131"/>
      <c r="AN542" s="131"/>
      <c r="AO542" s="131"/>
    </row>
    <row r="543" spans="5:41" ht="15" customHeight="1">
      <c r="E543" s="21"/>
    </row>
    <row r="544" spans="5:41" ht="15" customHeight="1">
      <c r="E544" s="21"/>
    </row>
    <row r="545" spans="5:5" ht="15" customHeight="1">
      <c r="E545" s="21" t="str">
        <f>IF(L9="要","２．発注者は、予算の都合等、必要がある場合は、支払限度額を変更できるものとする。","")</f>
        <v>２．発注者は、予算の都合等、必要がある場合は、支払限度額を変更できるものとする。</v>
      </c>
    </row>
    <row r="546" spans="5:5" ht="15" customHeight="1">
      <c r="E546" s="21"/>
    </row>
    <row r="547" spans="5:5" ht="15" customHeight="1">
      <c r="E547" s="21"/>
    </row>
    <row r="548" spans="5:5" ht="15" customHeight="1">
      <c r="E548" s="21" t="str">
        <f>IF(L9="要","３．発注者が支払限度額を変更する場合は、受注者に通知する。","")</f>
        <v>３．発注者が支払限度額を変更する場合は、受注者に通知する。</v>
      </c>
    </row>
  </sheetData>
  <sheetProtection password="DC46" sheet="1" objects="1" scenarios="1"/>
  <mergeCells count="126">
    <mergeCell ref="B2:K2"/>
    <mergeCell ref="L2:AE2"/>
    <mergeCell ref="AG2:AQ2"/>
    <mergeCell ref="AS2:BC2"/>
    <mergeCell ref="B3:K3"/>
    <mergeCell ref="L3:N3"/>
    <mergeCell ref="O3:W3"/>
    <mergeCell ref="X3:AC3"/>
    <mergeCell ref="AG3:AQ3"/>
    <mergeCell ref="AS3:BC3"/>
    <mergeCell ref="B4:K4"/>
    <mergeCell ref="L4:Z4"/>
    <mergeCell ref="B5:K5"/>
    <mergeCell ref="L5:Z5"/>
    <mergeCell ref="AG5:AQ5"/>
    <mergeCell ref="B6:K6"/>
    <mergeCell ref="L6:N6"/>
    <mergeCell ref="O6:P6"/>
    <mergeCell ref="Q6:R6"/>
    <mergeCell ref="S6:T6"/>
    <mergeCell ref="U6:V6"/>
    <mergeCell ref="W6:X6"/>
    <mergeCell ref="Y6:Z6"/>
    <mergeCell ref="B7:K7"/>
    <mergeCell ref="L7:N7"/>
    <mergeCell ref="O7:P7"/>
    <mergeCell ref="Q7:R7"/>
    <mergeCell ref="S7:T7"/>
    <mergeCell ref="U7:V7"/>
    <mergeCell ref="W7:X7"/>
    <mergeCell ref="Y7:Z7"/>
    <mergeCell ref="B8:K8"/>
    <mergeCell ref="L8:N8"/>
    <mergeCell ref="O8:P8"/>
    <mergeCell ref="Q8:R8"/>
    <mergeCell ref="S8:T8"/>
    <mergeCell ref="U8:V8"/>
    <mergeCell ref="W8:X8"/>
    <mergeCell ref="Y8:Z8"/>
    <mergeCell ref="B9:K9"/>
    <mergeCell ref="L9:N9"/>
    <mergeCell ref="B10:E10"/>
    <mergeCell ref="F10:K10"/>
    <mergeCell ref="L10:AE10"/>
    <mergeCell ref="B11:E11"/>
    <mergeCell ref="F11:K11"/>
    <mergeCell ref="L11:AE11"/>
    <mergeCell ref="B12:E12"/>
    <mergeCell ref="F12:K12"/>
    <mergeCell ref="L12:AE12"/>
    <mergeCell ref="B13:E13"/>
    <mergeCell ref="F13:K13"/>
    <mergeCell ref="L13:AE13"/>
    <mergeCell ref="B14:E14"/>
    <mergeCell ref="F14:K14"/>
    <mergeCell ref="L14:AE14"/>
    <mergeCell ref="AF14:AY14"/>
    <mergeCell ref="B15:E15"/>
    <mergeCell ref="F15:K15"/>
    <mergeCell ref="L15:AE15"/>
    <mergeCell ref="AF15:AY15"/>
    <mergeCell ref="B16:E16"/>
    <mergeCell ref="F16:K16"/>
    <mergeCell ref="L16:AE16"/>
    <mergeCell ref="AF16:AY16"/>
    <mergeCell ref="B17:E17"/>
    <mergeCell ref="F17:K17"/>
    <mergeCell ref="L17:AE17"/>
    <mergeCell ref="AF17:AY17"/>
    <mergeCell ref="F29:K29"/>
    <mergeCell ref="O30:R30"/>
    <mergeCell ref="O31:R31"/>
    <mergeCell ref="S32:AN32"/>
    <mergeCell ref="AF33:AN33"/>
    <mergeCell ref="L481:O481"/>
    <mergeCell ref="W485:AF485"/>
    <mergeCell ref="L489:O489"/>
    <mergeCell ref="Q489:S489"/>
    <mergeCell ref="U489:AO489"/>
    <mergeCell ref="U490:AO490"/>
    <mergeCell ref="Q491:S491"/>
    <mergeCell ref="U491:Z491"/>
    <mergeCell ref="AB491:AM491"/>
    <mergeCell ref="L495:O495"/>
    <mergeCell ref="Q495:S495"/>
    <mergeCell ref="U495:AO495"/>
    <mergeCell ref="U496:AO496"/>
    <mergeCell ref="Q497:S497"/>
    <mergeCell ref="U497:Z497"/>
    <mergeCell ref="AB497:AM497"/>
    <mergeCell ref="L500:O500"/>
    <mergeCell ref="Q500:S500"/>
    <mergeCell ref="U500:AO500"/>
    <mergeCell ref="U501:AO501"/>
    <mergeCell ref="Q502:S502"/>
    <mergeCell ref="U502:Z502"/>
    <mergeCell ref="AB502:AM502"/>
    <mergeCell ref="N532:AH532"/>
    <mergeCell ref="N533:AH533"/>
    <mergeCell ref="O542:X542"/>
    <mergeCell ref="Y542:AE542"/>
    <mergeCell ref="AF542:AH542"/>
    <mergeCell ref="M24:AI25"/>
    <mergeCell ref="F27:K28"/>
    <mergeCell ref="O27:AQ28"/>
    <mergeCell ref="F30:K31"/>
    <mergeCell ref="F32:K33"/>
    <mergeCell ref="L525:AH527"/>
    <mergeCell ref="F532:M533"/>
    <mergeCell ref="AI532:AO533"/>
    <mergeCell ref="F534:M535"/>
    <mergeCell ref="N534:AE535"/>
    <mergeCell ref="AF534:AH535"/>
    <mergeCell ref="AI534:AO535"/>
    <mergeCell ref="F536:M537"/>
    <mergeCell ref="N536:AE537"/>
    <mergeCell ref="AF536:AH537"/>
    <mergeCell ref="AI536:AO537"/>
    <mergeCell ref="F538:M539"/>
    <mergeCell ref="N538:AE539"/>
    <mergeCell ref="AF538:AH539"/>
    <mergeCell ref="AI538:AO539"/>
    <mergeCell ref="F540:M542"/>
    <mergeCell ref="N540:AE541"/>
    <mergeCell ref="AF540:AH541"/>
    <mergeCell ref="AI540:AO542"/>
  </mergeCells>
  <phoneticPr fontId="2"/>
  <conditionalFormatting sqref="F532:AO542">
    <cfRule type="expression" dxfId="0" priority="1" stopIfTrue="1">
      <formula>$L$9&lt;&gt;"要"</formula>
    </cfRule>
  </conditionalFormatting>
  <dataValidations count="1">
    <dataValidation type="list" allowBlank="0" showDropDown="0" showInputMessage="1" showErrorMessage="1" sqref="L9:N9 JH9:JJ9 TD9:TF9 ACZ9:ADB9 AMV9:AMX9 AWR9:AWT9 BGN9:BGP9 BQJ9:BQL9 CAF9:CAH9 CKB9:CKD9 CTX9:CTZ9 DDT9:DDV9 DNP9:DNR9 DXL9:DXN9 EHH9:EHJ9 ERD9:ERF9 FAZ9:FBB9 FKV9:FKX9 FUR9:FUT9 GEN9:GEP9 GOJ9:GOL9 GYF9:GYH9 HIB9:HID9 HRX9:HRZ9 IBT9:IBV9 ILP9:ILR9 IVL9:IVN9 JFH9:JFJ9 JPD9:JPF9 JYZ9:JZB9 KIV9:KIX9 KSR9:KST9 LCN9:LCP9 LMJ9:LML9 LWF9:LWH9 MGB9:MGD9 MPX9:MPZ9 MZT9:MZV9 NJP9:NJR9 NTL9:NTN9 ODH9:ODJ9 OND9:ONF9 OWZ9:OXB9 PGV9:PGX9 PQR9:PQT9 QAN9:QAP9 QKJ9:QKL9 QUF9:QUH9 REB9:RED9 RNX9:RNZ9 RXT9:RXV9 SHP9:SHR9 SRL9:SRN9 TBH9:TBJ9 TLD9:TLF9 TUZ9:TVB9 UEV9:UEX9 UOR9:UOT9 UYN9:UYP9 VIJ9:VIL9 VSF9:VSH9 WCB9:WCD9 WLX9:WLZ9 WVT9:WVV9 L65713:N65713 JH65713:JJ65713 TD65713:TF65713 ACZ65713:ADB65713 AMV65713:AMX65713 AWR65713:AWT65713 BGN65713:BGP65713 BQJ65713:BQL65713 CAF65713:CAH65713 CKB65713:CKD65713 CTX65713:CTZ65713 DDT65713:DDV65713 DNP65713:DNR65713 DXL65713:DXN65713 EHH65713:EHJ65713 ERD65713:ERF65713 FAZ65713:FBB65713 FKV65713:FKX65713 FUR65713:FUT65713 GEN65713:GEP65713 GOJ65713:GOL65713 GYF65713:GYH65713 HIB65713:HID65713 HRX65713:HRZ65713 IBT65713:IBV65713 ILP65713:ILR65713 IVL65713:IVN65713 JFH65713:JFJ65713 JPD65713:JPF65713 JYZ65713:JZB65713 KIV65713:KIX65713 KSR65713:KST65713 LCN65713:LCP65713 LMJ65713:LML65713 LWF65713:LWH65713 MGB65713:MGD65713 MPX65713:MPZ65713 MZT65713:MZV65713 NJP65713:NJR65713 NTL65713:NTN65713 ODH65713:ODJ65713 OND65713:ONF65713 OWZ65713:OXB65713 PGV65713:PGX65713 PQR65713:PQT65713 QAN65713:QAP65713 QKJ65713:QKL65713 QUF65713:QUH65713 REB65713:RED65713 RNX65713:RNZ65713 RXT65713:RXV65713 SHP65713:SHR65713 SRL65713:SRN65713 TBH65713:TBJ65713 TLD65713:TLF65713 TUZ65713:TVB65713 UEV65713:UEX65713 UOR65713:UOT65713 UYN65713:UYP65713 VIJ65713:VIL65713 VSF65713:VSH65713 WCB65713:WCD65713 WLX65713:WLZ65713 WVT65713:WVV65713 L131249:N131249 JH131249:JJ131249 TD131249:TF131249 ACZ131249:ADB131249 AMV131249:AMX131249 AWR131249:AWT131249 BGN131249:BGP131249 BQJ131249:BQL131249 CAF131249:CAH131249 CKB131249:CKD131249 CTX131249:CTZ131249 DDT131249:DDV131249 DNP131249:DNR131249 DXL131249:DXN131249 EHH131249:EHJ131249 ERD131249:ERF131249 FAZ131249:FBB131249 FKV131249:FKX131249 FUR131249:FUT131249 GEN131249:GEP131249 GOJ131249:GOL131249 GYF131249:GYH131249 HIB131249:HID131249 HRX131249:HRZ131249 IBT131249:IBV131249 ILP131249:ILR131249 IVL131249:IVN131249 JFH131249:JFJ131249 JPD131249:JPF131249 JYZ131249:JZB131249 KIV131249:KIX131249 KSR131249:KST131249 LCN131249:LCP131249 LMJ131249:LML131249 LWF131249:LWH131249 MGB131249:MGD131249 MPX131249:MPZ131249 MZT131249:MZV131249 NJP131249:NJR131249 NTL131249:NTN131249 ODH131249:ODJ131249 OND131249:ONF131249 OWZ131249:OXB131249 PGV131249:PGX131249 PQR131249:PQT131249 QAN131249:QAP131249 QKJ131249:QKL131249 QUF131249:QUH131249 REB131249:RED131249 RNX131249:RNZ131249 RXT131249:RXV131249 SHP131249:SHR131249 SRL131249:SRN131249 TBH131249:TBJ131249 TLD131249:TLF131249 TUZ131249:TVB131249 UEV131249:UEX131249 UOR131249:UOT131249 UYN131249:UYP131249 VIJ131249:VIL131249 VSF131249:VSH131249 WCB131249:WCD131249 WLX131249:WLZ131249 WVT131249:WVV131249 L196785:N196785 JH196785:JJ196785 TD196785:TF196785 ACZ196785:ADB196785 AMV196785:AMX196785 AWR196785:AWT196785 BGN196785:BGP196785 BQJ196785:BQL196785 CAF196785:CAH196785 CKB196785:CKD196785 CTX196785:CTZ196785 DDT196785:DDV196785 DNP196785:DNR196785 DXL196785:DXN196785 EHH196785:EHJ196785 ERD196785:ERF196785 FAZ196785:FBB196785 FKV196785:FKX196785 FUR196785:FUT196785 GEN196785:GEP196785 GOJ196785:GOL196785 GYF196785:GYH196785 HIB196785:HID196785 HRX196785:HRZ196785 IBT196785:IBV196785 ILP196785:ILR196785 IVL196785:IVN196785 JFH196785:JFJ196785 JPD196785:JPF196785 JYZ196785:JZB196785 KIV196785:KIX196785 KSR196785:KST196785 LCN196785:LCP196785 LMJ196785:LML196785 LWF196785:LWH196785 MGB196785:MGD196785 MPX196785:MPZ196785 MZT196785:MZV196785 NJP196785:NJR196785 NTL196785:NTN196785 ODH196785:ODJ196785 OND196785:ONF196785 OWZ196785:OXB196785 PGV196785:PGX196785 PQR196785:PQT196785 QAN196785:QAP196785 QKJ196785:QKL196785 QUF196785:QUH196785 REB196785:RED196785 RNX196785:RNZ196785 RXT196785:RXV196785 SHP196785:SHR196785 SRL196785:SRN196785 TBH196785:TBJ196785 TLD196785:TLF196785 TUZ196785:TVB196785 UEV196785:UEX196785 UOR196785:UOT196785 UYN196785:UYP196785 VIJ196785:VIL196785 VSF196785:VSH196785 WCB196785:WCD196785 WLX196785:WLZ196785 WVT196785:WVV196785 L262321:N262321 JH262321:JJ262321 TD262321:TF262321 ACZ262321:ADB262321 AMV262321:AMX262321 AWR262321:AWT262321 BGN262321:BGP262321 BQJ262321:BQL262321 CAF262321:CAH262321 CKB262321:CKD262321 CTX262321:CTZ262321 DDT262321:DDV262321 DNP262321:DNR262321 DXL262321:DXN262321 EHH262321:EHJ262321 ERD262321:ERF262321 FAZ262321:FBB262321 FKV262321:FKX262321 FUR262321:FUT262321 GEN262321:GEP262321 GOJ262321:GOL262321 GYF262321:GYH262321 HIB262321:HID262321 HRX262321:HRZ262321 IBT262321:IBV262321 ILP262321:ILR262321 IVL262321:IVN262321 JFH262321:JFJ262321 JPD262321:JPF262321 JYZ262321:JZB262321 KIV262321:KIX262321 KSR262321:KST262321 LCN262321:LCP262321 LMJ262321:LML262321 LWF262321:LWH262321 MGB262321:MGD262321 MPX262321:MPZ262321 MZT262321:MZV262321 NJP262321:NJR262321 NTL262321:NTN262321 ODH262321:ODJ262321 OND262321:ONF262321 OWZ262321:OXB262321 PGV262321:PGX262321 PQR262321:PQT262321 QAN262321:QAP262321 QKJ262321:QKL262321 QUF262321:QUH262321 REB262321:RED262321 RNX262321:RNZ262321 RXT262321:RXV262321 SHP262321:SHR262321 SRL262321:SRN262321 TBH262321:TBJ262321 TLD262321:TLF262321 TUZ262321:TVB262321 UEV262321:UEX262321 UOR262321:UOT262321 UYN262321:UYP262321 VIJ262321:VIL262321 VSF262321:VSH262321 WCB262321:WCD262321 WLX262321:WLZ262321 WVT262321:WVV262321 L327857:N327857 JH327857:JJ327857 TD327857:TF327857 ACZ327857:ADB327857 AMV327857:AMX327857 AWR327857:AWT327857 BGN327857:BGP327857 BQJ327857:BQL327857 CAF327857:CAH327857 CKB327857:CKD327857 CTX327857:CTZ327857 DDT327857:DDV327857 DNP327857:DNR327857 DXL327857:DXN327857 EHH327857:EHJ327857 ERD327857:ERF327857 FAZ327857:FBB327857 FKV327857:FKX327857 FUR327857:FUT327857 GEN327857:GEP327857 GOJ327857:GOL327857 GYF327857:GYH327857 HIB327857:HID327857 HRX327857:HRZ327857 IBT327857:IBV327857 ILP327857:ILR327857 IVL327857:IVN327857 JFH327857:JFJ327857 JPD327857:JPF327857 JYZ327857:JZB327857 KIV327857:KIX327857 KSR327857:KST327857 LCN327857:LCP327857 LMJ327857:LML327857 LWF327857:LWH327857 MGB327857:MGD327857 MPX327857:MPZ327857 MZT327857:MZV327857 NJP327857:NJR327857 NTL327857:NTN327857 ODH327857:ODJ327857 OND327857:ONF327857 OWZ327857:OXB327857 PGV327857:PGX327857 PQR327857:PQT327857 QAN327857:QAP327857 QKJ327857:QKL327857 QUF327857:QUH327857 REB327857:RED327857 RNX327857:RNZ327857 RXT327857:RXV327857 SHP327857:SHR327857 SRL327857:SRN327857 TBH327857:TBJ327857 TLD327857:TLF327857 TUZ327857:TVB327857 UEV327857:UEX327857 UOR327857:UOT327857 UYN327857:UYP327857 VIJ327857:VIL327857 VSF327857:VSH327857 WCB327857:WCD327857 WLX327857:WLZ327857 WVT327857:WVV327857 L393393:N393393 JH393393:JJ393393 TD393393:TF393393 ACZ393393:ADB393393 AMV393393:AMX393393 AWR393393:AWT393393 BGN393393:BGP393393 BQJ393393:BQL393393 CAF393393:CAH393393 CKB393393:CKD393393 CTX393393:CTZ393393 DDT393393:DDV393393 DNP393393:DNR393393 DXL393393:DXN393393 EHH393393:EHJ393393 ERD393393:ERF393393 FAZ393393:FBB393393 FKV393393:FKX393393 FUR393393:FUT393393 GEN393393:GEP393393 GOJ393393:GOL393393 GYF393393:GYH393393 HIB393393:HID393393 HRX393393:HRZ393393 IBT393393:IBV393393 ILP393393:ILR393393 IVL393393:IVN393393 JFH393393:JFJ393393 JPD393393:JPF393393 JYZ393393:JZB393393 KIV393393:KIX393393 KSR393393:KST393393 LCN393393:LCP393393 LMJ393393:LML393393 LWF393393:LWH393393 MGB393393:MGD393393 MPX393393:MPZ393393 MZT393393:MZV393393 NJP393393:NJR393393 NTL393393:NTN393393 ODH393393:ODJ393393 OND393393:ONF393393 OWZ393393:OXB393393 PGV393393:PGX393393 PQR393393:PQT393393 QAN393393:QAP393393 QKJ393393:QKL393393 QUF393393:QUH393393 REB393393:RED393393 RNX393393:RNZ393393 RXT393393:RXV393393 SHP393393:SHR393393 SRL393393:SRN393393 TBH393393:TBJ393393 TLD393393:TLF393393 TUZ393393:TVB393393 UEV393393:UEX393393 UOR393393:UOT393393 UYN393393:UYP393393 VIJ393393:VIL393393 VSF393393:VSH393393 WCB393393:WCD393393 WLX393393:WLZ393393 WVT393393:WVV393393 L458929:N458929 JH458929:JJ458929 TD458929:TF458929 ACZ458929:ADB458929 AMV458929:AMX458929 AWR458929:AWT458929 BGN458929:BGP458929 BQJ458929:BQL458929 CAF458929:CAH458929 CKB458929:CKD458929 CTX458929:CTZ458929 DDT458929:DDV458929 DNP458929:DNR458929 DXL458929:DXN458929 EHH458929:EHJ458929 ERD458929:ERF458929 FAZ458929:FBB458929 FKV458929:FKX458929 FUR458929:FUT458929 GEN458929:GEP458929 GOJ458929:GOL458929 GYF458929:GYH458929 HIB458929:HID458929 HRX458929:HRZ458929 IBT458929:IBV458929 ILP458929:ILR458929 IVL458929:IVN458929 JFH458929:JFJ458929 JPD458929:JPF458929 JYZ458929:JZB458929 KIV458929:KIX458929 KSR458929:KST458929 LCN458929:LCP458929 LMJ458929:LML458929 LWF458929:LWH458929 MGB458929:MGD458929 MPX458929:MPZ458929 MZT458929:MZV458929 NJP458929:NJR458929 NTL458929:NTN458929 ODH458929:ODJ458929 OND458929:ONF458929 OWZ458929:OXB458929 PGV458929:PGX458929 PQR458929:PQT458929 QAN458929:QAP458929 QKJ458929:QKL458929 QUF458929:QUH458929 REB458929:RED458929 RNX458929:RNZ458929 RXT458929:RXV458929 SHP458929:SHR458929 SRL458929:SRN458929 TBH458929:TBJ458929 TLD458929:TLF458929 TUZ458929:TVB458929 UEV458929:UEX458929 UOR458929:UOT458929 UYN458929:UYP458929 VIJ458929:VIL458929 VSF458929:VSH458929 WCB458929:WCD458929 WLX458929:WLZ458929 WVT458929:WVV458929 L524465:N524465 JH524465:JJ524465 TD524465:TF524465 ACZ524465:ADB524465 AMV524465:AMX524465 AWR524465:AWT524465 BGN524465:BGP524465 BQJ524465:BQL524465 CAF524465:CAH524465 CKB524465:CKD524465 CTX524465:CTZ524465 DDT524465:DDV524465 DNP524465:DNR524465 DXL524465:DXN524465 EHH524465:EHJ524465 ERD524465:ERF524465 FAZ524465:FBB524465 FKV524465:FKX524465 FUR524465:FUT524465 GEN524465:GEP524465 GOJ524465:GOL524465 GYF524465:GYH524465 HIB524465:HID524465 HRX524465:HRZ524465 IBT524465:IBV524465 ILP524465:ILR524465 IVL524465:IVN524465 JFH524465:JFJ524465 JPD524465:JPF524465 JYZ524465:JZB524465 KIV524465:KIX524465 KSR524465:KST524465 LCN524465:LCP524465 LMJ524465:LML524465 LWF524465:LWH524465 MGB524465:MGD524465 MPX524465:MPZ524465 MZT524465:MZV524465 NJP524465:NJR524465 NTL524465:NTN524465 ODH524465:ODJ524465 OND524465:ONF524465 OWZ524465:OXB524465 PGV524465:PGX524465 PQR524465:PQT524465 QAN524465:QAP524465 QKJ524465:QKL524465 QUF524465:QUH524465 REB524465:RED524465 RNX524465:RNZ524465 RXT524465:RXV524465 SHP524465:SHR524465 SRL524465:SRN524465 TBH524465:TBJ524465 TLD524465:TLF524465 TUZ524465:TVB524465 UEV524465:UEX524465 UOR524465:UOT524465 UYN524465:UYP524465 VIJ524465:VIL524465 VSF524465:VSH524465 WCB524465:WCD524465 WLX524465:WLZ524465 WVT524465:WVV524465 L590001:N590001 JH590001:JJ590001 TD590001:TF590001 ACZ590001:ADB590001 AMV590001:AMX590001 AWR590001:AWT590001 BGN590001:BGP590001 BQJ590001:BQL590001 CAF590001:CAH590001 CKB590001:CKD590001 CTX590001:CTZ590001 DDT590001:DDV590001 DNP590001:DNR590001 DXL590001:DXN590001 EHH590001:EHJ590001 ERD590001:ERF590001 FAZ590001:FBB590001 FKV590001:FKX590001 FUR590001:FUT590001 GEN590001:GEP590001 GOJ590001:GOL590001 GYF590001:GYH590001 HIB590001:HID590001 HRX590001:HRZ590001 IBT590001:IBV590001 ILP590001:ILR590001 IVL590001:IVN590001 JFH590001:JFJ590001 JPD590001:JPF590001 JYZ590001:JZB590001 KIV590001:KIX590001 KSR590001:KST590001 LCN590001:LCP590001 LMJ590001:LML590001 LWF590001:LWH590001 MGB590001:MGD590001 MPX590001:MPZ590001 MZT590001:MZV590001 NJP590001:NJR590001 NTL590001:NTN590001 ODH590001:ODJ590001 OND590001:ONF590001 OWZ590001:OXB590001 PGV590001:PGX590001 PQR590001:PQT590001 QAN590001:QAP590001 QKJ590001:QKL590001 QUF590001:QUH590001 REB590001:RED590001 RNX590001:RNZ590001 RXT590001:RXV590001 SHP590001:SHR590001 SRL590001:SRN590001 TBH590001:TBJ590001 TLD590001:TLF590001 TUZ590001:TVB590001 UEV590001:UEX590001 UOR590001:UOT590001 UYN590001:UYP590001 VIJ590001:VIL590001 VSF590001:VSH590001 WCB590001:WCD590001 WLX590001:WLZ590001 WVT590001:WVV590001 L655537:N655537 JH655537:JJ655537 TD655537:TF655537 ACZ655537:ADB655537 AMV655537:AMX655537 AWR655537:AWT655537 BGN655537:BGP655537 BQJ655537:BQL655537 CAF655537:CAH655537 CKB655537:CKD655537 CTX655537:CTZ655537 DDT655537:DDV655537 DNP655537:DNR655537 DXL655537:DXN655537 EHH655537:EHJ655537 ERD655537:ERF655537 FAZ655537:FBB655537 FKV655537:FKX655537 FUR655537:FUT655537 GEN655537:GEP655537 GOJ655537:GOL655537 GYF655537:GYH655537 HIB655537:HID655537 HRX655537:HRZ655537 IBT655537:IBV655537 ILP655537:ILR655537 IVL655537:IVN655537 JFH655537:JFJ655537 JPD655537:JPF655537 JYZ655537:JZB655537 KIV655537:KIX655537 KSR655537:KST655537 LCN655537:LCP655537 LMJ655537:LML655537 LWF655537:LWH655537 MGB655537:MGD655537 MPX655537:MPZ655537 MZT655537:MZV655537 NJP655537:NJR655537 NTL655537:NTN655537 ODH655537:ODJ655537 OND655537:ONF655537 OWZ655537:OXB655537 PGV655537:PGX655537 PQR655537:PQT655537 QAN655537:QAP655537 QKJ655537:QKL655537 QUF655537:QUH655537 REB655537:RED655537 RNX655537:RNZ655537 RXT655537:RXV655537 SHP655537:SHR655537 SRL655537:SRN655537 TBH655537:TBJ655537 TLD655537:TLF655537 TUZ655537:TVB655537 UEV655537:UEX655537 UOR655537:UOT655537 UYN655537:UYP655537 VIJ655537:VIL655537 VSF655537:VSH655537 WCB655537:WCD655537 WLX655537:WLZ655537 WVT655537:WVV655537 L721073:N721073 JH721073:JJ721073 TD721073:TF721073 ACZ721073:ADB721073 AMV721073:AMX721073 AWR721073:AWT721073 BGN721073:BGP721073 BQJ721073:BQL721073 CAF721073:CAH721073 CKB721073:CKD721073 CTX721073:CTZ721073 DDT721073:DDV721073 DNP721073:DNR721073 DXL721073:DXN721073 EHH721073:EHJ721073 ERD721073:ERF721073 FAZ721073:FBB721073 FKV721073:FKX721073 FUR721073:FUT721073 GEN721073:GEP721073 GOJ721073:GOL721073 GYF721073:GYH721073 HIB721073:HID721073 HRX721073:HRZ721073 IBT721073:IBV721073 ILP721073:ILR721073 IVL721073:IVN721073 JFH721073:JFJ721073 JPD721073:JPF721073 JYZ721073:JZB721073 KIV721073:KIX721073 KSR721073:KST721073 LCN721073:LCP721073 LMJ721073:LML721073 LWF721073:LWH721073 MGB721073:MGD721073 MPX721073:MPZ721073 MZT721073:MZV721073 NJP721073:NJR721073 NTL721073:NTN721073 ODH721073:ODJ721073 OND721073:ONF721073 OWZ721073:OXB721073 PGV721073:PGX721073 PQR721073:PQT721073 QAN721073:QAP721073 QKJ721073:QKL721073 QUF721073:QUH721073 REB721073:RED721073 RNX721073:RNZ721073 RXT721073:RXV721073 SHP721073:SHR721073 SRL721073:SRN721073 TBH721073:TBJ721073 TLD721073:TLF721073 TUZ721073:TVB721073 UEV721073:UEX721073 UOR721073:UOT721073 UYN721073:UYP721073 VIJ721073:VIL721073 VSF721073:VSH721073 WCB721073:WCD721073 WLX721073:WLZ721073 WVT721073:WVV721073 L786609:N786609 JH786609:JJ786609 TD786609:TF786609 ACZ786609:ADB786609 AMV786609:AMX786609 AWR786609:AWT786609 BGN786609:BGP786609 BQJ786609:BQL786609 CAF786609:CAH786609 CKB786609:CKD786609 CTX786609:CTZ786609 DDT786609:DDV786609 DNP786609:DNR786609 DXL786609:DXN786609 EHH786609:EHJ786609 ERD786609:ERF786609 FAZ786609:FBB786609 FKV786609:FKX786609 FUR786609:FUT786609 GEN786609:GEP786609 GOJ786609:GOL786609 GYF786609:GYH786609 HIB786609:HID786609 HRX786609:HRZ786609 IBT786609:IBV786609 ILP786609:ILR786609 IVL786609:IVN786609 JFH786609:JFJ786609 JPD786609:JPF786609 JYZ786609:JZB786609 KIV786609:KIX786609 KSR786609:KST786609 LCN786609:LCP786609 LMJ786609:LML786609 LWF786609:LWH786609 MGB786609:MGD786609 MPX786609:MPZ786609 MZT786609:MZV786609 NJP786609:NJR786609 NTL786609:NTN786609 ODH786609:ODJ786609 OND786609:ONF786609 OWZ786609:OXB786609 PGV786609:PGX786609 PQR786609:PQT786609 QAN786609:QAP786609 QKJ786609:QKL786609 QUF786609:QUH786609 REB786609:RED786609 RNX786609:RNZ786609 RXT786609:RXV786609 SHP786609:SHR786609 SRL786609:SRN786609 TBH786609:TBJ786609 TLD786609:TLF786609 TUZ786609:TVB786609 UEV786609:UEX786609 UOR786609:UOT786609 UYN786609:UYP786609 VIJ786609:VIL786609 VSF786609:VSH786609 WCB786609:WCD786609 WLX786609:WLZ786609 WVT786609:WVV786609 L852145:N852145 JH852145:JJ852145 TD852145:TF852145 ACZ852145:ADB852145 AMV852145:AMX852145 AWR852145:AWT852145 BGN852145:BGP852145 BQJ852145:BQL852145 CAF852145:CAH852145 CKB852145:CKD852145 CTX852145:CTZ852145 DDT852145:DDV852145 DNP852145:DNR852145 DXL852145:DXN852145 EHH852145:EHJ852145 ERD852145:ERF852145 FAZ852145:FBB852145 FKV852145:FKX852145 FUR852145:FUT852145 GEN852145:GEP852145 GOJ852145:GOL852145 GYF852145:GYH852145 HIB852145:HID852145 HRX852145:HRZ852145 IBT852145:IBV852145 ILP852145:ILR852145 IVL852145:IVN852145 JFH852145:JFJ852145 JPD852145:JPF852145 JYZ852145:JZB852145 KIV852145:KIX852145 KSR852145:KST852145 LCN852145:LCP852145 LMJ852145:LML852145 LWF852145:LWH852145 MGB852145:MGD852145 MPX852145:MPZ852145 MZT852145:MZV852145 NJP852145:NJR852145 NTL852145:NTN852145 ODH852145:ODJ852145 OND852145:ONF852145 OWZ852145:OXB852145 PGV852145:PGX852145 PQR852145:PQT852145 QAN852145:QAP852145 QKJ852145:QKL852145 QUF852145:QUH852145 REB852145:RED852145 RNX852145:RNZ852145 RXT852145:RXV852145 SHP852145:SHR852145 SRL852145:SRN852145 TBH852145:TBJ852145 TLD852145:TLF852145 TUZ852145:TVB852145 UEV852145:UEX852145 UOR852145:UOT852145 UYN852145:UYP852145 VIJ852145:VIL852145 VSF852145:VSH852145 WCB852145:WCD852145 WLX852145:WLZ852145 WVT852145:WVV852145 L917681:N917681 JH917681:JJ917681 TD917681:TF917681 ACZ917681:ADB917681 AMV917681:AMX917681 AWR917681:AWT917681 BGN917681:BGP917681 BQJ917681:BQL917681 CAF917681:CAH917681 CKB917681:CKD917681 CTX917681:CTZ917681 DDT917681:DDV917681 DNP917681:DNR917681 DXL917681:DXN917681 EHH917681:EHJ917681 ERD917681:ERF917681 FAZ917681:FBB917681 FKV917681:FKX917681 FUR917681:FUT917681 GEN917681:GEP917681 GOJ917681:GOL917681 GYF917681:GYH917681 HIB917681:HID917681 HRX917681:HRZ917681 IBT917681:IBV917681 ILP917681:ILR917681 IVL917681:IVN917681 JFH917681:JFJ917681 JPD917681:JPF917681 JYZ917681:JZB917681 KIV917681:KIX917681 KSR917681:KST917681 LCN917681:LCP917681 LMJ917681:LML917681 LWF917681:LWH917681 MGB917681:MGD917681 MPX917681:MPZ917681 MZT917681:MZV917681 NJP917681:NJR917681 NTL917681:NTN917681 ODH917681:ODJ917681 OND917681:ONF917681 OWZ917681:OXB917681 PGV917681:PGX917681 PQR917681:PQT917681 QAN917681:QAP917681 QKJ917681:QKL917681 QUF917681:QUH917681 REB917681:RED917681 RNX917681:RNZ917681 RXT917681:RXV917681 SHP917681:SHR917681 SRL917681:SRN917681 TBH917681:TBJ917681 TLD917681:TLF917681 TUZ917681:TVB917681 UEV917681:UEX917681 UOR917681:UOT917681 UYN917681:UYP917681 VIJ917681:VIL917681 VSF917681:VSH917681 WCB917681:WCD917681 WLX917681:WLZ917681 WVT917681:WVV917681 L983217:N983217 JH983217:JJ983217 TD983217:TF983217 ACZ983217:ADB983217 AMV983217:AMX983217 AWR983217:AWT983217 BGN983217:BGP983217 BQJ983217:BQL983217 CAF983217:CAH983217 CKB983217:CKD983217 CTX983217:CTZ983217 DDT983217:DDV983217 DNP983217:DNR983217 DXL983217:DXN983217 EHH983217:EHJ983217 ERD983217:ERF983217 FAZ983217:FBB983217 FKV983217:FKX983217 FUR983217:FUT983217 GEN983217:GEP983217 GOJ983217:GOL983217 GYF983217:GYH983217 HIB983217:HID983217 HRX983217:HRZ983217 IBT983217:IBV983217 ILP983217:ILR983217 IVL983217:IVN983217 JFH983217:JFJ983217 JPD983217:JPF983217 JYZ983217:JZB983217 KIV983217:KIX983217 KSR983217:KST983217 LCN983217:LCP983217 LMJ983217:LML983217 LWF983217:LWH983217 MGB983217:MGD983217 MPX983217:MPZ983217 MZT983217:MZV983217 NJP983217:NJR983217 NTL983217:NTN983217 ODH983217:ODJ983217 OND983217:ONF983217 OWZ983217:OXB983217 PGV983217:PGX983217 PQR983217:PQT983217 QAN983217:QAP983217 QKJ983217:QKL983217 QUF983217:QUH983217 REB983217:RED983217 RNX983217:RNZ983217 RXT983217:RXV983217 SHP983217:SHR983217 SRL983217:SRN983217 TBH983217:TBJ983217 TLD983217:TLF983217 TUZ983217:TVB983217 UEV983217:UEX983217 UOR983217:UOT983217 UYN983217:UYP983217 VIJ983217:VIL983217 VSF983217:VSH983217 WCB983217:WCD983217 WLX983217:WLZ983217 WVT983217:WVV983217">
      <formula1>"要,不要"</formula1>
    </dataValidation>
  </dataValidations>
  <pageMargins left="0.39370078740157483" right="0.39370078740157483" top="0.39370078740157483" bottom="0.39370078740157483" header="0.19685039370078741" footer="0.19685039370078741"/>
  <pageSetup paperSize="9" fitToWidth="1" fitToHeight="1" orientation="portrait" usePrinterDefaults="1" r:id="rId1"/>
  <headerFooter alignWithMargins="0">
    <oddHeader>&amp;L&amp;8sudiou20230401</oddHeader>
    <oddFooter>&amp;C&amp;9- &amp;P -</oddFooter>
  </headerFooter>
  <drawing r:id="rId2"/>
  <legacyDrawing r:id="rId3"/>
  <oleObjects>
    <mc:AlternateContent>
      <mc:Choice xmlns:x14="http://schemas.microsoft.com/office/spreadsheetml/2009/9/main" Requires="x14">
        <oleObject progId="文書" shapeId="1029" r:id="rId4">
          <objectPr locked="0" defaultSize="0" r:id="rId5">
            <anchor moveWithCells="1">
              <from xmlns:xdr="http://schemas.openxmlformats.org/drawingml/2006/spreadsheetDrawing">
                <xdr:col>4</xdr:col>
                <xdr:colOff>9525</xdr:colOff>
                <xdr:row>187</xdr:row>
                <xdr:rowOff>9525</xdr:rowOff>
              </from>
              <to xmlns:xdr="http://schemas.openxmlformats.org/drawingml/2006/spreadsheetDrawing">
                <xdr:col>42</xdr:col>
                <xdr:colOff>0</xdr:colOff>
                <xdr:row>236</xdr:row>
                <xdr:rowOff>38100</xdr:rowOff>
              </to>
            </anchor>
          </objectPr>
        </oleObject>
      </mc:Choice>
      <mc:Fallback>
        <oleObject progId="文書" shapeId="1029" r:id="rId4"/>
      </mc:Fallback>
    </mc:AlternateContent>
    <mc:AlternateContent>
      <mc:Choice xmlns:x14="http://schemas.microsoft.com/office/spreadsheetml/2009/9/main" Requires="x14">
        <oleObject progId="文書" shapeId="1030" r:id="rId6">
          <objectPr defaultSize="0" r:id="rId7">
            <anchor moveWithCells="1">
              <from xmlns:xdr="http://schemas.openxmlformats.org/drawingml/2006/spreadsheetDrawing">
                <xdr:col>4</xdr:col>
                <xdr:colOff>9525</xdr:colOff>
                <xdr:row>130</xdr:row>
                <xdr:rowOff>19685</xdr:rowOff>
              </from>
              <to xmlns:xdr="http://schemas.openxmlformats.org/drawingml/2006/spreadsheetDrawing">
                <xdr:col>40</xdr:col>
                <xdr:colOff>152400</xdr:colOff>
                <xdr:row>180</xdr:row>
                <xdr:rowOff>66675</xdr:rowOff>
              </to>
            </anchor>
          </objectPr>
        </oleObject>
      </mc:Choice>
      <mc:Fallback>
        <oleObject progId="文書" shapeId="1030" r:id="rId6"/>
      </mc:Fallback>
    </mc:AlternateContent>
    <mc:AlternateContent>
      <mc:Choice xmlns:x14="http://schemas.microsoft.com/office/spreadsheetml/2009/9/main" Requires="x14">
        <oleObject progId="文書" shapeId="1031" r:id="rId8">
          <objectPr defaultSize="0" r:id="rId9">
            <anchor moveWithCells="1">
              <from xmlns:xdr="http://schemas.openxmlformats.org/drawingml/2006/spreadsheetDrawing">
                <xdr:col>3</xdr:col>
                <xdr:colOff>133350</xdr:colOff>
                <xdr:row>73</xdr:row>
                <xdr:rowOff>76200</xdr:rowOff>
              </from>
              <to xmlns:xdr="http://schemas.openxmlformats.org/drawingml/2006/spreadsheetDrawing">
                <xdr:col>41</xdr:col>
                <xdr:colOff>133350</xdr:colOff>
                <xdr:row>123</xdr:row>
                <xdr:rowOff>66675</xdr:rowOff>
              </to>
            </anchor>
          </objectPr>
        </oleObject>
      </mc:Choice>
      <mc:Fallback>
        <oleObject progId="文書" shapeId="1031" r:id="rId8"/>
      </mc:Fallback>
    </mc:AlternateContent>
    <mc:AlternateContent>
      <mc:Choice xmlns:x14="http://schemas.microsoft.com/office/spreadsheetml/2009/9/main" Requires="x14">
        <oleObject progId="文書" shapeId="1032" r:id="rId10">
          <objectPr defaultSize="0" r:id="rId11">
            <anchor moveWithCells="1">
              <from xmlns:xdr="http://schemas.openxmlformats.org/drawingml/2006/spreadsheetDrawing">
                <xdr:col>3</xdr:col>
                <xdr:colOff>57150</xdr:colOff>
                <xdr:row>34</xdr:row>
                <xdr:rowOff>161925</xdr:rowOff>
              </from>
              <to xmlns:xdr="http://schemas.openxmlformats.org/drawingml/2006/spreadsheetDrawing">
                <xdr:col>41</xdr:col>
                <xdr:colOff>95250</xdr:colOff>
                <xdr:row>70</xdr:row>
                <xdr:rowOff>142875</xdr:rowOff>
              </to>
            </anchor>
          </objectPr>
        </oleObject>
      </mc:Choice>
      <mc:Fallback>
        <oleObject progId="文書" shapeId="1032" r:id="rId10"/>
      </mc:Fallback>
    </mc:AlternateContent>
    <mc:AlternateContent>
      <mc:Choice xmlns:x14="http://schemas.microsoft.com/office/spreadsheetml/2009/9/main" Requires="x14">
        <oleObject progId="文書" shapeId="1033" r:id="rId12">
          <objectPr defaultSize="0" r:id="rId13">
            <anchor moveWithCells="1">
              <from xmlns:xdr="http://schemas.openxmlformats.org/drawingml/2006/spreadsheetDrawing">
                <xdr:col>3</xdr:col>
                <xdr:colOff>152400</xdr:colOff>
                <xdr:row>244</xdr:row>
                <xdr:rowOff>28575</xdr:rowOff>
              </from>
              <to xmlns:xdr="http://schemas.openxmlformats.org/drawingml/2006/spreadsheetDrawing">
                <xdr:col>41</xdr:col>
                <xdr:colOff>152400</xdr:colOff>
                <xdr:row>295</xdr:row>
                <xdr:rowOff>66675</xdr:rowOff>
              </to>
            </anchor>
          </objectPr>
        </oleObject>
      </mc:Choice>
      <mc:Fallback>
        <oleObject progId="文書" shapeId="1033" r:id="rId12"/>
      </mc:Fallback>
    </mc:AlternateContent>
    <mc:AlternateContent>
      <mc:Choice xmlns:x14="http://schemas.microsoft.com/office/spreadsheetml/2009/9/main" Requires="x14">
        <oleObject progId="文書" shapeId="1034" r:id="rId14">
          <objectPr defaultSize="0" r:id="rId15">
            <anchor moveWithCells="1">
              <from xmlns:xdr="http://schemas.openxmlformats.org/drawingml/2006/spreadsheetDrawing">
                <xdr:col>3</xdr:col>
                <xdr:colOff>85725</xdr:colOff>
                <xdr:row>301</xdr:row>
                <xdr:rowOff>19685</xdr:rowOff>
              </from>
              <to xmlns:xdr="http://schemas.openxmlformats.org/drawingml/2006/spreadsheetDrawing">
                <xdr:col>42</xdr:col>
                <xdr:colOff>104775</xdr:colOff>
                <xdr:row>351</xdr:row>
                <xdr:rowOff>19685</xdr:rowOff>
              </to>
            </anchor>
          </objectPr>
        </oleObject>
      </mc:Choice>
      <mc:Fallback>
        <oleObject progId="文書" shapeId="1034" r:id="rId14"/>
      </mc:Fallback>
    </mc:AlternateContent>
    <mc:AlternateContent>
      <mc:Choice xmlns:x14="http://schemas.microsoft.com/office/spreadsheetml/2009/9/main" Requires="x14">
        <oleObject progId="文書" shapeId="1035" r:id="rId16">
          <objectPr defaultSize="0" r:id="rId17">
            <anchor moveWithCells="1">
              <from xmlns:xdr="http://schemas.openxmlformats.org/drawingml/2006/spreadsheetDrawing">
                <xdr:col>3</xdr:col>
                <xdr:colOff>76200</xdr:colOff>
                <xdr:row>358</xdr:row>
                <xdr:rowOff>0</xdr:rowOff>
              </from>
              <to xmlns:xdr="http://schemas.openxmlformats.org/drawingml/2006/spreadsheetDrawing">
                <xdr:col>43</xdr:col>
                <xdr:colOff>19050</xdr:colOff>
                <xdr:row>407</xdr:row>
                <xdr:rowOff>142875</xdr:rowOff>
              </to>
            </anchor>
          </objectPr>
        </oleObject>
      </mc:Choice>
      <mc:Fallback>
        <oleObject progId="文書" shapeId="1035" r:id="rId16"/>
      </mc:Fallback>
    </mc:AlternateContent>
    <mc:AlternateContent>
      <mc:Choice xmlns:x14="http://schemas.microsoft.com/office/spreadsheetml/2009/9/main" Requires="x14">
        <oleObject progId="文書" shapeId="1036" r:id="rId18">
          <objectPr defaultSize="0" r:id="rId19">
            <anchor moveWithCells="1">
              <from xmlns:xdr="http://schemas.openxmlformats.org/drawingml/2006/spreadsheetDrawing">
                <xdr:col>3</xdr:col>
                <xdr:colOff>57150</xdr:colOff>
                <xdr:row>415</xdr:row>
                <xdr:rowOff>38100</xdr:rowOff>
              </from>
              <to xmlns:xdr="http://schemas.openxmlformats.org/drawingml/2006/spreadsheetDrawing">
                <xdr:col>41</xdr:col>
                <xdr:colOff>57150</xdr:colOff>
                <xdr:row>464</xdr:row>
                <xdr:rowOff>47625</xdr:rowOff>
              </to>
            </anchor>
          </objectPr>
        </oleObject>
      </mc:Choice>
      <mc:Fallback>
        <oleObject progId="文書" shapeId="1036" r:id="rId18"/>
      </mc:Fallback>
    </mc:AlternateContent>
  </oleObject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契約書（著作権、支払予定表、前金払対応）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dcterms:created xsi:type="dcterms:W3CDTF">2023-03-28T05:44:34Z</dcterms:created>
  <dcterms:modified xsi:type="dcterms:W3CDTF">2023-05-15T06:03:48Z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2023-05-15T06:03:48Z</vt:filetime>
  </property>
</Properties>
</file>