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1.81\data\令和02年度\055500財政課\【財政フォルダー】\KK 公会計\【統一的な基準による地方公会計の整備】\R2\02 市町村課から\04 【岡山県市町村課：作業依頼（９月25日（金）〆）】平成30年度財政状況資料集の作成について（2回目）\03 公表・県報告\"/>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33" i="12"/>
  <c r="AA32" i="12"/>
  <c r="AA31" i="12"/>
  <c r="AA30" i="12"/>
  <c r="AA29" i="12"/>
  <c r="AA28" i="12"/>
  <c r="AA34"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<sst xmlns="http://schemas.openxmlformats.org/spreadsheetml/2006/main" count="1135" uniqueCount="666">
  <si>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</si>
  <si>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</si>
  <si>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</si>
  <si>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</si>
  <si>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</si>
  <si>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</si>
  <si>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</si>
  <si>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</si>
  <si>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</si>
  <si>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</si>
  <si>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</si>
  <si>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</si>
  <si>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</si>
  <si>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</si>
  <si>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</si>
  <si>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</si>
  <si>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</si>
  <si>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</si>
  <si>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</si>
  <si>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</si>
  <si>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</si>
  <si>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</si>
  <si>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</si>
  <si>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</si>
  <si>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</si>
  <si>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</si>
  <si>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</si>
  <si>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</si>
  <si>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</si>
  <si>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</si>
  <si>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</si>
  <si>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</si>
  <si>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</si>
  <si>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</si>
  <si>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</si>
  <si>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</si>
  <si>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</si>
  <si>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</si>
  <si>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</si>
  <si>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</si>
  <si>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</si>
  <si>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</si>
  <si>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</si>
  <si>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</si>
  <si>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</si>
  <si>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</si>
  <si>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</si>
  <si>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</si>
  <si>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</si>
  <si>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</si>
  <si>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</si>
  <si>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</si>
  <si>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</si>
  <si>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</si>
  <si>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</si>
  <si>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</si>
  <si>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</si>
  <si>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</si>
  <si>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</si>
  <si>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</si>
  <si>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</si>
  <si>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</si>
  <si>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</si>
  <si>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</si>
  <si>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</si>
  <si>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</si>
  <si>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</si>
  <si>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</si>
  <si>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</si>
  <si>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</si>
  <si>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</si>
  <si>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</si>
  <si>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</si>
  <si>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</si>
  <si>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</si>
  <si>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</si>
  <si>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</si>
  <si>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</si>
  <si>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</si>
  <si>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</si>
  <si>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</si>
  <si>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</si>
  <si>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</si>
  <si>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</si>
  <si>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</si>
  <si>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</si>
  <si>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</si>
  <si>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</si>
  <si>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</si>
  <si>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</si>
  <si>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</si>
  <si>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</si>
  <si>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</si>
  <si>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</si>
  <si>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</si>
  <si>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</si>
  <si>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</si>
  <si>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</si>
  <si>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</si>
  <si>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</si>
  <si>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</si>
  <si>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</si>
  <si>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</si>
  <si>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</si>
  <si>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</si>
  <si>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</si>
  <si>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</si>
  <si>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</si>
  <si>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</si>
  <si>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</si>
  <si>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</si>
  <si>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</si>
  <si>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</si>
  <si>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</si>
  <si>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</si>
  <si>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</si>
  <si>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</si>
  <si>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</si>
  <si>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</si>
  <si>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</si>
  <si>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</si>
  <si>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</si>
  <si>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</si>
  <si>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</si>
  <si>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</si>
  <si>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</si>
  <si>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</si>
  <si>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</si>
  <si>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</si>
  <si>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</si>
  <si>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</si>
  <si>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</si>
  <si>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</si>
  <si>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</si>
  <si>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</si>
  <si>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</si>
  <si>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</si>
  <si>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</si>
  <si>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</si>
  <si>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</si>
  <si>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</si>
  <si>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</si>
  <si>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</si>
  <si>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</si>
  <si>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</si>
  <si>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</si>
  <si>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</si>
  <si>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</si>
  <si>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</si>
  <si>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</si>
  <si>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</si>
  <si>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</si>
  <si>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</si>
  <si>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</si>
  <si>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</si>
  <si>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</si>
  <si>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</si>
  <si>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</si>
  <si>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</si>
  <si>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</si>
  <si>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</si>
  <si>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</si>
  <si>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</si>
  <si>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</si>
  <si>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</si>
  <si>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</si>
  <si>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</si>
  <si>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</si>
  <si>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</si>
  <si>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</si>
  <si>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</si>
  <si>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</si>
  <si>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</si>
  <si>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</si>
  <si>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</si>
  <si>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</si>
  <si>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</si>
  <si>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</si>
  <si>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</si>
  <si>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</si>
  <si>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</si>
  <si>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</si>
  <si>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</si>
  <si>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</si>
  <si>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</si>
  <si>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</si>
  <si>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</si>
  <si>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</si>
  <si>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</si>
  <si>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</si>
  <si>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</si>
  <si>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</si>
  <si>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</si>
  <si>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</si>
  <si>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</si>
  <si>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</si>
  <si>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</si>
  <si>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</si>
  <si>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</si>
  <si>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</si>
  <si>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</si>
  <si>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</si>
  <si>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</si>
  <si>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</si>
  <si>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</si>
  <si>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</si>
  <si>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</si>
  <si>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</si>
  <si>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</si>
  <si>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</si>
  <si>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</si>
  <si>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</si>
  <si>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</si>
  <si>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</si>
  <si>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岡山県津山市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</si>
  <si>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</si>
  <si>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</si>
  <si>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</si>
  <si>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</si>
  <si>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</si>
  <si>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</si>
  <si>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</si>
  <si>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</si>
  <si>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</si>
  <si>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</si>
  <si>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</si>
  <si>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</si>
  <si>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</si>
  <si>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</si>
  <si>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</si>
  <si>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</si>
  <si>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</si>
  <si>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</si>
  <si>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</si>
  <si>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</si>
  <si>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</si>
  <si>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</si>
  <si>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</si>
  <si>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</si>
  <si>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</si>
  <si>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</si>
  <si>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</si>
  <si>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</si>
  <si>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</si>
  <si>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</si>
  <si>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</si>
  <si>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</si>
  <si>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</si>
  <si>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</si>
  <si>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</si>
  <si>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</si>
  <si>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</si>
  <si>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</si>
  <si>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</si>
  <si>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</si>
  <si>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</si>
  <si>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</si>
  <si>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</si>
  <si>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</si>
  <si>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</si>
  <si>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</si>
  <si>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</si>
  <si>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</si>
  <si>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</si>
  <si>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</si>
  <si>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</si>
  <si>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</si>
  <si>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</si>
  <si>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</si>
  <si>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</si>
  <si>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</si>
  <si>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</si>
  <si>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</si>
  <si>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</si>
  <si>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</si>
  <si>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</si>
  <si>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</si>
  <si>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</si>
  <si>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</si>
  <si>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</si>
  <si>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</si>
  <si>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</si>
  <si>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</si>
  <si>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</si>
  <si>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</si>
  <si>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</si>
  <si>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</si>
  <si>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</si>
  <si>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</si>
  <si>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</si>
  <si>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</si>
  <si>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</si>
  <si>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</si>
  <si>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</si>
  <si>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</si>
  <si>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</si>
  <si>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</si>
  <si>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</si>
  <si>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</si>
  <si>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</si>
  <si>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</si>
  <si>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</si>
  <si>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</si>
  <si>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</si>
  <si>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</si>
  <si>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</si>
  <si>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</si>
  <si>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</si>
  <si>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</si>
  <si>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</si>
  <si>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</si>
  <si>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</si>
  <si>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</si>
  <si>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</si>
  <si>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</si>
  <si>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</si>
  <si>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</si>
  <si>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</si>
  <si>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</si>
  <si>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</si>
  <si>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</si>
  <si>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</si>
  <si>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</si>
  <si>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</si>
  <si>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</si>
  <si>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</si>
  <si>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</si>
  <si>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</si>
  <si>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</si>
  <si>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</si>
  <si>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</si>
  <si>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</si>
  <si>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</si>
  <si>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</si>
  <si>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</si>
  <si>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</si>
  <si>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</si>
  <si>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</si>
  <si>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</si>
  <si>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</si>
  <si>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</si>
  <si>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</si>
  <si>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</si>
  <si>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</si>
  <si>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</si>
  <si>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</si>
  <si>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</si>
  <si>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</si>
  <si>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</si>
  <si>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</si>
  <si>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</si>
  <si>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</si>
  <si>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</si>
  <si>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</si>
  <si>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</si>
  <si>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</si>
  <si>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</si>
  <si>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</si>
  <si>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</si>
  <si>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</si>
  <si>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</si>
  <si>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</si>
  <si>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</si>
  <si>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</si>
  <si>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岡山県津山市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</si>
  <si>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</si>
  <si>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</si>
  <si>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</si>
  <si>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</si>
  <si>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</si>
  <si>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</si>
  <si>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</si>
  <si>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</si>
  <si>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</si>
  <si>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</si>
  <si>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</si>
  <si>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</si>
  <si>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</si>
  <si>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</si>
  <si>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</si>
  <si>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</si>
  <si>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</si>
  <si>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</si>
  <si>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</si>
  <si>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</si>
  <si>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</si>
  <si>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</si>
  <si>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t>
    <phoneticPr fontId="5"/>
  </si>
  <si>
    <t>奨学金特別会計</t>
    <phoneticPr fontId="5"/>
  </si>
  <si>
    <t>土地開発公社清算事業特別会計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</si>
  <si>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</si>
  <si>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</si>
  <si>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</si>
  <si>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</si>
  <si>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</si>
  <si>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</si>
  <si>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</si>
  <si>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</si>
  <si>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</si>
  <si>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</si>
  <si>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</si>
  <si>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</si>
  <si>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</si>
  <si>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</si>
  <si>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</si>
  <si>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</si>
  <si>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</si>
  <si>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</si>
  <si>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</si>
  <si>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</si>
  <si>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法適用企業</t>
    <phoneticPr fontId="5"/>
  </si>
  <si>
    <t>津山市下水道事業会計</t>
    <phoneticPr fontId="5"/>
  </si>
  <si>
    <t>法適用企業</t>
    <phoneticPr fontId="5"/>
  </si>
  <si>
    <t>食肉処理センター特別会計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</si>
  <si>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</si>
  <si>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</si>
  <si>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</si>
  <si>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</si>
  <si>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</si>
  <si>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</si>
  <si>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</si>
  <si>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</si>
  <si>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</si>
  <si>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</si>
  <si>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</si>
  <si>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</si>
  <si>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</si>
  <si>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</si>
  <si>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</si>
  <si>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</si>
  <si>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</si>
  <si>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</si>
  <si>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</si>
  <si>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</si>
  <si>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</si>
  <si>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</si>
  <si>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</si>
  <si>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</si>
  <si>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</si>
  <si>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</si>
  <si>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</si>
  <si>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</si>
  <si>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</si>
  <si>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</si>
  <si>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</si>
  <si>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</si>
  <si>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</si>
  <si>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</si>
  <si>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</si>
  <si>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</si>
  <si>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</si>
  <si>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</si>
  <si>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</si>
  <si>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</si>
  <si>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</si>
  <si>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</si>
  <si>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</si>
  <si>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</si>
  <si>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</si>
  <si>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</si>
  <si>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</si>
  <si>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</si>
  <si>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</si>
  <si>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</si>
  <si>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</si>
  <si>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</si>
  <si>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</si>
  <si>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</si>
  <si>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</si>
  <si>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</si>
  <si>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</si>
  <si>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</si>
  <si>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</si>
  <si>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</si>
  <si>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</si>
  <si>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</si>
  <si>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</si>
  <si>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</si>
  <si>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</si>
  <si>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津山市工業用水道事業会計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</si>
  <si>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</si>
  <si>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</si>
  <si>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</si>
  <si>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</si>
  <si>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</si>
  <si>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</si>
  <si>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</si>
  <si>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</si>
  <si>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</si>
  <si>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</si>
  <si>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</si>
  <si>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</si>
  <si>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</si>
  <si>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</si>
  <si>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</si>
  <si>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</si>
  <si>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</si>
  <si>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</si>
  <si>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</si>
  <si>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</si>
  <si>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</si>
  <si>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</si>
  <si>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</si>
  <si>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</si>
  <si>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</si>
  <si>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</si>
  <si>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</si>
  <si>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</si>
  <si>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</si>
  <si>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</si>
  <si>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</si>
  <si>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</si>
  <si>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</si>
  <si>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</si>
  <si>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</si>
  <si>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</si>
  <si>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</si>
  <si>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</si>
  <si>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</si>
  <si>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</si>
  <si>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</si>
  <si>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</si>
  <si>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</si>
  <si>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</si>
  <si>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</si>
  <si>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</si>
  <si>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</si>
  <si>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</si>
  <si>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</si>
  <si>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</si>
  <si>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</si>
  <si>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</si>
  <si>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</si>
  <si>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</si>
  <si>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</si>
  <si>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</si>
  <si>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</si>
  <si>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</si>
  <si>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</si>
  <si>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</si>
  <si>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</si>
  <si>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</si>
  <si>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</si>
  <si>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</si>
  <si>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</si>
  <si>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</si>
  <si>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</si>
  <si>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</si>
  <si>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</si>
  <si>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</si>
  <si>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</si>
  <si>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</si>
  <si>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</si>
  <si>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</si>
  <si>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</si>
  <si>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</si>
  <si>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</si>
  <si>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</si>
  <si>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</si>
  <si>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</si>
  <si>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</si>
  <si>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</si>
  <si>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</si>
  <si>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</si>
  <si>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</si>
  <si>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</si>
  <si>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</si>
  <si>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</si>
  <si>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0.00</t>
  </si>
  <si>
    <t>▲ 0.46</t>
  </si>
  <si>
    <t>▲ 6.28</t>
  </si>
  <si>
    <t>▲ 3.62</t>
  </si>
  <si>
    <t>▲ 3.80</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</si>
  <si>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</si>
  <si>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</si>
  <si>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</si>
  <si>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</si>
  <si>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</si>
  <si>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</si>
  <si>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</si>
  <si>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</si>
  <si>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</si>
  <si>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</si>
  <si>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H25末</t>
    <phoneticPr fontId="5"/>
  </si>
  <si>
    <t>H26末</t>
    <phoneticPr fontId="5"/>
  </si>
  <si>
    <t>H27末</t>
    <phoneticPr fontId="5"/>
  </si>
  <si>
    <t>H28末</t>
    <phoneticPr fontId="5"/>
  </si>
  <si>
    <t>H29末</t>
    <phoneticPr fontId="5"/>
  </si>
  <si>
    <t>岡山県広域水道企業団</t>
  </si>
  <si>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</si>
  <si>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津山広域事務組合 一般会計</t>
    <rPh sb="0" eb="2">
      <t>ツヤマ</t>
    </rPh>
    <rPh sb="2" eb="4">
      <t>コウイキ</t>
    </rPh>
    <rPh sb="4" eb="6">
      <t>ジム</t>
    </rPh>
    <rPh sb="6" eb="8">
      <t>クミアイ</t>
    </rPh>
    <rPh sb="9" eb="11">
      <t>イッパン</t>
    </rPh>
    <rPh sb="11" eb="13">
      <t>カイケイ</t>
    </rPh>
    <phoneticPr fontId="24"/>
  </si>
  <si>
    <t>勝田郡老人福祉施設組合 一般会計</t>
    <phoneticPr fontId="2"/>
  </si>
  <si>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</si>
  <si>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</si>
  <si>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</si>
  <si>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</si>
  <si>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</si>
  <si>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</si>
  <si>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</si>
  <si>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7"/>
  </si>
  <si>
    <t>（有）アグリ久米</t>
  </si>
  <si>
    <t>（財）あばグリーン公社</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</si>
  <si>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</si>
  <si>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</si>
  <si>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</si>
  <si>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</si>
  <si>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</si>
  <si>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</si>
  <si>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</si>
  <si>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</si>
  <si>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</si>
  <si>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</si>
  <si>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</si>
  <si>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</si>
  <si>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</si>
  <si>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</si>
  <si>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</si>
  <si>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</si>
  <si>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</si>
  <si>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</si>
  <si>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</si>
  <si>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</si>
  <si>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</si>
  <si>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</si>
  <si>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</si>
  <si>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</si>
  <si>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</si>
  <si>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</si>
  <si>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</si>
  <si>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</si>
  <si>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</si>
  <si>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</si>
  <si>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</si>
  <si>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地域づくり基金</t>
    <rPh sb="0" eb="2">
      <t>チイキ</t>
    </rPh>
    <rPh sb="5" eb="7">
      <t>キキン</t>
    </rPh>
    <phoneticPr fontId="2"/>
  </si>
  <si>
    <t>第三セクター等改革推進債償還基金</t>
    <rPh sb="0" eb="2">
      <t>ダイサン</t>
    </rPh>
    <rPh sb="6" eb="7">
      <t>トウ</t>
    </rPh>
    <rPh sb="7" eb="9">
      <t>カイカク</t>
    </rPh>
    <rPh sb="9" eb="11">
      <t>スイシン</t>
    </rPh>
    <rPh sb="11" eb="12">
      <t>サイ</t>
    </rPh>
    <rPh sb="12" eb="14">
      <t>ショウカン</t>
    </rPh>
    <rPh sb="14" eb="16">
      <t>キキン</t>
    </rPh>
    <phoneticPr fontId="2"/>
  </si>
  <si>
    <t>公共施設長寿命化等推進基金</t>
    <rPh sb="0" eb="2">
      <t>コウキョウ</t>
    </rPh>
    <rPh sb="2" eb="4">
      <t>シセツ</t>
    </rPh>
    <rPh sb="4" eb="8">
      <t>チョウジュミョウカ</t>
    </rPh>
    <rPh sb="8" eb="9">
      <t>トウ</t>
    </rPh>
    <rPh sb="9" eb="11">
      <t>スイシン</t>
    </rPh>
    <rPh sb="11" eb="13">
      <t>キキン</t>
    </rPh>
    <phoneticPr fontId="2"/>
  </si>
  <si>
    <t>人づくり基金</t>
    <rPh sb="0" eb="1">
      <t>ヒト</t>
    </rPh>
    <rPh sb="4" eb="6">
      <t>キキン</t>
    </rPh>
    <phoneticPr fontId="2"/>
  </si>
  <si>
    <t>ふるさと津山サポート基金</t>
    <rPh sb="4" eb="6">
      <t>ツヤマ</t>
    </rPh>
    <rPh sb="10" eb="12">
      <t>キキン</t>
    </rPh>
    <phoneticPr fontId="2"/>
  </si>
  <si>
    <t>岡山県後期高齢者医療広域連合 一般会計</t>
  </si>
  <si>
    <t>岡山県後期高齢者医療広域連合 特別会計</t>
  </si>
  <si>
    <t>津山圏域資源循環施設組合 一般会計</t>
  </si>
  <si>
    <t>津山圏域衛生処理組合 一般会計</t>
  </si>
  <si>
    <t>津山圏域消防組合 一般会計</t>
  </si>
  <si>
    <t>津山地区農業共済事務組合 農業共済事業会計</t>
  </si>
  <si>
    <t>勝英農業共済事務組合 農業共済事業会計</t>
  </si>
  <si>
    <t>岡山県市町村総合事務組合 一般会計</t>
  </si>
  <si>
    <t>岡山県市町村総合事務組合 貸付金特別会計</t>
  </si>
  <si>
    <t>岡山県市町村総合事務組合 拠出金事業特別会計</t>
  </si>
  <si>
    <t>岡山県市町村総合事務組合 交通災害共済特別会計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</si>
  <si>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</si>
  <si>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</si>
  <si>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</si>
  <si>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減少傾向にあるものの１３０％台で推移しており，類似団体との比較だけでなく全国的にも極めて高い水準にある一方，有形固定資産減価償却率は類似団体との比較の中ではやや低い水準にある。このことから，当面は施設，インフラ等の老朽化対策の比重を高める必要性が低いと判断されるため，ファシリティマネジメントの取組を徹底するなどして普通建設事業やそれに伴う起債発行額の抑制に努め，財政健全化を早急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</si>
  <si>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</si>
  <si>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</si>
  <si>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</si>
  <si>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</si>
  <si>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</si>
  <si>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</si>
  <si>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</si>
  <si>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上記のとおり，将来負担比率は減少傾向にあるものの高水準で推移しており，特に平成２７年度は，津山圏域資源循環施設組合の新ごみ処理施設建設に伴う建設負担金の増加や小中学校の施設整備事業の重点化などの要因により，前年度比１１．５ポイント増の１５６.６％まで上昇したが，平成２８年度以降は下水道事業会計の元利償還金に対する今後の繰入見込額の減などにより減少傾向にある。
　一方，実質公債費比率は減少傾向にあったが，一部事務組合公債費充当負担金の増などのため上昇した。また類似団体との比較では極めて高い水準で推移しており，今後，起債発行額の抑制等に努め，比率の改善を図りたい。</t>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</si>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</sst>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xmlns:c16r2="http://schemas.microsoft.com/office/drawing/2015/06/chart">
            <c:ext xmlns:c16="http://schemas.microsoft.com/office/drawing/2014/chart" uri="{C3380CC4-5D6E-409C-BE32-E72D297353CC}">
              <c16:uniqueId val="{00000000-FA16-47DF-9C5F-624C4D8838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102428</c:v>
                </c:pt>
                <c:pt idx="1">
                  <c:v>55714</c:v>
                </c:pt>
                <c:pt idx="2">
                  <c:v>71239</c:v>
                </c:pt>
                <c:pt idx="3">
                  <c:v>78905</c:v>
                </c:pt>
                <c:pt idx="4">
                  <c:v>73366</c:v>
                </c:pt>
              </c:numCache>
            </c:numRef>
          </c:val>
          <c:smooth val="0"/>
          <c:extLst xmlns:c16r2="http://schemas.microsoft.com/office/drawing/2015/06/chart">
            <c:ext xmlns:c16="http://schemas.microsoft.com/office/drawing/2014/chart" uri="{C3380CC4-5D6E-409C-BE32-E72D297353CC}">
              <c16:uniqueId val="{00000001-FA16-47DF-9C5F-624C4D8838CD}"/>
            </c:ext>
          </c:extLst>
        </c:ser>
        <c:dLbls>
          <c:showLegendKey val="0"/>
          <c:showVal val="0"/>
          <c:showCatName val="0"/>
          <c:showSerName val="0"/>
          <c:showPercent val="0"/>
          <c:showBubbleSize val="0"/>
        </c:dLbls>
        <c:marker val="1"/>
        <c:smooth val="0"/>
        <c:axId val="-1535240512"/>
        <c:axId val="-1535239424"/>
      </c:lineChart>
      <c:catAx>
        <c:axId val="-153524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5239424"/>
        <c:crosses val="autoZero"/>
        <c:auto val="1"/>
        <c:lblAlgn val="ctr"/>
        <c:lblOffset val="100"/>
        <c:tickLblSkip val="1"/>
        <c:tickMarkSkip val="1"/>
        <c:noMultiLvlLbl val="0"/>
      </c:catAx>
      <c:valAx>
        <c:axId val="-1535239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524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4.97</c:v>
                </c:pt>
                <c:pt idx="1">
                  <c:v>8.07</c:v>
                </c:pt>
                <c:pt idx="2">
                  <c:v>5.16</c:v>
                </c:pt>
                <c:pt idx="3">
                  <c:v>5.63</c:v>
                </c:pt>
                <c:pt idx="4">
                  <c:v>4.3899999999999997</c:v>
                </c:pt>
              </c:numCache>
            </c:numRef>
          </c:val>
          <c:extLst xmlns:c16r2="http://schemas.microsoft.com/office/drawing/2015/06/chart">
            <c:ext xmlns:c16="http://schemas.microsoft.com/office/drawing/2014/chart" uri="{C3380CC4-5D6E-409C-BE32-E72D297353CC}">
              <c16:uniqueId val="{00000000-2F52-4F9E-9C58-D377B9AFE2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18.05</c:v>
                </c:pt>
                <c:pt idx="1">
                  <c:v>17.600000000000001</c:v>
                </c:pt>
                <c:pt idx="2">
                  <c:v>18.23</c:v>
                </c:pt>
                <c:pt idx="3">
                  <c:v>17.34</c:v>
                </c:pt>
                <c:pt idx="4">
                  <c:v>18.079999999999998</c:v>
                </c:pt>
              </c:numCache>
            </c:numRef>
          </c:val>
          <c:extLst xmlns:c16r2="http://schemas.microsoft.com/office/drawing/2015/06/chart">
            <c:ext xmlns:c16="http://schemas.microsoft.com/office/drawing/2014/chart" uri="{C3380CC4-5D6E-409C-BE32-E72D297353CC}">
              <c16:uniqueId val="{00000001-2F52-4F9E-9C58-D377B9AFE215}"/>
            </c:ext>
          </c:extLst>
        </c:ser>
        <c:dLbls>
          <c:showLegendKey val="0"/>
          <c:showVal val="0"/>
          <c:showCatName val="0"/>
          <c:showSerName val="0"/>
          <c:showPercent val="0"/>
          <c:showBubbleSize val="0"/>
        </c:dLbls>
        <c:gapWidth val="250"/>
        <c:overlap val="100"/>
        <c:axId val="-1535238880"/>
        <c:axId val="-153523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c:v>
                </c:pt>
                <c:pt idx="1">
                  <c:v>-0.46</c:v>
                </c:pt>
                <c:pt idx="2">
                  <c:v>-6.28</c:v>
                </c:pt>
                <c:pt idx="3">
                  <c:v>-3.62</c:v>
                </c:pt>
                <c:pt idx="4">
                  <c:v>-3.8</c:v>
                </c:pt>
              </c:numCache>
            </c:numRef>
          </c:val>
          <c:smooth val="0"/>
          <c:extLst xmlns:c16r2="http://schemas.microsoft.com/office/drawing/2015/06/chart">
            <c:ext xmlns:c16="http://schemas.microsoft.com/office/drawing/2014/chart" uri="{C3380CC4-5D6E-409C-BE32-E72D297353CC}">
              <c16:uniqueId val="{00000002-2F52-4F9E-9C58-D377B9AFE215}"/>
            </c:ext>
          </c:extLst>
        </c:ser>
        <c:dLbls>
          <c:showLegendKey val="0"/>
          <c:showVal val="0"/>
          <c:showCatName val="0"/>
          <c:showSerName val="0"/>
          <c:showPercent val="0"/>
          <c:showBubbleSize val="0"/>
        </c:dLbls>
        <c:marker val="1"/>
        <c:smooth val="0"/>
        <c:axId val="-1535238880"/>
        <c:axId val="-1535238336"/>
      </c:lineChart>
      <c:catAx>
        <c:axId val="-15352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5238336"/>
        <c:crosses val="autoZero"/>
        <c:auto val="1"/>
        <c:lblAlgn val="ctr"/>
        <c:lblOffset val="100"/>
        <c:tickLblSkip val="1"/>
        <c:tickMarkSkip val="1"/>
        <c:noMultiLvlLbl val="0"/>
      </c:catAx>
      <c:valAx>
        <c:axId val="-153523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52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0.44</c:v>
                </c:pt>
                <c:pt idx="8">
                  <c:v>#N/A</c:v>
                </c:pt>
                <c:pt idx="9">
                  <c:v>0</c:v>
                </c:pt>
              </c:numCache>
            </c:numRef>
          </c:val>
          <c:extLst xmlns:c16r2="http://schemas.microsoft.com/office/drawing/2015/06/chart">
            <c:ext xmlns:c16="http://schemas.microsoft.com/office/drawing/2014/chart" uri="{C3380CC4-5D6E-409C-BE32-E72D297353CC}">
              <c16:uniqueId val="{00000000-3F51-4E2F-AA85-2F5F6FC0EB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51-4E2F-AA85-2F5F6FC0EBDB}"/>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F51-4E2F-AA85-2F5F6FC0EB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F51-4E2F-AA85-2F5F6FC0EBDB}"/>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0.16</c:v>
                </c:pt>
                <c:pt idx="4">
                  <c:v>#N/A</c:v>
                </c:pt>
                <c:pt idx="5">
                  <c:v>0.17</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4-3F51-4E2F-AA85-2F5F6FC0EBD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0.01</c:v>
                </c:pt>
                <c:pt idx="4">
                  <c:v>#N/A</c:v>
                </c:pt>
                <c:pt idx="5">
                  <c:v>1.01</c:v>
                </c:pt>
                <c:pt idx="6">
                  <c:v>#N/A</c:v>
                </c:pt>
                <c:pt idx="7">
                  <c:v>1.49</c:v>
                </c:pt>
                <c:pt idx="8">
                  <c:v>#N/A</c:v>
                </c:pt>
                <c:pt idx="9">
                  <c:v>0.4</c:v>
                </c:pt>
              </c:numCache>
            </c:numRef>
          </c:val>
          <c:extLst xmlns:c16r2="http://schemas.microsoft.com/office/drawing/2015/06/chart">
            <c:ext xmlns:c16="http://schemas.microsoft.com/office/drawing/2014/chart" uri="{C3380CC4-5D6E-409C-BE32-E72D297353CC}">
              <c16:uniqueId val="{00000005-3F51-4E2F-AA85-2F5F6FC0EBD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0.79</c:v>
                </c:pt>
                <c:pt idx="4">
                  <c:v>#N/A</c:v>
                </c:pt>
                <c:pt idx="5">
                  <c:v>0.88</c:v>
                </c:pt>
                <c:pt idx="6">
                  <c:v>#N/A</c:v>
                </c:pt>
                <c:pt idx="7">
                  <c:v>1.0900000000000001</c:v>
                </c:pt>
                <c:pt idx="8">
                  <c:v>#N/A</c:v>
                </c:pt>
                <c:pt idx="9">
                  <c:v>0.76</c:v>
                </c:pt>
              </c:numCache>
            </c:numRef>
          </c:val>
          <c:extLst xmlns:c16r2="http://schemas.microsoft.com/office/drawing/2015/06/chart">
            <c:ext xmlns:c16="http://schemas.microsoft.com/office/drawing/2014/chart" uri="{C3380CC4-5D6E-409C-BE32-E72D297353CC}">
              <c16:uniqueId val="{00000006-3F51-4E2F-AA85-2F5F6FC0EBDB}"/>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1.18</c:v>
                </c:pt>
              </c:numCache>
            </c:numRef>
          </c:val>
          <c:extLst xmlns:c16r2="http://schemas.microsoft.com/office/drawing/2015/06/chart">
            <c:ext xmlns:c16="http://schemas.microsoft.com/office/drawing/2014/chart" uri="{C3380CC4-5D6E-409C-BE32-E72D297353CC}">
              <c16:uniqueId val="{00000007-3F51-4E2F-AA85-2F5F6FC0EB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4.96</c:v>
                </c:pt>
                <c:pt idx="2">
                  <c:v>#N/A</c:v>
                </c:pt>
                <c:pt idx="3">
                  <c:v>8.06</c:v>
                </c:pt>
                <c:pt idx="4">
                  <c:v>#N/A</c:v>
                </c:pt>
                <c:pt idx="5">
                  <c:v>5.16</c:v>
                </c:pt>
                <c:pt idx="6">
                  <c:v>#N/A</c:v>
                </c:pt>
                <c:pt idx="7">
                  <c:v>5.63</c:v>
                </c:pt>
                <c:pt idx="8">
                  <c:v>#N/A</c:v>
                </c:pt>
                <c:pt idx="9">
                  <c:v>4.3899999999999997</c:v>
                </c:pt>
              </c:numCache>
            </c:numRef>
          </c:val>
          <c:extLst xmlns:c16r2="http://schemas.microsoft.com/office/drawing/2015/06/chart">
            <c:ext xmlns:c16="http://schemas.microsoft.com/office/drawing/2014/chart" uri="{C3380CC4-5D6E-409C-BE32-E72D297353CC}">
              <c16:uniqueId val="{00000008-3F51-4E2F-AA85-2F5F6FC0EBDB}"/>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15.58</c:v>
                </c:pt>
                <c:pt idx="2">
                  <c:v>#N/A</c:v>
                </c:pt>
                <c:pt idx="3">
                  <c:v>13.48</c:v>
                </c:pt>
                <c:pt idx="4">
                  <c:v>#N/A</c:v>
                </c:pt>
                <c:pt idx="5">
                  <c:v>13.18</c:v>
                </c:pt>
                <c:pt idx="6">
                  <c:v>#N/A</c:v>
                </c:pt>
                <c:pt idx="7">
                  <c:v>14.11</c:v>
                </c:pt>
                <c:pt idx="8">
                  <c:v>#N/A</c:v>
                </c:pt>
                <c:pt idx="9">
                  <c:v>15.13</c:v>
                </c:pt>
              </c:numCache>
            </c:numRef>
          </c:val>
          <c:extLst xmlns:c16r2="http://schemas.microsoft.com/office/drawing/2015/06/chart">
            <c:ext xmlns:c16="http://schemas.microsoft.com/office/drawing/2014/chart" uri="{C3380CC4-5D6E-409C-BE32-E72D297353CC}">
              <c16:uniqueId val="{00000009-3F51-4E2F-AA85-2F5F6FC0EBDB}"/>
            </c:ext>
          </c:extLst>
        </c:ser>
        <c:dLbls>
          <c:showLegendKey val="0"/>
          <c:showVal val="0"/>
          <c:showCatName val="0"/>
          <c:showSerName val="0"/>
          <c:showPercent val="0"/>
          <c:showBubbleSize val="0"/>
        </c:dLbls>
        <c:gapWidth val="150"/>
        <c:overlap val="100"/>
        <c:axId val="-1535237792"/>
        <c:axId val="-1535237248"/>
      </c:barChart>
      <c:catAx>
        <c:axId val="-15352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5237248"/>
        <c:crosses val="autoZero"/>
        <c:auto val="1"/>
        <c:lblAlgn val="ctr"/>
        <c:lblOffset val="100"/>
        <c:tickLblSkip val="1"/>
        <c:tickMarkSkip val="1"/>
        <c:noMultiLvlLbl val="0"/>
      </c:catAx>
      <c:valAx>
        <c:axId val="-153523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523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5639</c:v>
                </c:pt>
                <c:pt idx="5">
                  <c:v>5772</c:v>
                </c:pt>
                <c:pt idx="8">
                  <c:v>5841</c:v>
                </c:pt>
                <c:pt idx="11">
                  <c:v>5750</c:v>
                </c:pt>
                <c:pt idx="14">
                  <c:v>5966</c:v>
                </c:pt>
              </c:numCache>
            </c:numRef>
          </c:val>
          <c:extLst xmlns:c16r2="http://schemas.microsoft.com/office/drawing/2015/06/chart">
            <c:ext xmlns:c16="http://schemas.microsoft.com/office/drawing/2014/chart" uri="{C3380CC4-5D6E-409C-BE32-E72D297353CC}">
              <c16:uniqueId val="{00000000-B173-43DA-AE93-C9F02F2C99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73-43DA-AE93-C9F02F2C99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287</c:v>
                </c:pt>
                <c:pt idx="3">
                  <c:v>233</c:v>
                </c:pt>
                <c:pt idx="6">
                  <c:v>216</c:v>
                </c:pt>
                <c:pt idx="9">
                  <c:v>208</c:v>
                </c:pt>
                <c:pt idx="12">
                  <c:v>201</c:v>
                </c:pt>
              </c:numCache>
            </c:numRef>
          </c:val>
          <c:extLst xmlns:c16r2="http://schemas.microsoft.com/office/drawing/2015/06/chart">
            <c:ext xmlns:c16="http://schemas.microsoft.com/office/drawing/2014/chart" uri="{C3380CC4-5D6E-409C-BE32-E72D297353CC}">
              <c16:uniqueId val="{00000002-B173-43DA-AE93-C9F02F2C99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299</c:v>
                </c:pt>
                <c:pt idx="3">
                  <c:v>281</c:v>
                </c:pt>
                <c:pt idx="6">
                  <c:v>346</c:v>
                </c:pt>
                <c:pt idx="9">
                  <c:v>365</c:v>
                </c:pt>
                <c:pt idx="12">
                  <c:v>503</c:v>
                </c:pt>
              </c:numCache>
            </c:numRef>
          </c:val>
          <c:extLst xmlns:c16r2="http://schemas.microsoft.com/office/drawing/2015/06/chart">
            <c:ext xmlns:c16="http://schemas.microsoft.com/office/drawing/2014/chart" uri="{C3380CC4-5D6E-409C-BE32-E72D297353CC}">
              <c16:uniqueId val="{00000003-B173-43DA-AE93-C9F02F2C99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1942</c:v>
                </c:pt>
                <c:pt idx="3">
                  <c:v>1994</c:v>
                </c:pt>
                <c:pt idx="6">
                  <c:v>1825</c:v>
                </c:pt>
                <c:pt idx="9">
                  <c:v>1780</c:v>
                </c:pt>
                <c:pt idx="12">
                  <c:v>1805</c:v>
                </c:pt>
              </c:numCache>
            </c:numRef>
          </c:val>
          <c:extLst xmlns:c16r2="http://schemas.microsoft.com/office/drawing/2015/06/chart">
            <c:ext xmlns:c16="http://schemas.microsoft.com/office/drawing/2014/chart" uri="{C3380CC4-5D6E-409C-BE32-E72D297353CC}">
              <c16:uniqueId val="{00000004-B173-43DA-AE93-C9F02F2C99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27</c:v>
                </c:pt>
                <c:pt idx="3">
                  <c:v>27</c:v>
                </c:pt>
                <c:pt idx="6">
                  <c:v>27</c:v>
                </c:pt>
                <c:pt idx="9">
                  <c:v>20</c:v>
                </c:pt>
                <c:pt idx="12">
                  <c:v>13</c:v>
                </c:pt>
              </c:numCache>
            </c:numRef>
          </c:val>
          <c:extLst xmlns:c16r2="http://schemas.microsoft.com/office/drawing/2015/06/chart">
            <c:ext xmlns:c16="http://schemas.microsoft.com/office/drawing/2014/chart" uri="{C3380CC4-5D6E-409C-BE32-E72D297353CC}">
              <c16:uniqueId val="{00000005-B173-43DA-AE93-C9F02F2C99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73-43DA-AE93-C9F02F2C99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5886</c:v>
                </c:pt>
                <c:pt idx="3">
                  <c:v>5757</c:v>
                </c:pt>
                <c:pt idx="6">
                  <c:v>6097</c:v>
                </c:pt>
                <c:pt idx="9">
                  <c:v>6064</c:v>
                </c:pt>
                <c:pt idx="12">
                  <c:v>6137</c:v>
                </c:pt>
              </c:numCache>
            </c:numRef>
          </c:val>
          <c:extLst xmlns:c16r2="http://schemas.microsoft.com/office/drawing/2015/06/chart">
            <c:ext xmlns:c16="http://schemas.microsoft.com/office/drawing/2014/chart" uri="{C3380CC4-5D6E-409C-BE32-E72D297353CC}">
              <c16:uniqueId val="{00000007-B173-43DA-AE93-C9F02F2C99B5}"/>
            </c:ext>
          </c:extLst>
        </c:ser>
        <c:dLbls>
          <c:showLegendKey val="0"/>
          <c:showVal val="0"/>
          <c:showCatName val="0"/>
          <c:showSerName val="0"/>
          <c:showPercent val="0"/>
          <c:showBubbleSize val="0"/>
        </c:dLbls>
        <c:gapWidth val="100"/>
        <c:overlap val="100"/>
        <c:axId val="-1535236704"/>
        <c:axId val="-153523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2802</c:v>
                </c:pt>
                <c:pt idx="2">
                  <c:v>#N/A</c:v>
                </c:pt>
                <c:pt idx="3">
                  <c:v>#N/A</c:v>
                </c:pt>
                <c:pt idx="4">
                  <c:v>2520</c:v>
                </c:pt>
                <c:pt idx="5">
                  <c:v>#N/A</c:v>
                </c:pt>
                <c:pt idx="6">
                  <c:v>#N/A</c:v>
                </c:pt>
                <c:pt idx="7">
                  <c:v>2670</c:v>
                </c:pt>
                <c:pt idx="8">
                  <c:v>#N/A</c:v>
                </c:pt>
                <c:pt idx="9">
                  <c:v>#N/A</c:v>
                </c:pt>
                <c:pt idx="10">
                  <c:v>2687</c:v>
                </c:pt>
                <c:pt idx="11">
                  <c:v>#N/A</c:v>
                </c:pt>
                <c:pt idx="12">
                  <c:v>#N/A</c:v>
                </c:pt>
                <c:pt idx="13">
                  <c:v>2693</c:v>
                </c:pt>
                <c:pt idx="14">
                  <c:v>#N/A</c:v>
                </c:pt>
              </c:numCache>
            </c:numRef>
          </c:val>
          <c:smooth val="0"/>
          <c:extLst xmlns:c16r2="http://schemas.microsoft.com/office/drawing/2015/06/chart">
            <c:ext xmlns:c16="http://schemas.microsoft.com/office/drawing/2014/chart" uri="{C3380CC4-5D6E-409C-BE32-E72D297353CC}">
              <c16:uniqueId val="{00000008-B173-43DA-AE93-C9F02F2C99B5}"/>
            </c:ext>
          </c:extLst>
        </c:ser>
        <c:dLbls>
          <c:showLegendKey val="0"/>
          <c:showVal val="0"/>
          <c:showCatName val="0"/>
          <c:showSerName val="0"/>
          <c:showPercent val="0"/>
          <c:showBubbleSize val="0"/>
        </c:dLbls>
        <c:marker val="1"/>
        <c:smooth val="0"/>
        <c:axId val="-1535236704"/>
        <c:axId val="-1535236160"/>
      </c:lineChart>
      <c:catAx>
        <c:axId val="-153523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5236160"/>
        <c:crosses val="autoZero"/>
        <c:auto val="1"/>
        <c:lblAlgn val="ctr"/>
        <c:lblOffset val="100"/>
        <c:tickLblSkip val="1"/>
        <c:tickMarkSkip val="1"/>
        <c:noMultiLvlLbl val="0"/>
      </c:catAx>
      <c:valAx>
        <c:axId val="-153523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523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65638</c:v>
                </c:pt>
                <c:pt idx="5">
                  <c:v>64629</c:v>
                </c:pt>
                <c:pt idx="8">
                  <c:v>66533</c:v>
                </c:pt>
                <c:pt idx="11">
                  <c:v>67920</c:v>
                </c:pt>
                <c:pt idx="14">
                  <c:v>68423</c:v>
                </c:pt>
              </c:numCache>
            </c:numRef>
          </c:val>
          <c:extLst xmlns:c16r2="http://schemas.microsoft.com/office/drawing/2015/06/chart">
            <c:ext xmlns:c16="http://schemas.microsoft.com/office/drawing/2014/chart" uri="{C3380CC4-5D6E-409C-BE32-E72D297353CC}">
              <c16:uniqueId val="{00000000-E8FE-46D8-A5F3-22E24E21FE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10898</c:v>
                </c:pt>
                <c:pt idx="5">
                  <c:v>11335</c:v>
                </c:pt>
                <c:pt idx="8">
                  <c:v>11459</c:v>
                </c:pt>
                <c:pt idx="11">
                  <c:v>11523</c:v>
                </c:pt>
                <c:pt idx="14">
                  <c:v>11041</c:v>
                </c:pt>
              </c:numCache>
            </c:numRef>
          </c:val>
          <c:extLst xmlns:c16r2="http://schemas.microsoft.com/office/drawing/2015/06/chart">
            <c:ext xmlns:c16="http://schemas.microsoft.com/office/drawing/2014/chart" uri="{C3380CC4-5D6E-409C-BE32-E72D297353CC}">
              <c16:uniqueId val="{00000001-E8FE-46D8-A5F3-22E24E21FE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8717</c:v>
                </c:pt>
                <c:pt idx="5">
                  <c:v>8726</c:v>
                </c:pt>
                <c:pt idx="8">
                  <c:v>10000</c:v>
                </c:pt>
                <c:pt idx="11">
                  <c:v>9964</c:v>
                </c:pt>
                <c:pt idx="14">
                  <c:v>8697</c:v>
                </c:pt>
              </c:numCache>
            </c:numRef>
          </c:val>
          <c:extLst xmlns:c16r2="http://schemas.microsoft.com/office/drawing/2015/06/chart">
            <c:ext xmlns:c16="http://schemas.microsoft.com/office/drawing/2014/chart" uri="{C3380CC4-5D6E-409C-BE32-E72D297353CC}">
              <c16:uniqueId val="{00000002-E8FE-46D8-A5F3-22E24E21FE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8FE-46D8-A5F3-22E24E21FE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8FE-46D8-A5F3-22E24E21FE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4</c:v>
                </c:pt>
                <c:pt idx="6">
                  <c:v>0</c:v>
                </c:pt>
                <c:pt idx="9">
                  <c:v>1</c:v>
                </c:pt>
                <c:pt idx="12">
                  <c:v>9</c:v>
                </c:pt>
              </c:numCache>
            </c:numRef>
          </c:val>
          <c:extLst xmlns:c16r2="http://schemas.microsoft.com/office/drawing/2015/06/chart">
            <c:ext xmlns:c16="http://schemas.microsoft.com/office/drawing/2014/chart" uri="{C3380CC4-5D6E-409C-BE32-E72D297353CC}">
              <c16:uniqueId val="{00000005-E8FE-46D8-A5F3-22E24E21FE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6666</c:v>
                </c:pt>
                <c:pt idx="3">
                  <c:v>6123</c:v>
                </c:pt>
                <c:pt idx="6">
                  <c:v>6353</c:v>
                </c:pt>
                <c:pt idx="9">
                  <c:v>6112</c:v>
                </c:pt>
                <c:pt idx="12">
                  <c:v>5852</c:v>
                </c:pt>
              </c:numCache>
            </c:numRef>
          </c:val>
          <c:extLst xmlns:c16r2="http://schemas.microsoft.com/office/drawing/2015/06/chart">
            <c:ext xmlns:c16="http://schemas.microsoft.com/office/drawing/2014/chart" uri="{C3380CC4-5D6E-409C-BE32-E72D297353CC}">
              <c16:uniqueId val="{00000006-E8FE-46D8-A5F3-22E24E21FE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5311</c:v>
                </c:pt>
                <c:pt idx="3">
                  <c:v>8092</c:v>
                </c:pt>
                <c:pt idx="6">
                  <c:v>8248</c:v>
                </c:pt>
                <c:pt idx="9">
                  <c:v>8991</c:v>
                </c:pt>
                <c:pt idx="12">
                  <c:v>9611</c:v>
                </c:pt>
              </c:numCache>
            </c:numRef>
          </c:val>
          <c:extLst xmlns:c16r2="http://schemas.microsoft.com/office/drawing/2015/06/chart">
            <c:ext xmlns:c16="http://schemas.microsoft.com/office/drawing/2014/chart" uri="{C3380CC4-5D6E-409C-BE32-E72D297353CC}">
              <c16:uniqueId val="{00000007-E8FE-46D8-A5F3-22E24E21FE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30920</c:v>
                </c:pt>
                <c:pt idx="3">
                  <c:v>30554</c:v>
                </c:pt>
                <c:pt idx="6">
                  <c:v>28339</c:v>
                </c:pt>
                <c:pt idx="9">
                  <c:v>27471</c:v>
                </c:pt>
                <c:pt idx="12">
                  <c:v>26458</c:v>
                </c:pt>
              </c:numCache>
            </c:numRef>
          </c:val>
          <c:extLst xmlns:c16r2="http://schemas.microsoft.com/office/drawing/2015/06/chart">
            <c:ext xmlns:c16="http://schemas.microsoft.com/office/drawing/2014/chart" uri="{C3380CC4-5D6E-409C-BE32-E72D297353CC}">
              <c16:uniqueId val="{00000008-E8FE-46D8-A5F3-22E24E21FE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2144</c:v>
                </c:pt>
                <c:pt idx="3">
                  <c:v>1969</c:v>
                </c:pt>
                <c:pt idx="6">
                  <c:v>1808</c:v>
                </c:pt>
                <c:pt idx="9">
                  <c:v>1640</c:v>
                </c:pt>
                <c:pt idx="12">
                  <c:v>1468</c:v>
                </c:pt>
              </c:numCache>
            </c:numRef>
          </c:val>
          <c:extLst xmlns:c16r2="http://schemas.microsoft.com/office/drawing/2015/06/chart">
            <c:ext xmlns:c16="http://schemas.microsoft.com/office/drawing/2014/chart" uri="{C3380CC4-5D6E-409C-BE32-E72D297353CC}">
              <c16:uniqueId val="{00000009-E8FE-46D8-A5F3-22E24E21FE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73345</c:v>
                </c:pt>
                <c:pt idx="3">
                  <c:v>73728</c:v>
                </c:pt>
                <c:pt idx="6">
                  <c:v>74072</c:v>
                </c:pt>
                <c:pt idx="9">
                  <c:v>75389</c:v>
                </c:pt>
                <c:pt idx="12">
                  <c:v>73988</c:v>
                </c:pt>
              </c:numCache>
            </c:numRef>
          </c:val>
          <c:extLst xmlns:c16r2="http://schemas.microsoft.com/office/drawing/2015/06/chart">
            <c:ext xmlns:c16="http://schemas.microsoft.com/office/drawing/2014/chart" uri="{C3380CC4-5D6E-409C-BE32-E72D297353CC}">
              <c16:uniqueId val="{0000000A-E8FE-46D8-A5F3-22E24E21FE5F}"/>
            </c:ext>
          </c:extLst>
        </c:ser>
        <c:dLbls>
          <c:showLegendKey val="0"/>
          <c:showVal val="0"/>
          <c:showCatName val="0"/>
          <c:showSerName val="0"/>
          <c:showPercent val="0"/>
          <c:showBubbleSize val="0"/>
        </c:dLbls>
        <c:gapWidth val="100"/>
        <c:overlap val="100"/>
        <c:axId val="-1535235072"/>
        <c:axId val="-153888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33141</c:v>
                </c:pt>
                <c:pt idx="2">
                  <c:v>#N/A</c:v>
                </c:pt>
                <c:pt idx="3">
                  <c:v>#N/A</c:v>
                </c:pt>
                <c:pt idx="4">
                  <c:v>35780</c:v>
                </c:pt>
                <c:pt idx="5">
                  <c:v>#N/A</c:v>
                </c:pt>
                <c:pt idx="6">
                  <c:v>#N/A</c:v>
                </c:pt>
                <c:pt idx="7">
                  <c:v>30828</c:v>
                </c:pt>
                <c:pt idx="8">
                  <c:v>#N/A</c:v>
                </c:pt>
                <c:pt idx="9">
                  <c:v>#N/A</c:v>
                </c:pt>
                <c:pt idx="10">
                  <c:v>30196</c:v>
                </c:pt>
                <c:pt idx="11">
                  <c:v>#N/A</c:v>
                </c:pt>
                <c:pt idx="12">
                  <c:v>#N/A</c:v>
                </c:pt>
                <c:pt idx="13">
                  <c:v>29224</c:v>
                </c:pt>
                <c:pt idx="14">
                  <c:v>#N/A</c:v>
                </c:pt>
              </c:numCache>
            </c:numRef>
          </c:val>
          <c:smooth val="0"/>
          <c:extLst xmlns:c16r2="http://schemas.microsoft.com/office/drawing/2015/06/chart">
            <c:ext xmlns:c16="http://schemas.microsoft.com/office/drawing/2014/chart" uri="{C3380CC4-5D6E-409C-BE32-E72D297353CC}">
              <c16:uniqueId val="{0000000B-E8FE-46D8-A5F3-22E24E21FE5F}"/>
            </c:ext>
          </c:extLst>
        </c:ser>
        <c:dLbls>
          <c:showLegendKey val="0"/>
          <c:showVal val="0"/>
          <c:showCatName val="0"/>
          <c:showSerName val="0"/>
          <c:showPercent val="0"/>
          <c:showBubbleSize val="0"/>
        </c:dLbls>
        <c:marker val="1"/>
        <c:smooth val="0"/>
        <c:axId val="-1535235072"/>
        <c:axId val="-1538880496"/>
      </c:lineChart>
      <c:catAx>
        <c:axId val="-15352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8880496"/>
        <c:crosses val="autoZero"/>
        <c:auto val="1"/>
        <c:lblAlgn val="ctr"/>
        <c:lblOffset val="100"/>
        <c:tickLblSkip val="1"/>
        <c:tickMarkSkip val="1"/>
        <c:noMultiLvlLbl val="0"/>
      </c:catAx>
      <c:valAx>
        <c:axId val="-153888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52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5015</c:v>
                </c:pt>
                <c:pt idx="1">
                  <c:v>4718</c:v>
                </c:pt>
                <c:pt idx="2">
                  <c:v>4920</c:v>
                </c:pt>
              </c:numCache>
            </c:numRef>
          </c:val>
          <c:extLst xmlns:c16r2="http://schemas.microsoft.com/office/drawing/2015/06/chart">
            <c:ext xmlns:c16="http://schemas.microsoft.com/office/drawing/2014/chart" uri="{C3380CC4-5D6E-409C-BE32-E72D297353CC}">
              <c16:uniqueId val="{00000000-7AEE-4F82-9B94-528E972A18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652</c:v>
                </c:pt>
                <c:pt idx="1">
                  <c:v>652</c:v>
                </c:pt>
                <c:pt idx="2">
                  <c:v>644</c:v>
                </c:pt>
              </c:numCache>
            </c:numRef>
          </c:val>
          <c:extLst xmlns:c16r2="http://schemas.microsoft.com/office/drawing/2015/06/chart">
            <c:ext xmlns:c16="http://schemas.microsoft.com/office/drawing/2014/chart" uri="{C3380CC4-5D6E-409C-BE32-E72D297353CC}">
              <c16:uniqueId val="{00000001-7AEE-4F82-9B94-528E972A18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6869</c:v>
                </c:pt>
                <c:pt idx="1">
                  <c:v>6157</c:v>
                </c:pt>
                <c:pt idx="2">
                  <c:v>3053</c:v>
                </c:pt>
              </c:numCache>
            </c:numRef>
          </c:val>
          <c:extLst xmlns:c16r2="http://schemas.microsoft.com/office/drawing/2015/06/chart">
            <c:ext xmlns:c16="http://schemas.microsoft.com/office/drawing/2014/chart" uri="{C3380CC4-5D6E-409C-BE32-E72D297353CC}">
              <c16:uniqueId val="{00000002-7AEE-4F82-9B94-528E972A187D}"/>
            </c:ext>
          </c:extLst>
        </c:ser>
        <c:dLbls>
          <c:showLegendKey val="0"/>
          <c:showVal val="0"/>
          <c:showCatName val="0"/>
          <c:showSerName val="0"/>
          <c:showPercent val="0"/>
          <c:showBubbleSize val="0"/>
        </c:dLbls>
        <c:gapWidth val="120"/>
        <c:overlap val="100"/>
        <c:axId val="-1538878320"/>
        <c:axId val="-1538877232"/>
      </c:barChart>
      <c:catAx>
        <c:axId val="-153887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8877232"/>
        <c:crosses val="autoZero"/>
        <c:auto val="1"/>
        <c:lblAlgn val="ctr"/>
        <c:lblOffset val="100"/>
        <c:tickLblSkip val="1"/>
        <c:tickMarkSkip val="1"/>
        <c:noMultiLvlLbl val="0"/>
      </c:catAx>
      <c:valAx>
        <c:axId val="-1538877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887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40E-470E-8CE4-733DF443959B}"/>
                </c:ext>
                <c:ext xmlns:c15="http://schemas.microsoft.com/office/drawing/2012/chart" uri="{CE6537A1-D6FC-4f65-9D91-7224C49458BB}">
                  <c15:dlblFieldTable>
                    <c15:dlblFTEntry>
                      <c15:txfldGUID>{08B5A513-7759-4714-B3D5-27CCB8EE0B33}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40E-470E-8CE4-733DF443959B}"/>
                </c:ext>
                <c:ext xmlns:c15="http://schemas.microsoft.com/office/drawing/2012/chart" uri="{CE6537A1-D6FC-4f65-9D91-7224C49458BB}">
                  <c15:dlblFieldTable>
                    <c15:dlblFTEntry>
                      <c15:txfldGUID>{A72A95E8-D5D6-4550-BA7A-A824D516B738}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40E-470E-8CE4-733DF443959B}"/>
                </c:ext>
                <c:ext xmlns:c15="http://schemas.microsoft.com/office/drawing/2012/chart" uri="{CE6537A1-D6FC-4f65-9D91-7224C49458BB}">
                  <c15:dlblFieldTable>
                    <c15:dlblFTEntry>
                      <c15:txfldGUID>{029B55FD-E5BC-40E3-B9DA-115BC2BCF5DF}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40E-470E-8CE4-733DF443959B}"/>
                </c:ext>
                <c:ext xmlns:c15="http://schemas.microsoft.com/office/drawing/2012/chart" uri="{CE6537A1-D6FC-4f65-9D91-7224C49458BB}">
                  <c15:dlblFieldTable>
                    <c15:dlblFTEntry>
                      <c15:txfldGUID>{6912170C-E898-4F56-BDA1-059A2D7C4808}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40E-470E-8CE4-733DF443959B}"/>
                </c:ext>
                <c:ext xmlns:c15="http://schemas.microsoft.com/office/drawing/2012/chart" uri="{CE6537A1-D6FC-4f65-9D91-7224C49458BB}">
                  <c15:dlblFieldTable>
                    <c15:dlblFTEntry>
                      <c15:txfldGUID>{532BF8B1-28A6-4EDA-8D6A-45FEEB6E8D93}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40E-470E-8CE4-733DF443959B}"/>
                </c:ext>
                <c:ext xmlns:c15="http://schemas.microsoft.com/office/drawing/2012/chart" uri="{CE6537A1-D6FC-4f65-9D91-7224C49458BB}">
                  <c15:dlblFieldTable>
                    <c15:dlblFTEntry>
                      <c15:txfldGUID>{12F2B08A-964B-4434-A2CE-5993225E0A24}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40E-470E-8CE4-733DF443959B}"/>
                </c:ext>
                <c:ext xmlns:c15="http://schemas.microsoft.com/office/drawing/2012/chart" uri="{CE6537A1-D6FC-4f65-9D91-7224C49458BB}">
                  <c15:layout/>
                  <c15:dlblFieldTable>
                    <c15:dlblFTEntry>
                      <c15:txfldGUID>{B4D6BEF3-4540-4526-9D7B-87BAA9DD44E5}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40E-470E-8CE4-733DF443959B}"/>
                </c:ext>
                <c:ext xmlns:c15="http://schemas.microsoft.com/office/drawing/2012/chart" uri="{CE6537A1-D6FC-4f65-9D91-7224C49458BB}">
                  <c15:layout/>
                  <c15:dlblFieldTable>
                    <c15:dlblFTEntry>
                      <c15:txfldGUID>{164170F4-BDAF-4C1C-A632-0E8967A92991}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40E-470E-8CE4-733DF443959B}"/>
                </c:ext>
                <c:ext xmlns:c15="http://schemas.microsoft.com/office/drawing/2012/chart" uri="{CE6537A1-D6FC-4f65-9D91-7224C49458BB}">
                  <c15:layout/>
                  <c15:dlblFieldTable>
                    <c15:dlblFTEntry>
                      <c15:txfldGUID>{F312FF40-C8E9-4EC4-8936-70CEEFE4F631}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55</c:v>
                </c:pt>
                <c:pt idx="32">
                  <c:v>56.3</c:v>
                </c:pt>
              </c:numCache>
            </c:numRef>
          </c:xVal>
          <c:yVal>
            <c:numRef>
              <c:f>公会計指標分析・財政指標組合せ分析表!$BP$51:$DC$51</c:f>
              <c:numCache>
                <c:formatCode>#,##0.0;"▲ "#,##0.0</c:formatCode>
                <c:ptCount val="40"/>
                <c:pt idx="16">
                  <c:v>137.5</c:v>
                </c:pt>
                <c:pt idx="24">
                  <c:v>136.19999999999999</c:v>
                </c:pt>
                <c:pt idx="32">
                  <c:v>133.1</c:v>
                </c:pt>
              </c:numCache>
            </c:numRef>
          </c:yVal>
          <c:smooth val="0"/>
          <c:extLst xmlns:c16r2="http://schemas.microsoft.com/office/drawing/2015/06/chart">
            <c:ext xmlns:c16="http://schemas.microsoft.com/office/drawing/2014/chart" uri="{C3380CC4-5D6E-409C-BE32-E72D297353CC}">
              <c16:uniqueId val="{00000009-740E-470E-8CE4-733DF44395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40E-470E-8CE4-733DF443959B}"/>
                </c:ext>
                <c:ext xmlns:c15="http://schemas.microsoft.com/office/drawing/2012/chart" uri="{CE6537A1-D6FC-4f65-9D91-7224C49458BB}">
                  <c15:dlblFieldTable>
                    <c15:dlblFTEntry>
                      <c15:txfldGUID>{D512A3BD-D02A-4BAE-B839-BE006EA88A9C}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40E-470E-8CE4-733DF443959B}"/>
                </c:ext>
                <c:ext xmlns:c15="http://schemas.microsoft.com/office/drawing/2012/chart" uri="{CE6537A1-D6FC-4f65-9D91-7224C49458BB}">
                  <c15:dlblFieldTable>
                    <c15:dlblFTEntry>
                      <c15:txfldGUID>{C69798B7-FA9E-4BDF-978F-B25E3697BA5B}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40E-470E-8CE4-733DF443959B}"/>
                </c:ext>
                <c:ext xmlns:c15="http://schemas.microsoft.com/office/drawing/2012/chart" uri="{CE6537A1-D6FC-4f65-9D91-7224C49458BB}">
                  <c15:dlblFieldTable>
                    <c15:dlblFTEntry>
                      <c15:txfldGUID>{9228A182-03EC-40A5-9F44-7831467AE236}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40E-470E-8CE4-733DF443959B}"/>
                </c:ext>
                <c:ext xmlns:c15="http://schemas.microsoft.com/office/drawing/2012/chart" uri="{CE6537A1-D6FC-4f65-9D91-7224C49458BB}">
                  <c15:dlblFieldTable>
                    <c15:dlblFTEntry>
                      <c15:txfldGUID>{1D934E96-91E7-426A-B8A5-F7F4A898CB4E}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40E-470E-8CE4-733DF443959B}"/>
                </c:ext>
                <c:ext xmlns:c15="http://schemas.microsoft.com/office/drawing/2012/chart" uri="{CE6537A1-D6FC-4f65-9D91-7224C49458BB}">
                  <c15:dlblFieldTable>
                    <c15:dlblFTEntry>
                      <c15:txfldGUID>{1CF2885D-0CDB-480B-BAD3-8E6E8F53EE97}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40E-470E-8CE4-733DF443959B}"/>
                </c:ext>
                <c:ext xmlns:c15="http://schemas.microsoft.com/office/drawing/2012/chart" uri="{CE6537A1-D6FC-4f65-9D91-7224C49458BB}">
                  <c15:dlblFieldTable>
                    <c15:dlblFTEntry>
                      <c15:txfldGUID>{64EBE9F1-C940-4C64-AA57-92044888EA4C}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40E-470E-8CE4-733DF443959B}"/>
                </c:ext>
                <c:ext xmlns:c15="http://schemas.microsoft.com/office/drawing/2012/chart" uri="{CE6537A1-D6FC-4f65-9D91-7224C49458BB}">
                  <c15:layout/>
                  <c15:dlblFieldTable>
                    <c15:dlblFTEntry>
                      <c15:txfldGUID>{114AC4EC-B3DF-4E23-ACCD-38288E77A34C}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40E-470E-8CE4-733DF443959B}"/>
                </c:ext>
                <c:ext xmlns:c15="http://schemas.microsoft.com/office/drawing/2012/chart" uri="{CE6537A1-D6FC-4f65-9D91-7224C49458BB}">
                  <c15:layout/>
                  <c15:dlblFieldTable>
                    <c15:dlblFTEntry>
                      <c15:txfldGUID>{905CD87D-3042-4BFC-B816-BC6767BF674E}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40E-470E-8CE4-733DF443959B}"/>
                </c:ext>
                <c:ext xmlns:c15="http://schemas.microsoft.com/office/drawing/2012/chart" uri="{CE6537A1-D6FC-4f65-9D91-7224C49458BB}">
                  <c15:layout/>
                  <c15:dlblFieldTable>
                    <c15:dlblFTEntry>
                      <c15:txfldGUID>{CB7F5302-47FC-4D69-988A-0C8FE752A622}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740E-470E-8CE4-733DF443959B}"/>
            </c:ext>
          </c:extLst>
        </c:ser>
        <c:dLbls>
          <c:showLegendKey val="0"/>
          <c:showVal val="1"/>
          <c:showCatName val="0"/>
          <c:showSerName val="0"/>
          <c:showPercent val="0"/>
          <c:showBubbleSize val="0"/>
        </c:dLbls>
        <c:axId val="-1768062192"/>
        <c:axId val="-1768060016"/>
      </c:scatterChart>
      <c:valAx>
        <c:axId val="-1768062192"/>
        <c:scaling>
          <c:orientation val="minMax"/>
          <c:max val="60.3"/>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8060016"/>
        <c:crosses val="autoZero"/>
        <c:crossBetween val="midCat"/>
      </c:valAx>
      <c:valAx>
        <c:axId val="-1768060016"/>
        <c:scaling>
          <c:orientation val="minMax"/>
          <c:max val="153"/>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8062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59-41A0-9DD2-D4E10ABCFD93}"/>
                </c:ext>
                <c:ext xmlns:c15="http://schemas.microsoft.com/office/drawing/2012/chart" uri="{CE6537A1-D6FC-4f65-9D91-7224C49458BB}">
                  <c15:dlblFieldTable>
                    <c15:dlblFTEntry>
                      <c15:txfldGUID>{8870AC92-D444-4F96-A3D4-7F3823F3E327}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59-41A0-9DD2-D4E10ABCFD93}"/>
                </c:ext>
                <c:ext xmlns:c15="http://schemas.microsoft.com/office/drawing/2012/chart" uri="{CE6537A1-D6FC-4f65-9D91-7224C49458BB}">
                  <c15:dlblFieldTable>
                    <c15:dlblFTEntry>
                      <c15:txfldGUID>{72142404-3651-4BE5-8125-0B6F8639C0B8}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59-41A0-9DD2-D4E10ABCFD93}"/>
                </c:ext>
                <c:ext xmlns:c15="http://schemas.microsoft.com/office/drawing/2012/chart" uri="{CE6537A1-D6FC-4f65-9D91-7224C49458BB}">
                  <c15:dlblFieldTable>
                    <c15:dlblFTEntry>
                      <c15:txfldGUID>{823DFE2D-7BFB-4472-80DA-BF1EBFB6D3A2}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59-41A0-9DD2-D4E10ABCFD93}"/>
                </c:ext>
                <c:ext xmlns:c15="http://schemas.microsoft.com/office/drawing/2012/chart" uri="{CE6537A1-D6FC-4f65-9D91-7224C49458BB}">
                  <c15:dlblFieldTable>
                    <c15:dlblFTEntry>
                      <c15:txfldGUID>{0FBC1DE9-F85E-4EA6-B8D9-29D8C6737B6B}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59-41A0-9DD2-D4E10ABCFD93}"/>
                </c:ext>
                <c:ext xmlns:c15="http://schemas.microsoft.com/office/drawing/2012/chart" uri="{CE6537A1-D6FC-4f65-9D91-7224C49458BB}">
                  <c15:dlblFieldTable>
                    <c15:dlblFTEntry>
                      <c15:txfldGUID>{AFF29E59-3AAC-4499-B80F-6BA926346014}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59-41A0-9DD2-D4E10ABCFD93}"/>
                </c:ext>
                <c:ext xmlns:c15="http://schemas.microsoft.com/office/drawing/2012/chart" uri="{CE6537A1-D6FC-4f65-9D91-7224C49458BB}">
                  <c15:dlblFieldTable>
                    <c15:dlblFTEntry>
                      <c15:txfldGUID>{155ECEC1-9172-4FEB-8692-B5C5EAA32564}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4204183093026035E-2"/>
                  <c:y val="-7.835824473750727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59-41A0-9DD2-D4E10ABCFD93}"/>
                </c:ext>
                <c:ext xmlns:c15="http://schemas.microsoft.com/office/drawing/2012/chart" uri="{CE6537A1-D6FC-4f65-9D91-7224C49458BB}">
                  <c15:dlblFieldTable>
                    <c15:dlblFTEntry>
                      <c15:txfldGUID>{65FF5ADB-5A4B-4AB8-877A-14264374C56E}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9191800145195368E-2"/>
                  <c:y val="-4.647504943808062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59-41A0-9DD2-D4E10ABCFD93}"/>
                </c:ext>
                <c:ext xmlns:c15="http://schemas.microsoft.com/office/drawing/2012/chart" uri="{CE6537A1-D6FC-4f65-9D91-7224C49458BB}">
                  <c15:dlblFieldTable>
                    <c15:dlblFTEntry>
                      <c15:txfldGUID>{77659BA6-6257-4F21-8AF4-5EF816D7AF3B}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59-41A0-9DD2-D4E10ABCFD93}"/>
                </c:ext>
                <c:ext xmlns:c15="http://schemas.microsoft.com/office/drawing/2012/chart" uri="{CE6537A1-D6FC-4f65-9D91-7224C49458BB}">
                  <c15:dlblFieldTable>
                    <c15:dlblFTEntry>
                      <c15:txfldGUID>{E2E10E08-89C5-4A26-8E8D-E61B1FABDF2A}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12.4</c:v>
                </c:pt>
                <c:pt idx="16">
                  <c:v>11.7</c:v>
                </c:pt>
                <c:pt idx="24">
                  <c:v>11.6</c:v>
                </c:pt>
                <c:pt idx="32">
                  <c:v>12.1</c:v>
                </c:pt>
              </c:numCache>
            </c:numRef>
          </c:xVal>
          <c:yVal>
            <c:numRef>
              <c:f>公会計指標分析・財政指標組合せ分析表!$BP$73:$DC$73</c:f>
              <c:numCache>
                <c:formatCode>#,##0.0;"▲ "#,##0.0</c:formatCode>
                <c:ptCount val="40"/>
                <c:pt idx="0">
                  <c:v>145.1</c:v>
                </c:pt>
                <c:pt idx="8">
                  <c:v>156.6</c:v>
                </c:pt>
                <c:pt idx="16">
                  <c:v>137.5</c:v>
                </c:pt>
                <c:pt idx="24">
                  <c:v>136.19999999999999</c:v>
                </c:pt>
                <c:pt idx="32">
                  <c:v>133.1</c:v>
                </c:pt>
              </c:numCache>
            </c:numRef>
          </c:yVal>
          <c:smooth val="0"/>
          <c:extLst xmlns:c16r2="http://schemas.microsoft.com/office/drawing/2015/06/chart">
            <c:ext xmlns:c16="http://schemas.microsoft.com/office/drawing/2014/chart" uri="{C3380CC4-5D6E-409C-BE32-E72D297353CC}">
              <c16:uniqueId val="{00000009-3A59-41A0-9DD2-D4E10ABCFD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9172835166651E-2"/>
                  <c:y val="-4.6016629826420533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59-41A0-9DD2-D4E10ABCFD93}"/>
                </c:ext>
                <c:ext xmlns:c15="http://schemas.microsoft.com/office/drawing/2012/chart" uri="{CE6537A1-D6FC-4f65-9D91-7224C49458BB}">
                  <c15:dlblFieldTable>
                    <c15:dlblFTEntry>
                      <c15:txfldGUID>{B23D45CC-1CF3-4B62-A7B3-B6C4C7B09A45}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59-41A0-9DD2-D4E10ABCFD93}"/>
                </c:ext>
                <c:ext xmlns:c15="http://schemas.microsoft.com/office/drawing/2012/chart" uri="{CE6537A1-D6FC-4f65-9D91-7224C49458BB}">
                  <c15:dlblFieldTable>
                    <c15:dlblFTEntry>
                      <c15:txfldGUID>{B45118B6-9BD7-41DA-A21C-CB5EE4F263CB}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59-41A0-9DD2-D4E10ABCFD93}"/>
                </c:ext>
                <c:ext xmlns:c15="http://schemas.microsoft.com/office/drawing/2012/chart" uri="{CE6537A1-D6FC-4f65-9D91-7224C49458BB}">
                  <c15:dlblFieldTable>
                    <c15:dlblFTEntry>
                      <c15:txfldGUID>{96E35D7F-9CE4-42AD-A49C-04AB62347B9D}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59-41A0-9DD2-D4E10ABCFD93}"/>
                </c:ext>
                <c:ext xmlns:c15="http://schemas.microsoft.com/office/drawing/2012/chart" uri="{CE6537A1-D6FC-4f65-9D91-7224C49458BB}">
                  <c15:dlblFieldTable>
                    <c15:dlblFTEntry>
                      <c15:txfldGUID>{8BB7508E-2143-47A2-9628-2E544AB77273}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59-41A0-9DD2-D4E10ABCFD93}"/>
                </c:ext>
                <c:ext xmlns:c15="http://schemas.microsoft.com/office/drawing/2012/chart" uri="{CE6537A1-D6FC-4f65-9D91-7224C49458BB}">
                  <c15:dlblFieldTable>
                    <c15:dlblFTEntry>
                      <c15:txfldGUID>{D98BFB28-FF47-43DC-906A-7078A770AACC}</c15:txfldGUID>
                      <c15:f>#REF!</c15:f>
                      <c15:dlblFieldTableCache>
                        <c:ptCount val="1"/>
                        <c:pt idx="0">
                          <c:v>#REF!</c:v>
                        </c:pt>
                      </c15:dlblFieldTableCache>
                    </c15:dlblFTEntry>
                  </c15:dlblFieldTable>
                  <c15:showDataLabelsRange val="0"/>
                </c:ext>
              </c:extLst>
            </c:dLbl>
            <c:dLbl>
              <c:idx val="8"/>
              <c:layout>
                <c:manualLayout>
                  <c:x val="-2.4204254886554772E-2"/>
                  <c:y val="-7.881666434916745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59-41A0-9DD2-D4E10ABCFD93}"/>
                </c:ext>
                <c:ext xmlns:c15="http://schemas.microsoft.com/office/drawing/2012/chart" uri="{CE6537A1-D6FC-4f65-9D91-7224C49458BB}">
                  <c15:dlblFieldTable>
                    <c15:dlblFTEntry>
                      <c15:txfldGUID>{53DB9C10-DDE1-45D2-92F2-CD91012D26DD}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59-41A0-9DD2-D4E10ABCFD93}"/>
                </c:ext>
                <c:ext xmlns:c15="http://schemas.microsoft.com/office/drawing/2012/chart" uri="{CE6537A1-D6FC-4f65-9D91-7224C49458BB}">
                  <c15:dlblFieldTable>
                    <c15:dlblFTEntry>
                      <c15:txfldGUID>{2E611740-D8C5-4090-B546-EBF80EAA768C}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59-41A0-9DD2-D4E10ABCFD93}"/>
                </c:ext>
                <c:ext xmlns:c15="http://schemas.microsoft.com/office/drawing/2012/chart" uri="{CE6537A1-D6FC-4f65-9D91-7224C49458BB}">
                  <c15:dlblFieldTable>
                    <c15:dlblFTEntry>
                      <c15:txfldGUID>{D4C98050-C0E4-4253-A4D4-253D59BF785D}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59-41A0-9DD2-D4E10ABCFD93}"/>
                </c:ext>
                <c:ext xmlns:c15="http://schemas.microsoft.com/office/drawing/2012/chart" uri="{CE6537A1-D6FC-4f65-9D91-7224C49458BB}">
                  <c15:dlblFieldTable>
                    <c15:dlblFTEntry>
                      <c15:txfldGUID>{EE207DDB-0181-4D2D-9422-E3B16EDDF9FF}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3A59-41A0-9DD2-D4E10ABCFD93}"/>
            </c:ext>
          </c:extLst>
        </c:ser>
        <c:dLbls>
          <c:showLegendKey val="0"/>
          <c:showVal val="1"/>
          <c:showCatName val="0"/>
          <c:showSerName val="0"/>
          <c:showPercent val="0"/>
          <c:showBubbleSize val="0"/>
        </c:dLbls>
        <c:axId val="-1768058384"/>
        <c:axId val="-1538875056"/>
      </c:scatterChart>
      <c:valAx>
        <c:axId val="-1768058384"/>
        <c:scaling>
          <c:orientation val="minMax"/>
          <c:max val="13.7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8875056"/>
        <c:crosses val="autoZero"/>
        <c:crossBetween val="midCat"/>
      </c:valAx>
      <c:valAx>
        <c:axId val="-1538875056"/>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8058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は、小中学校施設整備事業、幼稚園再構築施設整備事業等に係る起債償還の据置期間終了などから増加傾向ではあるが、合併特例債等交付税算入などで財政的に有利な地方債を重点的に活用していることから、同時に算入公債費等も増加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満期一括償還地方債に係る年度割相当額は、平成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年度以降市場公募債を発行していないため減少しており、組合等が起こした地方債の元利償還金に対する負担金等は、平成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年度に完了した新クリーンセンター建設事業に係る起債償還により増加しているが、算入公債費等の増加要因にもなっている。</a:t>
          </a:r>
        </a:p>
        <a:p>
          <a:r>
            <a:rPr kumimoji="1" lang="ja-JP" altLang="en-US" sz="1200">
              <a:solidFill>
                <a:sysClr val="windowText" lastClr="000000"/>
              </a:solidFill>
              <a:latin typeface="ＭＳ ゴシック" pitchFamily="49" charset="-128"/>
              <a:ea typeface="ＭＳ ゴシック" pitchFamily="49" charset="-128"/>
            </a:rPr>
            <a:t>　元利償還金、準元利償還金は増加しているものの、算入公債費等も増加しており、実質公債費比率の分子は横ばいで推移している。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減債基金積立不足算定額は生じていない。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また、満期一括償還地方債に係る減債基金積立相当額は、平成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年度以降市場公募債を発行していないため減少している。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一般会計等に係る地方債の現在高は、合併特例債の増があったものの、第三セクター等改革推進債の</a:t>
          </a:r>
          <a:r>
            <a:rPr kumimoji="1" lang="en-US" altLang="ja-JP" sz="1300">
              <a:solidFill>
                <a:sysClr val="windowText" lastClr="000000"/>
              </a:solidFill>
              <a:latin typeface="ＭＳ ゴシック" pitchFamily="49" charset="-128"/>
              <a:ea typeface="ＭＳ ゴシック" pitchFamily="49" charset="-128"/>
            </a:rPr>
            <a:t>20.9</a:t>
          </a:r>
          <a:r>
            <a:rPr kumimoji="1" lang="ja-JP" altLang="en-US" sz="1300">
              <a:solidFill>
                <a:sysClr val="windowText" lastClr="000000"/>
              </a:solidFill>
              <a:latin typeface="ＭＳ ゴシック" pitchFamily="49" charset="-128"/>
              <a:ea typeface="ＭＳ ゴシック" pitchFamily="49" charset="-128"/>
            </a:rPr>
            <a:t>億円の繰上償還の影響が大きく、</a:t>
          </a:r>
          <a:r>
            <a:rPr kumimoji="1" lang="en-US" altLang="ja-JP" sz="1300">
              <a:solidFill>
                <a:sysClr val="windowText" lastClr="000000"/>
              </a:solidFill>
              <a:latin typeface="ＭＳ ゴシック" pitchFamily="49" charset="-128"/>
              <a:ea typeface="ＭＳ ゴシック" pitchFamily="49" charset="-128"/>
            </a:rPr>
            <a:t>14.0</a:t>
          </a:r>
          <a:r>
            <a:rPr kumimoji="1" lang="ja-JP" altLang="en-US" sz="1300">
              <a:solidFill>
                <a:sysClr val="windowText" lastClr="000000"/>
              </a:solidFill>
              <a:latin typeface="ＭＳ ゴシック" pitchFamily="49" charset="-128"/>
              <a:ea typeface="ＭＳ ゴシック" pitchFamily="49" charset="-128"/>
            </a:rPr>
            <a:t>億円の大幅な減額となった。公営企業等繰入見込額では、法適用となった下水道事業会計に係る減額の影響で、</a:t>
          </a:r>
          <a:r>
            <a:rPr kumimoji="1" lang="en-US" altLang="ja-JP" sz="1300">
              <a:solidFill>
                <a:sysClr val="windowText" lastClr="000000"/>
              </a:solidFill>
              <a:latin typeface="ＭＳ ゴシック" pitchFamily="49" charset="-128"/>
              <a:ea typeface="ＭＳ ゴシック" pitchFamily="49" charset="-128"/>
            </a:rPr>
            <a:t>10.1</a:t>
          </a:r>
          <a:r>
            <a:rPr kumimoji="1" lang="ja-JP" altLang="en-US" sz="1300">
              <a:solidFill>
                <a:sysClr val="windowText" lastClr="000000"/>
              </a:solidFill>
              <a:latin typeface="ＭＳ ゴシック" pitchFamily="49" charset="-128"/>
              <a:ea typeface="ＭＳ ゴシック" pitchFamily="49" charset="-128"/>
            </a:rPr>
            <a:t>億円の減額となった。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一方で、組合等負担見込額では、平成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年度完成の汚泥再生処理センターに係る増分の影響により、</a:t>
          </a:r>
          <a:r>
            <a:rPr kumimoji="1" lang="en-US" altLang="ja-JP" sz="1300">
              <a:solidFill>
                <a:sysClr val="windowText" lastClr="000000"/>
              </a:solidFill>
              <a:latin typeface="ＭＳ ゴシック" pitchFamily="49" charset="-128"/>
              <a:ea typeface="ＭＳ ゴシック" pitchFamily="49" charset="-128"/>
            </a:rPr>
            <a:t>6.2</a:t>
          </a:r>
          <a:r>
            <a:rPr kumimoji="1" lang="ja-JP" altLang="en-US" sz="1300">
              <a:solidFill>
                <a:sysClr val="windowText" lastClr="000000"/>
              </a:solidFill>
              <a:latin typeface="ＭＳ ゴシック" pitchFamily="49" charset="-128"/>
              <a:ea typeface="ＭＳ ゴシック" pitchFamily="49" charset="-128"/>
            </a:rPr>
            <a:t>億円の増額となった。</a:t>
          </a:r>
        </a:p>
        <a:p>
          <a:r>
            <a:rPr kumimoji="1" lang="ja-JP" altLang="en-US" sz="1300">
              <a:solidFill>
                <a:sysClr val="windowText" lastClr="000000"/>
              </a:solidFill>
              <a:latin typeface="ＭＳ ゴシック" pitchFamily="49" charset="-128"/>
              <a:ea typeface="ＭＳ ゴシック" pitchFamily="49" charset="-128"/>
            </a:rPr>
            <a:t>　充当可能基金は、津山産業・流通センター分譲収入を積立てた第三セクター等改革推進債償還基金を繰上償還に充当したことなどから</a:t>
          </a:r>
          <a:r>
            <a:rPr kumimoji="1" lang="en-US" altLang="ja-JP" sz="1300">
              <a:solidFill>
                <a:sysClr val="windowText" lastClr="000000"/>
              </a:solidFill>
              <a:latin typeface="ＭＳ ゴシック" pitchFamily="49" charset="-128"/>
              <a:ea typeface="ＭＳ ゴシック" pitchFamily="49" charset="-128"/>
            </a:rPr>
            <a:t>12.7</a:t>
          </a:r>
          <a:r>
            <a:rPr kumimoji="1" lang="ja-JP" altLang="en-US" sz="1300">
              <a:solidFill>
                <a:sysClr val="windowText" lastClr="000000"/>
              </a:solidFill>
              <a:latin typeface="ＭＳ ゴシック" pitchFamily="49" charset="-128"/>
              <a:ea typeface="ＭＳ ゴシック" pitchFamily="49" charset="-128"/>
            </a:rPr>
            <a:t>億円の減となった一方で、基準財政需要額算入見込額については、合併特例債の借入などにより、全体で</a:t>
          </a:r>
          <a:r>
            <a:rPr kumimoji="1" lang="en-US" altLang="ja-JP" sz="1300">
              <a:solidFill>
                <a:sysClr val="windowText" lastClr="000000"/>
              </a:solidFill>
              <a:latin typeface="ＭＳ ゴシック" pitchFamily="49" charset="-128"/>
              <a:ea typeface="ＭＳ ゴシック" pitchFamily="49" charset="-128"/>
            </a:rPr>
            <a:t>5.0</a:t>
          </a:r>
          <a:r>
            <a:rPr kumimoji="1" lang="ja-JP" altLang="en-US" sz="1300">
              <a:solidFill>
                <a:sysClr val="windowText" lastClr="000000"/>
              </a:solidFill>
              <a:latin typeface="ＭＳ ゴシック" pitchFamily="49" charset="-128"/>
              <a:ea typeface="ＭＳ ゴシック" pitchFamily="49" charset="-128"/>
            </a:rPr>
            <a:t>億円の増となった。</a:t>
          </a:r>
        </a:p>
        <a:p>
          <a:r>
            <a:rPr kumimoji="1" lang="ja-JP" altLang="en-US" sz="1300">
              <a:solidFill>
                <a:sysClr val="windowText" lastClr="000000"/>
              </a:solidFill>
              <a:latin typeface="ＭＳ ゴシック" pitchFamily="49" charset="-128"/>
              <a:ea typeface="ＭＳ ゴシック" pitchFamily="49" charset="-128"/>
            </a:rPr>
            <a:t>　上記要因等により、将来負担比率の分子は対前年度で</a:t>
          </a:r>
          <a:r>
            <a:rPr kumimoji="1" lang="en-US" altLang="ja-JP" sz="1300">
              <a:solidFill>
                <a:sysClr val="windowText" lastClr="000000"/>
              </a:solidFill>
              <a:latin typeface="ＭＳ ゴシック" pitchFamily="49" charset="-128"/>
              <a:ea typeface="ＭＳ ゴシック" pitchFamily="49" charset="-128"/>
            </a:rPr>
            <a:t>9.7</a:t>
          </a:r>
          <a:r>
            <a:rPr kumimoji="1" lang="ja-JP" altLang="en-US" sz="1300">
              <a:solidFill>
                <a:sysClr val="windowText" lastClr="000000"/>
              </a:solidFill>
              <a:latin typeface="ＭＳ ゴシック" pitchFamily="49" charset="-128"/>
              <a:ea typeface="ＭＳ ゴシック" pitchFamily="49" charset="-128"/>
            </a:rPr>
            <a:t>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津山産業・流通センターの分譲益などにより生じた収入を、第三セクター等改革推進債償還基金に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百万円、公共施設の修繕、改修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等による長寿命化や除却事業を推進するため、公共施設長寿命化等推進基金に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一方で、第三セクター等改革推進債の繰上償還に充てるため、第三セクター等改革推進債償還基金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百万円、総合計画主要事業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の推進を図るため、地域づくり基金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これらの影響により、基金全体では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本市の長期財政見通しでは、第三セクター等改革推進債に係る財政負担等の影響により当面の間収支不足が見込まれているところであ</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り、行財政改革の取り組み強化と合わせ、特定目的基金を有効に活用することで健全な財政運営に努める。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・地域づくり基金：豊かで住みよい活力ある地域づくりの推進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・第三セクター等改革推進債償還基金：第三セクター等改革推進債の償還に必要な財源の確保による，将来にわたる健全な財政運営の推進</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・地域づくり基金：小中学校施設整備事業や幼稚園再構築施設整備事業などの財源として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・第三セクター等改革推進債償還基金：第三セクター等改革推進債の繰上償還の財源として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百万円を取り崩したこと、津山産業・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流通センター用地の分譲収入</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・地域づくり基金：つやま産業支援センター企業サポート事業や子ども医療費助成事業などの財源として、総合計画主要事業の財源として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年度までに全額を取り崩す予定。</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・第三セクター等改革推進債償還基金：今後の津山産業・流通センター用地の分譲により、その都度分譲収入を積立てることとし、令和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年度の利率見直しに合わせ、積立額を繰上償還の財源として取り崩す予定。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当初予算編成における一般財源不足を補うため、また平成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月豪雨災害に対応するために、年度末に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百万円を繰り入れたが、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年度の歳計剰余金処分により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百万円を積み立てたため、結果的に年度末基金残高は増加した。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津山市財政計画に基づき、今後の収支不足に対応するため、中長期的には減少していく見込み。</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防災無線デジタル化事業に係る起債償還のため、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百万円を取崩したことによる減少。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今後においても、防災無線デジタル化事業に係る起債償還に充てることとしている。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また、津山市財政計画に基づき、今後の収支不足に対応するため、中長期的には減少していく見込み。</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本指標は，類似団体，全国平均及び岡山県平均をいずれも下回っている状況である。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このうち，建物及び道路については，現状では平均で約５０％程度の水準である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。これら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各種インフラ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については，既に策定している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津山市公共施設等総合管理計画，津山市公共施設再編基本計画等に基づき，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統廃合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，更新，長寿命化等のファシリティマネジメントに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取り組んでいるが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，中長期的には維持管理・更新費用が大きく増加し，財政を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圧迫していくものと見込まれ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一層の取組を進める必要がある。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81" name="楕円 80"/>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82" name="有形固定資産減価償却率該当値テキスト"/>
        <xdr:cNvSpPr txBox="1"/>
      </xdr:nvSpPr>
      <xdr:spPr>
        <a:xfrm>
          <a:off x="48133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117475</xdr:rowOff>
    </xdr:to>
    <xdr:cxnSp macro="">
      <xdr:nvCxnSpPr>
        <xdr:cNvPr id="84" name="直線コネクタ 83"/>
        <xdr:cNvCxnSpPr/>
      </xdr:nvCxnSpPr>
      <xdr:spPr>
        <a:xfrm flipV="1">
          <a:off x="4051300" y="599240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103686</xdr:rowOff>
    </xdr:from>
    <xdr:to>
      <xdr:col>15</xdr:col>
      <xdr:colOff>187325</xdr:colOff>
      <xdr:row>31</xdr:row>
      <xdr:rowOff>33836</xdr:rowOff>
    </xdr:to>
    <xdr:sp macro="" textlink="">
      <xdr:nvSpPr>
        <xdr:cNvPr id="85" name="楕円 84"/>
        <xdr:cNvSpPr/>
      </xdr:nvSpPr>
      <xdr:spPr>
        <a:xfrm>
          <a:off x="3238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154486</xdr:rowOff>
    </xdr:to>
    <xdr:cxnSp macro="">
      <xdr:nvCxnSpPr>
        <xdr:cNvPr id="86" name="直線コネクタ 85"/>
        <xdr:cNvCxnSpPr/>
      </xdr:nvCxnSpPr>
      <xdr:spPr>
        <a:xfrm flipV="1">
          <a:off x="3289300" y="603250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88" name="n_2ave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89"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90" name="n_1main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24963</xdr:rowOff>
    </xdr:from>
    <xdr:ext cx="405111" cy="259045"/>
    <xdr:sp macro="" textlink="">
      <xdr:nvSpPr>
        <xdr:cNvPr id="91" name="n_2mainValue有形固定資産減価償却率"/>
        <xdr:cNvSpPr txBox="1"/>
      </xdr:nvSpPr>
      <xdr:spPr>
        <a:xfrm>
          <a:off x="30867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本指標は，類似団体，全国平均及び岡山県平均をいずれも大きく上回っている状況である。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平成３０年度は第三セクター等改革推進債（三セク債）の繰上償還や市税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の歳入</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増などにより大きく減少している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，小中学校の施設整備に伴う起債残高の高止まりのほか，新ごみ処理施設やし尿処理施設の整備に伴う一部事務組合への負担金の増加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により、以前として高い水準となっている。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，起債発行額の抑制，三セク債の繰上償還や行革の推進による収支改善を図り，年数の短縮化につなげたい。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7" name="テキスト ボックス 106"/>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3" name="直線コネクタ 122"/>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4"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5" name="直線コネクタ 124"/>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6"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27" name="直線コネクタ 126"/>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128" name="債務償還比率平均値テキスト"/>
        <xdr:cNvSpPr txBox="1"/>
      </xdr:nvSpPr>
      <xdr:spPr>
        <a:xfrm>
          <a:off x="148463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29" name="フローチャート: 判断 128"/>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0" name="フローチャート: 判断 129"/>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62511</xdr:rowOff>
    </xdr:from>
    <xdr:to>
      <xdr:col>76</xdr:col>
      <xdr:colOff>73025</xdr:colOff>
      <xdr:row>30</xdr:row>
      <xdr:rowOff>164111</xdr:rowOff>
    </xdr:to>
    <xdr:sp macro="" textlink="">
      <xdr:nvSpPr>
        <xdr:cNvPr id="136" name="楕円 135"/>
        <xdr:cNvSpPr/>
      </xdr:nvSpPr>
      <xdr:spPr>
        <a:xfrm>
          <a:off x="14744700" y="59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85388</xdr:rowOff>
    </xdr:from>
    <xdr:ext cx="469744" cy="259045"/>
    <xdr:sp macro="" textlink="">
      <xdr:nvSpPr>
        <xdr:cNvPr id="137" name="債務償還比率該当値テキスト"/>
        <xdr:cNvSpPr txBox="1"/>
      </xdr:nvSpPr>
      <xdr:spPr>
        <a:xfrm>
          <a:off x="14846300" y="58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63554</xdr:rowOff>
    </xdr:from>
    <xdr:to>
      <xdr:col>72</xdr:col>
      <xdr:colOff>123825</xdr:colOff>
      <xdr:row>29</xdr:row>
      <xdr:rowOff>165154</xdr:rowOff>
    </xdr:to>
    <xdr:sp macro="" textlink="">
      <xdr:nvSpPr>
        <xdr:cNvPr id="138" name="楕円 137"/>
        <xdr:cNvSpPr/>
      </xdr:nvSpPr>
      <xdr:spPr>
        <a:xfrm>
          <a:off x="14033500" y="58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114354</xdr:rowOff>
    </xdr:from>
    <xdr:to>
      <xdr:col>76</xdr:col>
      <xdr:colOff>22225</xdr:colOff>
      <xdr:row>30</xdr:row>
      <xdr:rowOff>113311</xdr:rowOff>
    </xdr:to>
    <xdr:cxnSp macro="">
      <xdr:nvCxnSpPr>
        <xdr:cNvPr id="139" name="直線コネクタ 138"/>
        <xdr:cNvCxnSpPr/>
      </xdr:nvCxnSpPr>
      <xdr:spPr>
        <a:xfrm>
          <a:off x="14084300" y="5857929"/>
          <a:ext cx="711200" cy="17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0" name="n_1aveValue債務償還比率"/>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10231</xdr:rowOff>
    </xdr:from>
    <xdr:ext cx="560923" cy="259045"/>
    <xdr:sp macro="" textlink="">
      <xdr:nvSpPr>
        <xdr:cNvPr id="141" name="n_1mainValue債務償還比率"/>
        <xdr:cNvSpPr txBox="1"/>
      </xdr:nvSpPr>
      <xdr:spPr>
        <a:xfrm>
          <a:off x="13791138" y="55823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1" name="楕円 70"/>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2" name="【道路】&#10;有形固定資産減価償却率該当値テキスト"/>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73" name="楕円 72"/>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39</xdr:row>
      <xdr:rowOff>3810</xdr:rowOff>
    </xdr:to>
    <xdr:cxnSp macro="">
      <xdr:nvCxnSpPr>
        <xdr:cNvPr id="74" name="直線コネクタ 73"/>
        <xdr:cNvCxnSpPr/>
      </xdr:nvCxnSpPr>
      <xdr:spPr>
        <a:xfrm flipV="1">
          <a:off x="3797300" y="6656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156845</xdr:rowOff>
    </xdr:from>
    <xdr:to>
      <xdr:col>15</xdr:col>
      <xdr:colOff>101600</xdr:colOff>
      <xdr:row>39</xdr:row>
      <xdr:rowOff>86995</xdr:rowOff>
    </xdr:to>
    <xdr:sp macro="" textlink="">
      <xdr:nvSpPr>
        <xdr:cNvPr id="75" name="楕円 74"/>
        <xdr:cNvSpPr/>
      </xdr:nvSpPr>
      <xdr:spPr>
        <a:xfrm>
          <a:off x="2857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3810</xdr:rowOff>
    </xdr:from>
    <xdr:to>
      <xdr:col>19</xdr:col>
      <xdr:colOff>177800</xdr:colOff>
      <xdr:row>39</xdr:row>
      <xdr:rowOff>36195</xdr:rowOff>
    </xdr:to>
    <xdr:cxnSp macro="">
      <xdr:nvCxnSpPr>
        <xdr:cNvPr id="76" name="直線コネクタ 75"/>
        <xdr:cNvCxnSpPr/>
      </xdr:nvCxnSpPr>
      <xdr:spPr>
        <a:xfrm flipV="1">
          <a:off x="2908300" y="66903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77"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8"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79"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45737</xdr:rowOff>
    </xdr:from>
    <xdr:ext cx="405111" cy="259045"/>
    <xdr:sp macro="" textlink="">
      <xdr:nvSpPr>
        <xdr:cNvPr id="80" name="n_1mainValue【道路】&#10;有形固定資産減価償却率"/>
        <xdr:cNvSpPr txBox="1"/>
      </xdr:nvSpPr>
      <xdr:spPr>
        <a:xfrm>
          <a:off x="3582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78122</xdr:rowOff>
    </xdr:from>
    <xdr:ext cx="405111" cy="259045"/>
    <xdr:sp macro="" textlink="">
      <xdr:nvSpPr>
        <xdr:cNvPr id="81" name="n_2mainValue【道路】&#10;有形固定資産減価償却率"/>
        <xdr:cNvSpPr txBox="1"/>
      </xdr:nvSpPr>
      <xdr:spPr>
        <a:xfrm>
          <a:off x="2705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5" name="直線コネクタ 104"/>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6"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7" name="直線コネクタ 106"/>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8"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9" name="直線コネクタ 108"/>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0" name="【道路】&#10;一人当たり延長平均値テキスト"/>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1" name="フローチャート: 判断 110"/>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2" name="フローチャート: 判断 111"/>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3" name="フローチャート: 判断 112"/>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4" name="フローチャート: 判断 113"/>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22314</xdr:rowOff>
    </xdr:from>
    <xdr:to>
      <xdr:col>55</xdr:col>
      <xdr:colOff>50800</xdr:colOff>
      <xdr:row>38</xdr:row>
      <xdr:rowOff>123914</xdr:rowOff>
    </xdr:to>
    <xdr:sp macro="" textlink="">
      <xdr:nvSpPr>
        <xdr:cNvPr id="120" name="楕円 119"/>
        <xdr:cNvSpPr/>
      </xdr:nvSpPr>
      <xdr:spPr>
        <a:xfrm>
          <a:off x="10426700" y="65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45191</xdr:rowOff>
    </xdr:from>
    <xdr:ext cx="534377" cy="259045"/>
    <xdr:sp macro="" textlink="">
      <xdr:nvSpPr>
        <xdr:cNvPr id="121" name="【道路】&#10;一人当たり延長該当値テキスト"/>
        <xdr:cNvSpPr txBox="1"/>
      </xdr:nvSpPr>
      <xdr:spPr>
        <a:xfrm>
          <a:off x="10515600" y="63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27381</xdr:rowOff>
    </xdr:from>
    <xdr:to>
      <xdr:col>50</xdr:col>
      <xdr:colOff>165100</xdr:colOff>
      <xdr:row>38</xdr:row>
      <xdr:rowOff>128981</xdr:rowOff>
    </xdr:to>
    <xdr:sp macro="" textlink="">
      <xdr:nvSpPr>
        <xdr:cNvPr id="122" name="楕円 121"/>
        <xdr:cNvSpPr/>
      </xdr:nvSpPr>
      <xdr:spPr>
        <a:xfrm>
          <a:off x="9588500" y="65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73114</xdr:rowOff>
    </xdr:from>
    <xdr:to>
      <xdr:col>55</xdr:col>
      <xdr:colOff>0</xdr:colOff>
      <xdr:row>38</xdr:row>
      <xdr:rowOff>78181</xdr:rowOff>
    </xdr:to>
    <xdr:cxnSp macro="">
      <xdr:nvCxnSpPr>
        <xdr:cNvPr id="123" name="直線コネクタ 122"/>
        <xdr:cNvCxnSpPr/>
      </xdr:nvCxnSpPr>
      <xdr:spPr>
        <a:xfrm flipV="1">
          <a:off x="9639300" y="6588214"/>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31915</xdr:rowOff>
    </xdr:from>
    <xdr:to>
      <xdr:col>46</xdr:col>
      <xdr:colOff>38100</xdr:colOff>
      <xdr:row>38</xdr:row>
      <xdr:rowOff>133515</xdr:rowOff>
    </xdr:to>
    <xdr:sp macro="" textlink="">
      <xdr:nvSpPr>
        <xdr:cNvPr id="124" name="楕円 123"/>
        <xdr:cNvSpPr/>
      </xdr:nvSpPr>
      <xdr:spPr>
        <a:xfrm>
          <a:off x="8699500" y="65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78181</xdr:rowOff>
    </xdr:from>
    <xdr:to>
      <xdr:col>50</xdr:col>
      <xdr:colOff>114300</xdr:colOff>
      <xdr:row>38</xdr:row>
      <xdr:rowOff>82715</xdr:rowOff>
    </xdr:to>
    <xdr:cxnSp macro="">
      <xdr:nvCxnSpPr>
        <xdr:cNvPr id="125" name="直線コネクタ 124"/>
        <xdr:cNvCxnSpPr/>
      </xdr:nvCxnSpPr>
      <xdr:spPr>
        <a:xfrm flipV="1">
          <a:off x="8750300" y="6593281"/>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26" name="n_1aveValue【道路】&#10;一人当たり延長"/>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27" name="n_2aveValue【道路】&#10;一人当たり延長"/>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28" name="n_3aveValue【道路】&#10;一人当たり延長"/>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145508</xdr:rowOff>
    </xdr:from>
    <xdr:ext cx="534377" cy="259045"/>
    <xdr:sp macro="" textlink="">
      <xdr:nvSpPr>
        <xdr:cNvPr id="129" name="n_1mainValue【道路】&#10;一人当たり延長"/>
        <xdr:cNvSpPr txBox="1"/>
      </xdr:nvSpPr>
      <xdr:spPr>
        <a:xfrm>
          <a:off x="9359411" y="63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150042</xdr:rowOff>
    </xdr:from>
    <xdr:ext cx="534377" cy="259045"/>
    <xdr:sp macro="" textlink="">
      <xdr:nvSpPr>
        <xdr:cNvPr id="130" name="n_2mainValue【道路】&#10;一人当たり延長"/>
        <xdr:cNvSpPr txBox="1"/>
      </xdr:nvSpPr>
      <xdr:spPr>
        <a:xfrm>
          <a:off x="8483111" y="63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5" name="直線コネクタ 154"/>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6"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7" name="直線コネクタ 15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8"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9" name="直線コネクタ 158"/>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0"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1" name="フローチャート: 判断 160"/>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2" name="フローチャート: 判断 16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3" name="フローチャート: 判断 162"/>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64" name="フローチャート: 判断 163"/>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0" name="楕円 169"/>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71" name="【橋りょう・トンネ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72" name="楕円 171"/>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19050</xdr:rowOff>
    </xdr:to>
    <xdr:cxnSp macro="">
      <xdr:nvCxnSpPr>
        <xdr:cNvPr id="173" name="直線コネクタ 172"/>
        <xdr:cNvCxnSpPr/>
      </xdr:nvCxnSpPr>
      <xdr:spPr>
        <a:xfrm flipV="1">
          <a:off x="3797300" y="10424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74" name="楕円 173"/>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68580</xdr:rowOff>
    </xdr:to>
    <xdr:cxnSp macro="">
      <xdr:nvCxnSpPr>
        <xdr:cNvPr id="175" name="直線コネクタ 174"/>
        <xdr:cNvCxnSpPr/>
      </xdr:nvCxnSpPr>
      <xdr:spPr>
        <a:xfrm flipV="1">
          <a:off x="2908300" y="104775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76" name="n_1ave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77" name="n_2ave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78"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79" name="n_1mainValue【橋りょう・トンネ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80" name="n_2mainValue【橋りょう・トンネ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0" name="テキスト ボックス 19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6" name="直線コネクタ 205"/>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7"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8" name="直線コネクタ 207"/>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9"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0" name="直線コネクタ 209"/>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11" name="【橋りょう・トンネル】&#10;一人当たり有形固定資産（償却資産）額平均値テキスト"/>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12" name="フローチャート: 判断 211"/>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13" name="フローチャート: 判断 212"/>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14" name="フローチャート: 判断 213"/>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15" name="フローチャート: 判断 214"/>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16017</xdr:rowOff>
    </xdr:from>
    <xdr:to>
      <xdr:col>55</xdr:col>
      <xdr:colOff>50800</xdr:colOff>
      <xdr:row>61</xdr:row>
      <xdr:rowOff>117617</xdr:rowOff>
    </xdr:to>
    <xdr:sp macro="" textlink="">
      <xdr:nvSpPr>
        <xdr:cNvPr id="221" name="楕円 220"/>
        <xdr:cNvSpPr/>
      </xdr:nvSpPr>
      <xdr:spPr>
        <a:xfrm>
          <a:off x="10426700" y="104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38894</xdr:rowOff>
    </xdr:from>
    <xdr:ext cx="599010" cy="259045"/>
    <xdr:sp macro="" textlink="">
      <xdr:nvSpPr>
        <xdr:cNvPr id="222" name="【橋りょう・トンネル】&#10;一人当たり有形固定資産（償却資産）額該当値テキスト"/>
        <xdr:cNvSpPr txBox="1"/>
      </xdr:nvSpPr>
      <xdr:spPr>
        <a:xfrm>
          <a:off x="10515600" y="103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21079</xdr:rowOff>
    </xdr:from>
    <xdr:to>
      <xdr:col>50</xdr:col>
      <xdr:colOff>165100</xdr:colOff>
      <xdr:row>61</xdr:row>
      <xdr:rowOff>122679</xdr:rowOff>
    </xdr:to>
    <xdr:sp macro="" textlink="">
      <xdr:nvSpPr>
        <xdr:cNvPr id="223" name="楕円 222"/>
        <xdr:cNvSpPr/>
      </xdr:nvSpPr>
      <xdr:spPr>
        <a:xfrm>
          <a:off x="9588500" y="104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66817</xdr:rowOff>
    </xdr:from>
    <xdr:to>
      <xdr:col>55</xdr:col>
      <xdr:colOff>0</xdr:colOff>
      <xdr:row>61</xdr:row>
      <xdr:rowOff>71879</xdr:rowOff>
    </xdr:to>
    <xdr:cxnSp macro="">
      <xdr:nvCxnSpPr>
        <xdr:cNvPr id="224" name="直線コネクタ 223"/>
        <xdr:cNvCxnSpPr/>
      </xdr:nvCxnSpPr>
      <xdr:spPr>
        <a:xfrm flipV="1">
          <a:off x="9639300" y="10525267"/>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27860</xdr:rowOff>
    </xdr:from>
    <xdr:to>
      <xdr:col>46</xdr:col>
      <xdr:colOff>38100</xdr:colOff>
      <xdr:row>61</xdr:row>
      <xdr:rowOff>129460</xdr:rowOff>
    </xdr:to>
    <xdr:sp macro="" textlink="">
      <xdr:nvSpPr>
        <xdr:cNvPr id="225" name="楕円 224"/>
        <xdr:cNvSpPr/>
      </xdr:nvSpPr>
      <xdr:spPr>
        <a:xfrm>
          <a:off x="8699500" y="10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71879</xdr:rowOff>
    </xdr:from>
    <xdr:to>
      <xdr:col>50</xdr:col>
      <xdr:colOff>114300</xdr:colOff>
      <xdr:row>61</xdr:row>
      <xdr:rowOff>78660</xdr:rowOff>
    </xdr:to>
    <xdr:cxnSp macro="">
      <xdr:nvCxnSpPr>
        <xdr:cNvPr id="226" name="直線コネクタ 225"/>
        <xdr:cNvCxnSpPr/>
      </xdr:nvCxnSpPr>
      <xdr:spPr>
        <a:xfrm flipV="1">
          <a:off x="8750300" y="10530329"/>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165443</xdr:rowOff>
    </xdr:from>
    <xdr:ext cx="599010" cy="259045"/>
    <xdr:sp macro="" textlink="">
      <xdr:nvSpPr>
        <xdr:cNvPr id="227" name="n_1aveValue【橋りょう・トンネル】&#10;一人当たり有形固定資産（償却資産）額"/>
        <xdr:cNvSpPr txBox="1"/>
      </xdr:nvSpPr>
      <xdr:spPr>
        <a:xfrm>
          <a:off x="93270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168240</xdr:rowOff>
    </xdr:from>
    <xdr:ext cx="599010" cy="259045"/>
    <xdr:sp macro="" textlink="">
      <xdr:nvSpPr>
        <xdr:cNvPr id="228" name="n_2aveValue【橋りょう・トンネル】&#10;一人当たり有形固定資産（償却資産）額"/>
        <xdr:cNvSpPr txBox="1"/>
      </xdr:nvSpPr>
      <xdr:spPr>
        <a:xfrm>
          <a:off x="8450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29" name="n_3aveValue【橋りょう・トンネル】&#10;一人当たり有形固定資産（償却資産）額"/>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139206</xdr:rowOff>
    </xdr:from>
    <xdr:ext cx="599010" cy="259045"/>
    <xdr:sp macro="" textlink="">
      <xdr:nvSpPr>
        <xdr:cNvPr id="230" name="n_1mainValue【橋りょう・トンネル】&#10;一人当たり有形固定資産（償却資産）額"/>
        <xdr:cNvSpPr txBox="1"/>
      </xdr:nvSpPr>
      <xdr:spPr>
        <a:xfrm>
          <a:off x="9327095" y="1025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145987</xdr:rowOff>
    </xdr:from>
    <xdr:ext cx="599010" cy="259045"/>
    <xdr:sp macro="" textlink="">
      <xdr:nvSpPr>
        <xdr:cNvPr id="231" name="n_2mainValue【橋りょう・トンネル】&#10;一人当たり有形固定資産（償却資産）額"/>
        <xdr:cNvSpPr txBox="1"/>
      </xdr:nvSpPr>
      <xdr:spPr>
        <a:xfrm>
          <a:off x="8450795" y="102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54" name="直線コネクタ 253"/>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5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56" name="直線コネクタ 25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57"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58" name="直線コネクタ 257"/>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59" name="【公営住宅】&#10;有形固定資産減価償却率平均値テキスト"/>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60" name="フローチャート: 判断 259"/>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61" name="フローチャート: 判断 260"/>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62" name="フローチャート: 判断 261"/>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3" name="フローチャート: 判断 26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42163</xdr:rowOff>
    </xdr:from>
    <xdr:to>
      <xdr:col>24</xdr:col>
      <xdr:colOff>114300</xdr:colOff>
      <xdr:row>79</xdr:row>
      <xdr:rowOff>143763</xdr:rowOff>
    </xdr:to>
    <xdr:sp macro="" textlink="">
      <xdr:nvSpPr>
        <xdr:cNvPr id="269" name="楕円 268"/>
        <xdr:cNvSpPr/>
      </xdr:nvSpPr>
      <xdr:spPr>
        <a:xfrm>
          <a:off x="45847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166640</xdr:rowOff>
    </xdr:from>
    <xdr:ext cx="405111" cy="259045"/>
    <xdr:sp macro="" textlink="">
      <xdr:nvSpPr>
        <xdr:cNvPr id="270" name="【公営住宅】&#10;有形固定資産減価償却率該当値テキスト"/>
        <xdr:cNvSpPr txBox="1"/>
      </xdr:nvSpPr>
      <xdr:spPr>
        <a:xfrm>
          <a:off x="4673600" y="13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271" name="楕円 270"/>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92963</xdr:rowOff>
    </xdr:from>
    <xdr:to>
      <xdr:col>24</xdr:col>
      <xdr:colOff>63500</xdr:colOff>
      <xdr:row>79</xdr:row>
      <xdr:rowOff>129539</xdr:rowOff>
    </xdr:to>
    <xdr:cxnSp macro="">
      <xdr:nvCxnSpPr>
        <xdr:cNvPr id="272" name="直線コネクタ 271"/>
        <xdr:cNvCxnSpPr/>
      </xdr:nvCxnSpPr>
      <xdr:spPr>
        <a:xfrm flipV="1">
          <a:off x="3797300" y="1363751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273" name="楕円 272"/>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79</xdr:row>
      <xdr:rowOff>163830</xdr:rowOff>
    </xdr:to>
    <xdr:cxnSp macro="">
      <xdr:nvCxnSpPr>
        <xdr:cNvPr id="274" name="直線コネクタ 273"/>
        <xdr:cNvCxnSpPr/>
      </xdr:nvCxnSpPr>
      <xdr:spPr>
        <a:xfrm flipV="1">
          <a:off x="2908300" y="13674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73169</xdr:rowOff>
    </xdr:from>
    <xdr:ext cx="405111" cy="259045"/>
    <xdr:sp macro="" textlink="">
      <xdr:nvSpPr>
        <xdr:cNvPr id="275" name="n_1aveValue【公営住宅】&#10;有形固定資産減価償却率"/>
        <xdr:cNvSpPr txBox="1"/>
      </xdr:nvSpPr>
      <xdr:spPr>
        <a:xfrm>
          <a:off x="3582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82314</xdr:rowOff>
    </xdr:from>
    <xdr:ext cx="405111" cy="259045"/>
    <xdr:sp macro="" textlink="">
      <xdr:nvSpPr>
        <xdr:cNvPr id="276" name="n_2aveValue【公営住宅】&#10;有形固定資産減価償却率"/>
        <xdr:cNvSpPr txBox="1"/>
      </xdr:nvSpPr>
      <xdr:spPr>
        <a:xfrm>
          <a:off x="27057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7"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278" name="n_1mainValue【公営住宅】&#10;有形固定資産減価償却率"/>
        <xdr:cNvSpPr txBox="1"/>
      </xdr:nvSpPr>
      <xdr:spPr>
        <a:xfrm>
          <a:off x="3582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79" name="n_2mainValue【公営住宅】&#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01" name="直線コネクタ 300"/>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02"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03" name="直線コネクタ 30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04"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05" name="直線コネクタ 304"/>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06"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07" name="フローチャート: 判断 306"/>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08" name="フローチャート: 判断 307"/>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09" name="フローチャート: 判断 308"/>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10" name="フローチャート: 判断 309"/>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105257</xdr:rowOff>
    </xdr:from>
    <xdr:to>
      <xdr:col>55</xdr:col>
      <xdr:colOff>50800</xdr:colOff>
      <xdr:row>85</xdr:row>
      <xdr:rowOff>35407</xdr:rowOff>
    </xdr:to>
    <xdr:sp macro="" textlink="">
      <xdr:nvSpPr>
        <xdr:cNvPr id="316" name="楕円 315"/>
        <xdr:cNvSpPr/>
      </xdr:nvSpPr>
      <xdr:spPr>
        <a:xfrm>
          <a:off x="10426700" y="145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83684</xdr:rowOff>
    </xdr:from>
    <xdr:ext cx="469744" cy="259045"/>
    <xdr:sp macro="" textlink="">
      <xdr:nvSpPr>
        <xdr:cNvPr id="317" name="【公営住宅】&#10;一人当たり面積該当値テキスト"/>
        <xdr:cNvSpPr txBox="1"/>
      </xdr:nvSpPr>
      <xdr:spPr>
        <a:xfrm>
          <a:off x="10515600" y="144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107086</xdr:rowOff>
    </xdr:from>
    <xdr:to>
      <xdr:col>50</xdr:col>
      <xdr:colOff>165100</xdr:colOff>
      <xdr:row>85</xdr:row>
      <xdr:rowOff>37236</xdr:rowOff>
    </xdr:to>
    <xdr:sp macro="" textlink="">
      <xdr:nvSpPr>
        <xdr:cNvPr id="318" name="楕円 317"/>
        <xdr:cNvSpPr/>
      </xdr:nvSpPr>
      <xdr:spPr>
        <a:xfrm>
          <a:off x="95885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156057</xdr:rowOff>
    </xdr:from>
    <xdr:to>
      <xdr:col>55</xdr:col>
      <xdr:colOff>0</xdr:colOff>
      <xdr:row>84</xdr:row>
      <xdr:rowOff>157886</xdr:rowOff>
    </xdr:to>
    <xdr:cxnSp macro="">
      <xdr:nvCxnSpPr>
        <xdr:cNvPr id="319" name="直線コネクタ 318"/>
        <xdr:cNvCxnSpPr/>
      </xdr:nvCxnSpPr>
      <xdr:spPr>
        <a:xfrm flipV="1">
          <a:off x="9639300" y="1455785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103429</xdr:rowOff>
    </xdr:from>
    <xdr:to>
      <xdr:col>46</xdr:col>
      <xdr:colOff>38100</xdr:colOff>
      <xdr:row>85</xdr:row>
      <xdr:rowOff>33579</xdr:rowOff>
    </xdr:to>
    <xdr:sp macro="" textlink="">
      <xdr:nvSpPr>
        <xdr:cNvPr id="320" name="楕円 319"/>
        <xdr:cNvSpPr/>
      </xdr:nvSpPr>
      <xdr:spPr>
        <a:xfrm>
          <a:off x="8699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154229</xdr:rowOff>
    </xdr:from>
    <xdr:to>
      <xdr:col>50</xdr:col>
      <xdr:colOff>114300</xdr:colOff>
      <xdr:row>84</xdr:row>
      <xdr:rowOff>157886</xdr:rowOff>
    </xdr:to>
    <xdr:cxnSp macro="">
      <xdr:nvCxnSpPr>
        <xdr:cNvPr id="321" name="直線コネクタ 320"/>
        <xdr:cNvCxnSpPr/>
      </xdr:nvCxnSpPr>
      <xdr:spPr>
        <a:xfrm>
          <a:off x="8750300" y="1455602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22"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23"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24"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28363</xdr:rowOff>
    </xdr:from>
    <xdr:ext cx="469744" cy="259045"/>
    <xdr:sp macro="" textlink="">
      <xdr:nvSpPr>
        <xdr:cNvPr id="325" name="n_1mainValue【公営住宅】&#10;一人当たり面積"/>
        <xdr:cNvSpPr txBox="1"/>
      </xdr:nvSpPr>
      <xdr:spPr>
        <a:xfrm>
          <a:off x="93917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24706</xdr:rowOff>
    </xdr:from>
    <xdr:ext cx="469744" cy="259045"/>
    <xdr:sp macro="" textlink="">
      <xdr:nvSpPr>
        <xdr:cNvPr id="326" name="n_2mainValue【公営住宅】&#10;一人当たり面積"/>
        <xdr:cNvSpPr txBox="1"/>
      </xdr:nvSpPr>
      <xdr:spPr>
        <a:xfrm>
          <a:off x="8515427" y="1459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67" name="直線コネクタ 366"/>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6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69" name="直線コネクタ 36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70"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71" name="直線コネクタ 370"/>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82567</xdr:rowOff>
    </xdr:from>
    <xdr:ext cx="405111" cy="259045"/>
    <xdr:sp macro="" textlink="">
      <xdr:nvSpPr>
        <xdr:cNvPr id="372" name="【認定こども園・幼稚園・保育所】&#10;有形固定資産減価償却率平均値テキスト"/>
        <xdr:cNvSpPr txBox="1"/>
      </xdr:nvSpPr>
      <xdr:spPr>
        <a:xfrm>
          <a:off x="16357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73" name="フローチャート: 判断 372"/>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74" name="フローチャート: 判断 373"/>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75" name="フローチャート: 判断 374"/>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76" name="フローチャート: 判断 375"/>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382" name="楕円 381"/>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383" name="【認定こども園・幼稚園・保育所】&#10;有形固定資産減価償却率該当値テキスト"/>
        <xdr:cNvSpPr txBox="1"/>
      </xdr:nvSpPr>
      <xdr:spPr>
        <a:xfrm>
          <a:off x="16357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384" name="楕円 383"/>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110490</xdr:rowOff>
    </xdr:to>
    <xdr:cxnSp macro="">
      <xdr:nvCxnSpPr>
        <xdr:cNvPr id="385" name="直線コネクタ 384"/>
        <xdr:cNvCxnSpPr/>
      </xdr:nvCxnSpPr>
      <xdr:spPr>
        <a:xfrm>
          <a:off x="15481300" y="68656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132080</xdr:rowOff>
    </xdr:from>
    <xdr:to>
      <xdr:col>76</xdr:col>
      <xdr:colOff>165100</xdr:colOff>
      <xdr:row>40</xdr:row>
      <xdr:rowOff>62230</xdr:rowOff>
    </xdr:to>
    <xdr:sp macro="" textlink="">
      <xdr:nvSpPr>
        <xdr:cNvPr id="386" name="楕円 385"/>
        <xdr:cNvSpPr/>
      </xdr:nvSpPr>
      <xdr:spPr>
        <a:xfrm>
          <a:off x="1454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11430</xdr:rowOff>
    </xdr:to>
    <xdr:cxnSp macro="">
      <xdr:nvCxnSpPr>
        <xdr:cNvPr id="387" name="直線コネクタ 386"/>
        <xdr:cNvCxnSpPr/>
      </xdr:nvCxnSpPr>
      <xdr:spPr>
        <a:xfrm flipV="1">
          <a:off x="14592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388" name="n_1aveValue【認定こども園・幼稚園・保育所】&#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170197</xdr:rowOff>
    </xdr:from>
    <xdr:ext cx="405111" cy="259045"/>
    <xdr:sp macro="" textlink="">
      <xdr:nvSpPr>
        <xdr:cNvPr id="389" name="n_2aveValue【認定こども園・幼稚園・保育所】&#10;有形固定資産減価償却率"/>
        <xdr:cNvSpPr txBox="1"/>
      </xdr:nvSpPr>
      <xdr:spPr>
        <a:xfrm>
          <a:off x="14389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90"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391" name="n_1mainValue【認定こども園・幼稚園・保育所】&#10;有形固定資産減価償却率"/>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392" name="n_2mainValue【認定こども園・幼稚園・保育所】&#10;有形固定資産減価償却率"/>
        <xdr:cNvSpPr txBox="1"/>
      </xdr:nvSpPr>
      <xdr:spPr>
        <a:xfrm>
          <a:off x="14389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16" name="直線コネクタ 415"/>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17"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18" name="直線コネクタ 417"/>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19"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20" name="直線コネクタ 419"/>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421" name="【認定こども園・幼稚園・保育所】&#10;一人当たり面積平均値テキスト"/>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22" name="フローチャート: 判断 421"/>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23" name="フローチャート: 判断 42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24" name="フローチャート: 判断 423"/>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25" name="フローチャート: 判断 42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143510</xdr:rowOff>
    </xdr:from>
    <xdr:to>
      <xdr:col>116</xdr:col>
      <xdr:colOff>114300</xdr:colOff>
      <xdr:row>34</xdr:row>
      <xdr:rowOff>73660</xdr:rowOff>
    </xdr:to>
    <xdr:sp macro="" textlink="">
      <xdr:nvSpPr>
        <xdr:cNvPr id="431" name="楕円 430"/>
        <xdr:cNvSpPr/>
      </xdr:nvSpPr>
      <xdr:spPr>
        <a:xfrm>
          <a:off x="22110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96537</xdr:rowOff>
    </xdr:from>
    <xdr:ext cx="469744" cy="259045"/>
    <xdr:sp macro="" textlink="">
      <xdr:nvSpPr>
        <xdr:cNvPr id="432" name="【認定こども園・幼稚園・保育所】&#10;一人当たり面積該当値テキスト"/>
        <xdr:cNvSpPr txBox="1"/>
      </xdr:nvSpPr>
      <xdr:spPr>
        <a:xfrm>
          <a:off x="22199600"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154940</xdr:rowOff>
    </xdr:from>
    <xdr:to>
      <xdr:col>112</xdr:col>
      <xdr:colOff>38100</xdr:colOff>
      <xdr:row>35</xdr:row>
      <xdr:rowOff>85090</xdr:rowOff>
    </xdr:to>
    <xdr:sp macro="" textlink="">
      <xdr:nvSpPr>
        <xdr:cNvPr id="433" name="楕円 432"/>
        <xdr:cNvSpPr/>
      </xdr:nvSpPr>
      <xdr:spPr>
        <a:xfrm>
          <a:off x="21272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22860</xdr:rowOff>
    </xdr:from>
    <xdr:to>
      <xdr:col>116</xdr:col>
      <xdr:colOff>63500</xdr:colOff>
      <xdr:row>35</xdr:row>
      <xdr:rowOff>34290</xdr:rowOff>
    </xdr:to>
    <xdr:cxnSp macro="">
      <xdr:nvCxnSpPr>
        <xdr:cNvPr id="434" name="直線コネクタ 433"/>
        <xdr:cNvCxnSpPr/>
      </xdr:nvCxnSpPr>
      <xdr:spPr>
        <a:xfrm flipV="1">
          <a:off x="21323300" y="58521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101600</xdr:rowOff>
    </xdr:from>
    <xdr:to>
      <xdr:col>107</xdr:col>
      <xdr:colOff>101600</xdr:colOff>
      <xdr:row>35</xdr:row>
      <xdr:rowOff>31750</xdr:rowOff>
    </xdr:to>
    <xdr:sp macro="" textlink="">
      <xdr:nvSpPr>
        <xdr:cNvPr id="435" name="楕円 434"/>
        <xdr:cNvSpPr/>
      </xdr:nvSpPr>
      <xdr:spPr>
        <a:xfrm>
          <a:off x="20383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152400</xdr:rowOff>
    </xdr:from>
    <xdr:to>
      <xdr:col>111</xdr:col>
      <xdr:colOff>177800</xdr:colOff>
      <xdr:row>35</xdr:row>
      <xdr:rowOff>34290</xdr:rowOff>
    </xdr:to>
    <xdr:cxnSp macro="">
      <xdr:nvCxnSpPr>
        <xdr:cNvPr id="436" name="直線コネクタ 435"/>
        <xdr:cNvCxnSpPr/>
      </xdr:nvCxnSpPr>
      <xdr:spPr>
        <a:xfrm>
          <a:off x="20434300" y="5981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437"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438" name="n_2ave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3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101617</xdr:rowOff>
    </xdr:from>
    <xdr:ext cx="469744" cy="259045"/>
    <xdr:sp macro="" textlink="">
      <xdr:nvSpPr>
        <xdr:cNvPr id="440" name="n_1mainValue【認定こども園・幼稚園・保育所】&#10;一人当たり面積"/>
        <xdr:cNvSpPr txBox="1"/>
      </xdr:nvSpPr>
      <xdr:spPr>
        <a:xfrm>
          <a:off x="2107572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48277</xdr:rowOff>
    </xdr:from>
    <xdr:ext cx="469744" cy="259045"/>
    <xdr:sp macro="" textlink="">
      <xdr:nvSpPr>
        <xdr:cNvPr id="441" name="n_2mainValue【認定こども園・幼稚園・保育所】&#10;一人当たり面積"/>
        <xdr:cNvSpPr txBox="1"/>
      </xdr:nvSpPr>
      <xdr:spPr>
        <a:xfrm>
          <a:off x="20199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2" name="テキスト ボックス 4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4" name="テキスト ボックス 45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4" name="テキスト ボックス 46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68" name="直線コネクタ 467"/>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9"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0" name="直線コネクタ 469"/>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71"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72" name="直線コネクタ 471"/>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65150</xdr:rowOff>
    </xdr:from>
    <xdr:ext cx="405111" cy="259045"/>
    <xdr:sp macro="" textlink="">
      <xdr:nvSpPr>
        <xdr:cNvPr id="473" name="【学校施設】&#10;有形固定資産減価償却率平均値テキスト"/>
        <xdr:cNvSpPr txBox="1"/>
      </xdr:nvSpPr>
      <xdr:spPr>
        <a:xfrm>
          <a:off x="16357600" y="1000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74" name="フローチャート: 判断 473"/>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75" name="フローチャート: 判断 474"/>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476" name="フローチャート: 判断 475"/>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477" name="フローチャート: 判断 476"/>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83" name="楕円 482"/>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84"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85" name="楕円 484"/>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84909</xdr:rowOff>
    </xdr:to>
    <xdr:cxnSp macro="">
      <xdr:nvCxnSpPr>
        <xdr:cNvPr id="486" name="直線コネクタ 485"/>
        <xdr:cNvCxnSpPr/>
      </xdr:nvCxnSpPr>
      <xdr:spPr>
        <a:xfrm>
          <a:off x="15481300" y="103719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87" name="楕円 486"/>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84909</xdr:rowOff>
    </xdr:to>
    <xdr:cxnSp macro="">
      <xdr:nvCxnSpPr>
        <xdr:cNvPr id="488" name="直線コネクタ 487"/>
        <xdr:cNvCxnSpPr/>
      </xdr:nvCxnSpPr>
      <xdr:spPr>
        <a:xfrm>
          <a:off x="14592300" y="103523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89" name="n_1ave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490"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491"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92"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493" name="n_2mainValue【学校施設】&#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16" name="直線コネクタ 515"/>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17"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18" name="直線コネクタ 517"/>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19"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20" name="直線コネクタ 519"/>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521" name="【学校施設】&#10;一人当たり面積平均値テキスト"/>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22" name="フローチャート: 判断 521"/>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23" name="フローチャート: 判断 522"/>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24" name="フローチャート: 判断 523"/>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525" name="フローチャート: 判断 524"/>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9093</xdr:rowOff>
    </xdr:from>
    <xdr:to>
      <xdr:col>116</xdr:col>
      <xdr:colOff>114300</xdr:colOff>
      <xdr:row>55</xdr:row>
      <xdr:rowOff>110693</xdr:rowOff>
    </xdr:to>
    <xdr:sp macro="" textlink="">
      <xdr:nvSpPr>
        <xdr:cNvPr id="531" name="楕円 530"/>
        <xdr:cNvSpPr/>
      </xdr:nvSpPr>
      <xdr:spPr>
        <a:xfrm>
          <a:off x="22110700" y="94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133570</xdr:rowOff>
    </xdr:from>
    <xdr:ext cx="469744" cy="259045"/>
    <xdr:sp macro="" textlink="">
      <xdr:nvSpPr>
        <xdr:cNvPr id="532" name="【学校施設】&#10;一人当たり面積該当値テキスト"/>
        <xdr:cNvSpPr txBox="1"/>
      </xdr:nvSpPr>
      <xdr:spPr>
        <a:xfrm>
          <a:off x="22199600" y="93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31953</xdr:rowOff>
    </xdr:from>
    <xdr:to>
      <xdr:col>112</xdr:col>
      <xdr:colOff>38100</xdr:colOff>
      <xdr:row>55</xdr:row>
      <xdr:rowOff>133553</xdr:rowOff>
    </xdr:to>
    <xdr:sp macro="" textlink="">
      <xdr:nvSpPr>
        <xdr:cNvPr id="533" name="楕円 532"/>
        <xdr:cNvSpPr/>
      </xdr:nvSpPr>
      <xdr:spPr>
        <a:xfrm>
          <a:off x="21272500" y="94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59893</xdr:rowOff>
    </xdr:from>
    <xdr:to>
      <xdr:col>116</xdr:col>
      <xdr:colOff>63500</xdr:colOff>
      <xdr:row>55</xdr:row>
      <xdr:rowOff>82753</xdr:rowOff>
    </xdr:to>
    <xdr:cxnSp macro="">
      <xdr:nvCxnSpPr>
        <xdr:cNvPr id="534" name="直線コネクタ 533"/>
        <xdr:cNvCxnSpPr/>
      </xdr:nvCxnSpPr>
      <xdr:spPr>
        <a:xfrm flipV="1">
          <a:off x="21323300" y="94896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64871</xdr:rowOff>
    </xdr:from>
    <xdr:to>
      <xdr:col>107</xdr:col>
      <xdr:colOff>101600</xdr:colOff>
      <xdr:row>55</xdr:row>
      <xdr:rowOff>166471</xdr:rowOff>
    </xdr:to>
    <xdr:sp macro="" textlink="">
      <xdr:nvSpPr>
        <xdr:cNvPr id="535" name="楕円 534"/>
        <xdr:cNvSpPr/>
      </xdr:nvSpPr>
      <xdr:spPr>
        <a:xfrm>
          <a:off x="20383500" y="94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82753</xdr:rowOff>
    </xdr:from>
    <xdr:to>
      <xdr:col>111</xdr:col>
      <xdr:colOff>177800</xdr:colOff>
      <xdr:row>55</xdr:row>
      <xdr:rowOff>115671</xdr:rowOff>
    </xdr:to>
    <xdr:cxnSp macro="">
      <xdr:nvCxnSpPr>
        <xdr:cNvPr id="536" name="直線コネクタ 535"/>
        <xdr:cNvCxnSpPr/>
      </xdr:nvCxnSpPr>
      <xdr:spPr>
        <a:xfrm flipV="1">
          <a:off x="20434300" y="951250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537" name="n_1aveValue【学校施設】&#10;一人当たり面積"/>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538"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539" name="n_3aveValue【学校施設】&#10;一人当たり面積"/>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150080</xdr:rowOff>
    </xdr:from>
    <xdr:ext cx="469744" cy="259045"/>
    <xdr:sp macro="" textlink="">
      <xdr:nvSpPr>
        <xdr:cNvPr id="540" name="n_1mainValue【学校施設】&#10;一人当たり面積"/>
        <xdr:cNvSpPr txBox="1"/>
      </xdr:nvSpPr>
      <xdr:spPr>
        <a:xfrm>
          <a:off x="21075727" y="92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11548</xdr:rowOff>
    </xdr:from>
    <xdr:ext cx="469744" cy="259045"/>
    <xdr:sp macro="" textlink="">
      <xdr:nvSpPr>
        <xdr:cNvPr id="541" name="n_2mainValue【学校施設】&#10;一人当たり面積"/>
        <xdr:cNvSpPr txBox="1"/>
      </xdr:nvSpPr>
      <xdr:spPr>
        <a:xfrm>
          <a:off x="20199427" y="9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2" name="テキスト ボックス 5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4" name="テキスト ボックス 5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2" name="テキスト ボックス 5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566" name="直線コネクタ 565"/>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567"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568" name="直線コネクタ 567"/>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569"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570" name="直線コネクタ 569"/>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571"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572" name="フローチャート: 判断 571"/>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573" name="フローチャート: 判断 572"/>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74" name="フローチャート: 判断 573"/>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575" name="フローチャート: 判断 574"/>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581" name="楕円 580"/>
        <xdr:cNvSpPr/>
      </xdr:nvSpPr>
      <xdr:spPr>
        <a:xfrm>
          <a:off x="16268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582" name="【児童館】&#10;有形固定資産減価償却率該当値テキスト"/>
        <xdr:cNvSpPr txBox="1"/>
      </xdr:nvSpPr>
      <xdr:spPr>
        <a:xfrm>
          <a:off x="16357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128270</xdr:rowOff>
    </xdr:from>
    <xdr:to>
      <xdr:col>81</xdr:col>
      <xdr:colOff>101600</xdr:colOff>
      <xdr:row>81</xdr:row>
      <xdr:rowOff>58420</xdr:rowOff>
    </xdr:to>
    <xdr:sp macro="" textlink="">
      <xdr:nvSpPr>
        <xdr:cNvPr id="583" name="楕円 582"/>
        <xdr:cNvSpPr/>
      </xdr:nvSpPr>
      <xdr:spPr>
        <a:xfrm>
          <a:off x="15430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131445</xdr:rowOff>
    </xdr:from>
    <xdr:to>
      <xdr:col>85</xdr:col>
      <xdr:colOff>127000</xdr:colOff>
      <xdr:row>81</xdr:row>
      <xdr:rowOff>7620</xdr:rowOff>
    </xdr:to>
    <xdr:cxnSp macro="">
      <xdr:nvCxnSpPr>
        <xdr:cNvPr id="584" name="直線コネクタ 583"/>
        <xdr:cNvCxnSpPr/>
      </xdr:nvCxnSpPr>
      <xdr:spPr>
        <a:xfrm flipV="1">
          <a:off x="15481300" y="138474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585" name="楕円 584"/>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xdr:rowOff>
    </xdr:from>
    <xdr:to>
      <xdr:col>81</xdr:col>
      <xdr:colOff>50800</xdr:colOff>
      <xdr:row>81</xdr:row>
      <xdr:rowOff>53339</xdr:rowOff>
    </xdr:to>
    <xdr:cxnSp macro="">
      <xdr:nvCxnSpPr>
        <xdr:cNvPr id="586" name="直線コネクタ 585"/>
        <xdr:cNvCxnSpPr/>
      </xdr:nvCxnSpPr>
      <xdr:spPr>
        <a:xfrm flipV="1">
          <a:off x="14592300" y="13895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587"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88" name="n_2ave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589" name="n_3aveValue【児童館】&#10;有形固定資産減価償却率"/>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74947</xdr:rowOff>
    </xdr:from>
    <xdr:ext cx="405111" cy="259045"/>
    <xdr:sp macro="" textlink="">
      <xdr:nvSpPr>
        <xdr:cNvPr id="590" name="n_1main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591"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2" name="直線コネクタ 6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3" name="テキスト ボックス 6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4" name="直線コネクタ 6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5" name="テキスト ボックス 6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6" name="直線コネクタ 6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7" name="テキスト ボックス 6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8" name="直線コネクタ 6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9" name="テキスト ボックス 6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613" name="直線コネクタ 612"/>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5" name="直線コネクタ 61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1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17" name="直線コネクタ 61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18"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9" name="フローチャート: 判断 618"/>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20" name="フローチャート: 判断 61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1" name="フローチャート: 判断 62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22" name="フローチャート: 判断 621"/>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28" name="楕円 62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629"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30" name="楕円 629"/>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631" name="直線コネクタ 630"/>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32" name="楕円 631"/>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633" name="直線コネクタ 632"/>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36"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637"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38" name="n_2mainValue【児童館】&#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9" name="テキスト ボックス 6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7" name="テキスト ボックス 6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661" name="直線コネクタ 660"/>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662"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663" name="直線コネクタ 662"/>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5" name="直線コネクタ 6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32275</xdr:rowOff>
    </xdr:from>
    <xdr:ext cx="405111" cy="259045"/>
    <xdr:sp macro="" textlink="">
      <xdr:nvSpPr>
        <xdr:cNvPr id="666" name="【公民館】&#10;有形固定資産減価償却率平均値テキスト"/>
        <xdr:cNvSpPr txBox="1"/>
      </xdr:nvSpPr>
      <xdr:spPr>
        <a:xfrm>
          <a:off x="16357600" y="1803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667" name="フローチャート: 判断 666"/>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668" name="フローチャート: 判断 667"/>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669" name="フローチャート: 判断 668"/>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670" name="フローチャート: 判断 669"/>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676" name="楕円 675"/>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677" name="【公民館】&#10;有形固定資産減価償却率該当値テキスト"/>
        <xdr:cNvSpPr txBox="1"/>
      </xdr:nvSpPr>
      <xdr:spPr>
        <a:xfrm>
          <a:off x="16357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678" name="楕円 677"/>
        <xdr:cNvSpPr/>
      </xdr:nvSpPr>
      <xdr:spPr>
        <a:xfrm>
          <a:off x="1543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110489</xdr:rowOff>
    </xdr:to>
    <xdr:cxnSp macro="">
      <xdr:nvCxnSpPr>
        <xdr:cNvPr id="679" name="直線コネクタ 678"/>
        <xdr:cNvCxnSpPr/>
      </xdr:nvCxnSpPr>
      <xdr:spPr>
        <a:xfrm flipV="1">
          <a:off x="15481300" y="183984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103124</xdr:rowOff>
    </xdr:from>
    <xdr:to>
      <xdr:col>76</xdr:col>
      <xdr:colOff>165100</xdr:colOff>
      <xdr:row>108</xdr:row>
      <xdr:rowOff>33274</xdr:rowOff>
    </xdr:to>
    <xdr:sp macro="" textlink="">
      <xdr:nvSpPr>
        <xdr:cNvPr id="680" name="楕円 679"/>
        <xdr:cNvSpPr/>
      </xdr:nvSpPr>
      <xdr:spPr>
        <a:xfrm>
          <a:off x="14541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153924</xdr:rowOff>
    </xdr:to>
    <xdr:cxnSp macro="">
      <xdr:nvCxnSpPr>
        <xdr:cNvPr id="681" name="直線コネクタ 680"/>
        <xdr:cNvCxnSpPr/>
      </xdr:nvCxnSpPr>
      <xdr:spPr>
        <a:xfrm flipV="1">
          <a:off x="14592300" y="184556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104664</xdr:rowOff>
    </xdr:from>
    <xdr:ext cx="405111" cy="259045"/>
    <xdr:sp macro="" textlink="">
      <xdr:nvSpPr>
        <xdr:cNvPr id="682" name="n_1aveValue【公民館】&#10;有形固定資産減価償却率"/>
        <xdr:cNvSpPr txBox="1"/>
      </xdr:nvSpPr>
      <xdr:spPr>
        <a:xfrm>
          <a:off x="15266044" y="1793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136669</xdr:rowOff>
    </xdr:from>
    <xdr:ext cx="405111" cy="259045"/>
    <xdr:sp macro="" textlink="">
      <xdr:nvSpPr>
        <xdr:cNvPr id="683" name="n_2aveValue【公民館】&#10;有形固定資産減価償却率"/>
        <xdr:cNvSpPr txBox="1"/>
      </xdr:nvSpPr>
      <xdr:spPr>
        <a:xfrm>
          <a:off x="143897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684" name="n_3aveValue【公民館】&#10;有形固定資産減価償却率"/>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685" name="n_1mainValue【公民館】&#10;有形固定資産減価償却率"/>
        <xdr:cNvSpPr txBox="1"/>
      </xdr:nvSpPr>
      <xdr:spPr>
        <a:xfrm>
          <a:off x="15266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24401</xdr:rowOff>
    </xdr:from>
    <xdr:ext cx="405111" cy="259045"/>
    <xdr:sp macro="" textlink="">
      <xdr:nvSpPr>
        <xdr:cNvPr id="686" name="n_2mainValue【公民館】&#10;有形固定資産減価償却率"/>
        <xdr:cNvSpPr txBox="1"/>
      </xdr:nvSpPr>
      <xdr:spPr>
        <a:xfrm>
          <a:off x="14389744"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7" name="直線コネクタ 6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8" name="テキスト ボックス 6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9" name="直線コネクタ 6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0" name="テキスト ボックス 6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1" name="直線コネクタ 7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2" name="テキスト ボックス 7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3" name="直線コネクタ 7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4" name="テキスト ボックス 7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708" name="直線コネクタ 707"/>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0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0" name="直線コネクタ 70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11"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12" name="直線コネクタ 711"/>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713"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14" name="フローチャート: 判断 713"/>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15" name="フローチャート: 判断 71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16" name="フローチャート: 判断 715"/>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17" name="フローチャート: 判断 71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73406</xdr:rowOff>
    </xdr:from>
    <xdr:to>
      <xdr:col>116</xdr:col>
      <xdr:colOff>114300</xdr:colOff>
      <xdr:row>104</xdr:row>
      <xdr:rowOff>3556</xdr:rowOff>
    </xdr:to>
    <xdr:sp macro="" textlink="">
      <xdr:nvSpPr>
        <xdr:cNvPr id="723" name="楕円 722"/>
        <xdr:cNvSpPr/>
      </xdr:nvSpPr>
      <xdr:spPr>
        <a:xfrm>
          <a:off x="221107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96283</xdr:rowOff>
    </xdr:from>
    <xdr:ext cx="469744" cy="259045"/>
    <xdr:sp macro="" textlink="">
      <xdr:nvSpPr>
        <xdr:cNvPr id="724" name="【公民館】&#10;一人当たり面積該当値テキスト"/>
        <xdr:cNvSpPr txBox="1"/>
      </xdr:nvSpPr>
      <xdr:spPr>
        <a:xfrm>
          <a:off x="22199600" y="175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77978</xdr:rowOff>
    </xdr:from>
    <xdr:to>
      <xdr:col>112</xdr:col>
      <xdr:colOff>38100</xdr:colOff>
      <xdr:row>104</xdr:row>
      <xdr:rowOff>8128</xdr:rowOff>
    </xdr:to>
    <xdr:sp macro="" textlink="">
      <xdr:nvSpPr>
        <xdr:cNvPr id="725" name="楕円 724"/>
        <xdr:cNvSpPr/>
      </xdr:nvSpPr>
      <xdr:spPr>
        <a:xfrm>
          <a:off x="21272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124206</xdr:rowOff>
    </xdr:from>
    <xdr:to>
      <xdr:col>116</xdr:col>
      <xdr:colOff>63500</xdr:colOff>
      <xdr:row>103</xdr:row>
      <xdr:rowOff>128778</xdr:rowOff>
    </xdr:to>
    <xdr:cxnSp macro="">
      <xdr:nvCxnSpPr>
        <xdr:cNvPr id="726" name="直線コネクタ 725"/>
        <xdr:cNvCxnSpPr/>
      </xdr:nvCxnSpPr>
      <xdr:spPr>
        <a:xfrm flipV="1">
          <a:off x="21323300" y="177835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727" name="楕円 726"/>
        <xdr:cNvSpPr/>
      </xdr:nvSpPr>
      <xdr:spPr>
        <a:xfrm>
          <a:off x="2038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128778</xdr:rowOff>
    </xdr:from>
    <xdr:to>
      <xdr:col>111</xdr:col>
      <xdr:colOff>177800</xdr:colOff>
      <xdr:row>103</xdr:row>
      <xdr:rowOff>133350</xdr:rowOff>
    </xdr:to>
    <xdr:cxnSp macro="">
      <xdr:nvCxnSpPr>
        <xdr:cNvPr id="728" name="直線コネクタ 727"/>
        <xdr:cNvCxnSpPr/>
      </xdr:nvCxnSpPr>
      <xdr:spPr>
        <a:xfrm flipV="1">
          <a:off x="20434300" y="1778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29"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30"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31"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24655</xdr:rowOff>
    </xdr:from>
    <xdr:ext cx="469744" cy="259045"/>
    <xdr:sp macro="" textlink="">
      <xdr:nvSpPr>
        <xdr:cNvPr id="732" name="n_1mainValue【公民館】&#10;一人当たり面積"/>
        <xdr:cNvSpPr txBox="1"/>
      </xdr:nvSpPr>
      <xdr:spPr>
        <a:xfrm>
          <a:off x="210757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733" name="n_2mainValue【公民館】&#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インフラ資産のうち，道路及び橋梁・トンネルの資産額が本市の総資産の約半分を占めており，整備量は，全国，岡山県及び類似自治体のいずれと比較しても高い水準にある。一方，これらの償却率については，道路は約５０％で相対的に低いが，橋梁・トンネルは６６％と老朽化が進行しており，年次的な更新計画や長寿命化への取組が急務となっている。</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全市的に耐震性や老朽化が問題となっていた学校施設については，耐震化や大規模改修に年次的に取り組んでいるため整備量が多くなっているが，その半面では急速な少子化により生徒・児童数が年々減少しており，将来的には学区再編による統廃合の検討が必要になると見込まれる。</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また，市営住宅については，全国及び県平均を上回るとともに，類似団体の中でも最も老朽化している状態となっており，これまで既存住宅の長寿命化や除却を進めてきているが，今後は，建替えの是非等も含め，更に検討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9" name="楕円 68"/>
        <xdr:cNvSpPr/>
      </xdr:nvSpPr>
      <xdr:spPr>
        <a:xfrm>
          <a:off x="45847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43705</xdr:rowOff>
    </xdr:from>
    <xdr:ext cx="405111" cy="259045"/>
    <xdr:sp macro="" textlink="">
      <xdr:nvSpPr>
        <xdr:cNvPr id="70" name="【図書館】&#10;有形固定資産減価償却率該当値テキスト"/>
        <xdr:cNvSpPr txBox="1"/>
      </xdr:nvSpPr>
      <xdr:spPr>
        <a:xfrm>
          <a:off x="4673600" y="621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80264</xdr:rowOff>
    </xdr:from>
    <xdr:to>
      <xdr:col>20</xdr:col>
      <xdr:colOff>38100</xdr:colOff>
      <xdr:row>38</xdr:row>
      <xdr:rowOff>10414</xdr:rowOff>
    </xdr:to>
    <xdr:sp macro="" textlink="">
      <xdr:nvSpPr>
        <xdr:cNvPr id="71" name="楕円 70"/>
        <xdr:cNvSpPr/>
      </xdr:nvSpPr>
      <xdr:spPr>
        <a:xfrm>
          <a:off x="3746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71628</xdr:rowOff>
    </xdr:from>
    <xdr:to>
      <xdr:col>24</xdr:col>
      <xdr:colOff>63500</xdr:colOff>
      <xdr:row>37</xdr:row>
      <xdr:rowOff>131064</xdr:rowOff>
    </xdr:to>
    <xdr:cxnSp macro="">
      <xdr:nvCxnSpPr>
        <xdr:cNvPr id="72" name="直線コネクタ 71"/>
        <xdr:cNvCxnSpPr/>
      </xdr:nvCxnSpPr>
      <xdr:spPr>
        <a:xfrm flipV="1">
          <a:off x="3797300" y="641527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3" name="楕円 72"/>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131064</xdr:rowOff>
    </xdr:from>
    <xdr:to>
      <xdr:col>19</xdr:col>
      <xdr:colOff>177800</xdr:colOff>
      <xdr:row>38</xdr:row>
      <xdr:rowOff>19050</xdr:rowOff>
    </xdr:to>
    <xdr:cxnSp macro="">
      <xdr:nvCxnSpPr>
        <xdr:cNvPr id="74" name="直線コネクタ 73"/>
        <xdr:cNvCxnSpPr/>
      </xdr:nvCxnSpPr>
      <xdr:spPr>
        <a:xfrm flipV="1">
          <a:off x="2908300" y="647471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5"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6"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24655</xdr:rowOff>
    </xdr:from>
    <xdr:ext cx="405111" cy="259045"/>
    <xdr:sp macro="" textlink="">
      <xdr:nvSpPr>
        <xdr:cNvPr id="77" name="n_3aveValue【図書館】&#10;有形固定資産減価償却率"/>
        <xdr:cNvSpPr txBox="1"/>
      </xdr:nvSpPr>
      <xdr:spPr>
        <a:xfrm>
          <a:off x="1816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26941</xdr:rowOff>
    </xdr:from>
    <xdr:ext cx="405111" cy="259045"/>
    <xdr:sp macro="" textlink="">
      <xdr:nvSpPr>
        <xdr:cNvPr id="78" name="n_1mainValue【図書館】&#10;有形固定資産減価償却率"/>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9" name="n_2mainValue【図書館】&#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6" name="直線コネクタ 105"/>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7"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8" name="直線コネクタ 107"/>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9"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0" name="直線コネクタ 109"/>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126292</xdr:rowOff>
    </xdr:from>
    <xdr:ext cx="469744" cy="259045"/>
    <xdr:sp macro="" textlink="">
      <xdr:nvSpPr>
        <xdr:cNvPr id="111" name="【図書館】&#10;一人当たり面積平均値テキスト"/>
        <xdr:cNvSpPr txBox="1"/>
      </xdr:nvSpPr>
      <xdr:spPr>
        <a:xfrm>
          <a:off x="10515600" y="681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2" name="フローチャート: 判断 111"/>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3" name="フローチャート: 判断 112"/>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4" name="フローチャート: 判断 113"/>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5" name="フローチャート: 判断 114"/>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21" name="楕円 120"/>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154412</xdr:rowOff>
    </xdr:from>
    <xdr:ext cx="469744" cy="259045"/>
    <xdr:sp macro="" textlink="">
      <xdr:nvSpPr>
        <xdr:cNvPr id="122" name="【図書館】&#10;一人当たり面積該当値テキスト"/>
        <xdr:cNvSpPr txBox="1"/>
      </xdr:nvSpPr>
      <xdr:spPr>
        <a:xfrm>
          <a:off x="10515600" y="66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147865</xdr:rowOff>
    </xdr:from>
    <xdr:to>
      <xdr:col>50</xdr:col>
      <xdr:colOff>165100</xdr:colOff>
      <xdr:row>40</xdr:row>
      <xdr:rowOff>78015</xdr:rowOff>
    </xdr:to>
    <xdr:sp macro="" textlink="">
      <xdr:nvSpPr>
        <xdr:cNvPr id="123" name="楕円 122"/>
        <xdr:cNvSpPr/>
      </xdr:nvSpPr>
      <xdr:spPr>
        <a:xfrm>
          <a:off x="958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27215</xdr:rowOff>
    </xdr:to>
    <xdr:cxnSp macro="">
      <xdr:nvCxnSpPr>
        <xdr:cNvPr id="124" name="直線コネクタ 123"/>
        <xdr:cNvCxnSpPr/>
      </xdr:nvCxnSpPr>
      <xdr:spPr>
        <a:xfrm flipV="1">
          <a:off x="9639300" y="6868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147865</xdr:rowOff>
    </xdr:from>
    <xdr:to>
      <xdr:col>46</xdr:col>
      <xdr:colOff>38100</xdr:colOff>
      <xdr:row>40</xdr:row>
      <xdr:rowOff>78015</xdr:rowOff>
    </xdr:to>
    <xdr:sp macro="" textlink="">
      <xdr:nvSpPr>
        <xdr:cNvPr id="125" name="楕円 124"/>
        <xdr:cNvSpPr/>
      </xdr:nvSpPr>
      <xdr:spPr>
        <a:xfrm>
          <a:off x="8699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27215</xdr:rowOff>
    </xdr:from>
    <xdr:to>
      <xdr:col>50</xdr:col>
      <xdr:colOff>114300</xdr:colOff>
      <xdr:row>40</xdr:row>
      <xdr:rowOff>27215</xdr:rowOff>
    </xdr:to>
    <xdr:cxnSp macro="">
      <xdr:nvCxnSpPr>
        <xdr:cNvPr id="126" name="直線コネクタ 125"/>
        <xdr:cNvCxnSpPr/>
      </xdr:nvCxnSpPr>
      <xdr:spPr>
        <a:xfrm>
          <a:off x="8750300" y="68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85470</xdr:rowOff>
    </xdr:from>
    <xdr:ext cx="469744" cy="259045"/>
    <xdr:sp macro="" textlink="">
      <xdr:nvSpPr>
        <xdr:cNvPr id="127" name="n_1ave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28"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29"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94542</xdr:rowOff>
    </xdr:from>
    <xdr:ext cx="469744" cy="259045"/>
    <xdr:sp macro="" textlink="">
      <xdr:nvSpPr>
        <xdr:cNvPr id="130" name="n_1main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69142</xdr:rowOff>
    </xdr:from>
    <xdr:ext cx="469744" cy="259045"/>
    <xdr:sp macro="" textlink="">
      <xdr:nvSpPr>
        <xdr:cNvPr id="131" name="n_2mainValue【図書館】&#10;一人当たり面積"/>
        <xdr:cNvSpPr txBox="1"/>
      </xdr:nvSpPr>
      <xdr:spPr>
        <a:xfrm>
          <a:off x="8515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3" name="テキスト ボックス 14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5" name="直線コネクタ 154"/>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6"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7" name="直線コネクタ 156"/>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8"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9" name="直線コネクタ 158"/>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0" name="【体育館・プール】&#10;有形固定資産減価償却率平均値テキスト"/>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1" name="フローチャート: 判断 160"/>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2" name="フローチャート: 判断 161"/>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3" name="フローチャート: 判断 162"/>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4" name="フローチャート: 判断 163"/>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93980</xdr:rowOff>
    </xdr:from>
    <xdr:to>
      <xdr:col>24</xdr:col>
      <xdr:colOff>114300</xdr:colOff>
      <xdr:row>57</xdr:row>
      <xdr:rowOff>24130</xdr:rowOff>
    </xdr:to>
    <xdr:sp macro="" textlink="">
      <xdr:nvSpPr>
        <xdr:cNvPr id="170" name="楕円 169"/>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116857</xdr:rowOff>
    </xdr:from>
    <xdr:ext cx="405111" cy="259045"/>
    <xdr:sp macro="" textlink="">
      <xdr:nvSpPr>
        <xdr:cNvPr id="171" name="【体育館・プール】&#10;有形固定資産減価償却率該当値テキスト"/>
        <xdr:cNvSpPr txBox="1"/>
      </xdr:nvSpPr>
      <xdr:spPr>
        <a:xfrm>
          <a:off x="46736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72" name="楕円 171"/>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144780</xdr:rowOff>
    </xdr:from>
    <xdr:to>
      <xdr:col>24</xdr:col>
      <xdr:colOff>63500</xdr:colOff>
      <xdr:row>57</xdr:row>
      <xdr:rowOff>11430</xdr:rowOff>
    </xdr:to>
    <xdr:cxnSp macro="">
      <xdr:nvCxnSpPr>
        <xdr:cNvPr id="173" name="直線コネクタ 172"/>
        <xdr:cNvCxnSpPr/>
      </xdr:nvCxnSpPr>
      <xdr:spPr>
        <a:xfrm flipV="1">
          <a:off x="3797300" y="9745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170180</xdr:rowOff>
    </xdr:from>
    <xdr:to>
      <xdr:col>15</xdr:col>
      <xdr:colOff>101600</xdr:colOff>
      <xdr:row>57</xdr:row>
      <xdr:rowOff>100330</xdr:rowOff>
    </xdr:to>
    <xdr:sp macro="" textlink="">
      <xdr:nvSpPr>
        <xdr:cNvPr id="174" name="楕円 173"/>
        <xdr:cNvSpPr/>
      </xdr:nvSpPr>
      <xdr:spPr>
        <a:xfrm>
          <a:off x="2857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49530</xdr:rowOff>
    </xdr:to>
    <xdr:cxnSp macro="">
      <xdr:nvCxnSpPr>
        <xdr:cNvPr id="175" name="直線コネクタ 174"/>
        <xdr:cNvCxnSpPr/>
      </xdr:nvCxnSpPr>
      <xdr:spPr>
        <a:xfrm flipV="1">
          <a:off x="2908300" y="978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76"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77" name="n_2aveValue【体育館・プール】&#10;有形固定資産減価償却率"/>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78"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79" name="n_1mainValue【体育館・プール】&#10;有形固定資産減価償却率"/>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116857</xdr:rowOff>
    </xdr:from>
    <xdr:ext cx="405111" cy="259045"/>
    <xdr:sp macro="" textlink="">
      <xdr:nvSpPr>
        <xdr:cNvPr id="180" name="n_2mainValue【体育館・プール】&#10;有形固定資産減価償却率"/>
        <xdr:cNvSpPr txBox="1"/>
      </xdr:nvSpPr>
      <xdr:spPr>
        <a:xfrm>
          <a:off x="2705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1" name="直線コネクタ 190"/>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2" name="テキスト ボックス 191"/>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3" name="直線コネクタ 19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4" name="テキスト ボックス 19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95" name="直線コネクタ 194"/>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6" name="テキスト ボックス 195"/>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9" name="直線コネクタ 198"/>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0" name="テキスト ボックス 199"/>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1" name="直線コネクタ 20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2" name="テキスト ボックス 20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3" name="直線コネクタ 202"/>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04" name="テキスト ボックス 203"/>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8" name="直線コネクタ 207"/>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09"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0" name="直線コネクタ 209"/>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1"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2" name="直線コネクタ 211"/>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3"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4" name="フローチャート: 判断 213"/>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15" name="フローチャート: 判断 214"/>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6" name="フローチャート: 判断 215"/>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7" name="フローチャート: 判断 216"/>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137795</xdr:rowOff>
    </xdr:from>
    <xdr:to>
      <xdr:col>55</xdr:col>
      <xdr:colOff>50800</xdr:colOff>
      <xdr:row>62</xdr:row>
      <xdr:rowOff>67945</xdr:rowOff>
    </xdr:to>
    <xdr:sp macro="" textlink="">
      <xdr:nvSpPr>
        <xdr:cNvPr id="223" name="楕円 222"/>
        <xdr:cNvSpPr/>
      </xdr:nvSpPr>
      <xdr:spPr>
        <a:xfrm>
          <a:off x="10426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116222</xdr:rowOff>
    </xdr:from>
    <xdr:ext cx="469744" cy="259045"/>
    <xdr:sp macro="" textlink="">
      <xdr:nvSpPr>
        <xdr:cNvPr id="224" name="【体育館・プール】&#10;一人当たり面積該当値テキスト"/>
        <xdr:cNvSpPr txBox="1"/>
      </xdr:nvSpPr>
      <xdr:spPr>
        <a:xfrm>
          <a:off x="10515600" y="105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140653</xdr:rowOff>
    </xdr:from>
    <xdr:to>
      <xdr:col>50</xdr:col>
      <xdr:colOff>165100</xdr:colOff>
      <xdr:row>62</xdr:row>
      <xdr:rowOff>70803</xdr:rowOff>
    </xdr:to>
    <xdr:sp macro="" textlink="">
      <xdr:nvSpPr>
        <xdr:cNvPr id="225" name="楕円 224"/>
        <xdr:cNvSpPr/>
      </xdr:nvSpPr>
      <xdr:spPr>
        <a:xfrm>
          <a:off x="9588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17145</xdr:rowOff>
    </xdr:from>
    <xdr:to>
      <xdr:col>55</xdr:col>
      <xdr:colOff>0</xdr:colOff>
      <xdr:row>62</xdr:row>
      <xdr:rowOff>20003</xdr:rowOff>
    </xdr:to>
    <xdr:cxnSp macro="">
      <xdr:nvCxnSpPr>
        <xdr:cNvPr id="226" name="直線コネクタ 225"/>
        <xdr:cNvCxnSpPr/>
      </xdr:nvCxnSpPr>
      <xdr:spPr>
        <a:xfrm flipV="1">
          <a:off x="9639300" y="1064704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146368</xdr:rowOff>
    </xdr:from>
    <xdr:to>
      <xdr:col>46</xdr:col>
      <xdr:colOff>38100</xdr:colOff>
      <xdr:row>62</xdr:row>
      <xdr:rowOff>76518</xdr:rowOff>
    </xdr:to>
    <xdr:sp macro="" textlink="">
      <xdr:nvSpPr>
        <xdr:cNvPr id="227" name="楕円 226"/>
        <xdr:cNvSpPr/>
      </xdr:nvSpPr>
      <xdr:spPr>
        <a:xfrm>
          <a:off x="8699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20003</xdr:rowOff>
    </xdr:from>
    <xdr:to>
      <xdr:col>50</xdr:col>
      <xdr:colOff>114300</xdr:colOff>
      <xdr:row>62</xdr:row>
      <xdr:rowOff>25718</xdr:rowOff>
    </xdr:to>
    <xdr:cxnSp macro="">
      <xdr:nvCxnSpPr>
        <xdr:cNvPr id="228" name="直線コネクタ 227"/>
        <xdr:cNvCxnSpPr/>
      </xdr:nvCxnSpPr>
      <xdr:spPr>
        <a:xfrm flipV="1">
          <a:off x="8750300" y="1064990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29" name="n_1aveValue【体育館・プール】&#10;一人当たり面積"/>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30" name="n_2aveValue【体育館・プール】&#10;一人当たり面積"/>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61930</xdr:rowOff>
    </xdr:from>
    <xdr:ext cx="469744" cy="259045"/>
    <xdr:sp macro="" textlink="">
      <xdr:nvSpPr>
        <xdr:cNvPr id="232" name="n_1mainValue【体育館・プール】&#10;一人当たり面積"/>
        <xdr:cNvSpPr txBox="1"/>
      </xdr:nvSpPr>
      <xdr:spPr>
        <a:xfrm>
          <a:off x="93917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67645</xdr:rowOff>
    </xdr:from>
    <xdr:ext cx="469744" cy="259045"/>
    <xdr:sp macro="" textlink="">
      <xdr:nvSpPr>
        <xdr:cNvPr id="233" name="n_2mainValue【体育館・プール】&#10;一人当たり面積"/>
        <xdr:cNvSpPr txBox="1"/>
      </xdr:nvSpPr>
      <xdr:spPr>
        <a:xfrm>
          <a:off x="8515427" y="106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8" name="直線コネクタ 257"/>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59"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0" name="直線コネクタ 259"/>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1"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2" name="直線コネクタ 261"/>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63" name="【福祉施設】&#10;有形固定資産減価償却率平均値テキスト"/>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64" name="フローチャート: 判断 263"/>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65" name="フローチャート: 判断 264"/>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66" name="フローチャート: 判断 265"/>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67" name="フローチャート: 判断 266"/>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111125</xdr:rowOff>
    </xdr:from>
    <xdr:to>
      <xdr:col>24</xdr:col>
      <xdr:colOff>114300</xdr:colOff>
      <xdr:row>85</xdr:row>
      <xdr:rowOff>41275</xdr:rowOff>
    </xdr:to>
    <xdr:sp macro="" textlink="">
      <xdr:nvSpPr>
        <xdr:cNvPr id="273" name="楕円 272"/>
        <xdr:cNvSpPr/>
      </xdr:nvSpPr>
      <xdr:spPr>
        <a:xfrm>
          <a:off x="4584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89552</xdr:rowOff>
    </xdr:from>
    <xdr:ext cx="405111" cy="259045"/>
    <xdr:sp macro="" textlink="">
      <xdr:nvSpPr>
        <xdr:cNvPr id="274" name="【福祉施設】&#10;有形固定資産減価償却率該当値テキスト"/>
        <xdr:cNvSpPr txBox="1"/>
      </xdr:nvSpPr>
      <xdr:spPr>
        <a:xfrm>
          <a:off x="4673600"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153036</xdr:rowOff>
    </xdr:from>
    <xdr:to>
      <xdr:col>20</xdr:col>
      <xdr:colOff>38100</xdr:colOff>
      <xdr:row>85</xdr:row>
      <xdr:rowOff>83186</xdr:rowOff>
    </xdr:to>
    <xdr:sp macro="" textlink="">
      <xdr:nvSpPr>
        <xdr:cNvPr id="275" name="楕円 274"/>
        <xdr:cNvSpPr/>
      </xdr:nvSpPr>
      <xdr:spPr>
        <a:xfrm>
          <a:off x="3746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32386</xdr:rowOff>
    </xdr:to>
    <xdr:cxnSp macro="">
      <xdr:nvCxnSpPr>
        <xdr:cNvPr id="276" name="直線コネクタ 275"/>
        <xdr:cNvCxnSpPr/>
      </xdr:nvCxnSpPr>
      <xdr:spPr>
        <a:xfrm flipV="1">
          <a:off x="3797300" y="145637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23495</xdr:rowOff>
    </xdr:from>
    <xdr:to>
      <xdr:col>15</xdr:col>
      <xdr:colOff>101600</xdr:colOff>
      <xdr:row>85</xdr:row>
      <xdr:rowOff>125095</xdr:rowOff>
    </xdr:to>
    <xdr:sp macro="" textlink="">
      <xdr:nvSpPr>
        <xdr:cNvPr id="277" name="楕円 276"/>
        <xdr:cNvSpPr/>
      </xdr:nvSpPr>
      <xdr:spPr>
        <a:xfrm>
          <a:off x="2857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32386</xdr:rowOff>
    </xdr:from>
    <xdr:to>
      <xdr:col>19</xdr:col>
      <xdr:colOff>177800</xdr:colOff>
      <xdr:row>85</xdr:row>
      <xdr:rowOff>74295</xdr:rowOff>
    </xdr:to>
    <xdr:cxnSp macro="">
      <xdr:nvCxnSpPr>
        <xdr:cNvPr id="278" name="直線コネクタ 277"/>
        <xdr:cNvCxnSpPr/>
      </xdr:nvCxnSpPr>
      <xdr:spPr>
        <a:xfrm flipV="1">
          <a:off x="2908300" y="146056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122572</xdr:rowOff>
    </xdr:from>
    <xdr:ext cx="405111" cy="259045"/>
    <xdr:sp macro="" textlink="">
      <xdr:nvSpPr>
        <xdr:cNvPr id="279" name="n_1aveValue【福祉施設】&#10;有形固定資産減価償却率"/>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149241</xdr:rowOff>
    </xdr:from>
    <xdr:ext cx="405111" cy="259045"/>
    <xdr:sp macro="" textlink="">
      <xdr:nvSpPr>
        <xdr:cNvPr id="280" name="n_2aveValue【福祉施設】&#10;有形固定資産減価償却率"/>
        <xdr:cNvSpPr txBox="1"/>
      </xdr:nvSpPr>
      <xdr:spPr>
        <a:xfrm>
          <a:off x="27057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81"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74313</xdr:rowOff>
    </xdr:from>
    <xdr:ext cx="405111" cy="259045"/>
    <xdr:sp macro="" textlink="">
      <xdr:nvSpPr>
        <xdr:cNvPr id="282" name="n_1mainValue【福祉施設】&#10;有形固定資産減価償却率"/>
        <xdr:cNvSpPr txBox="1"/>
      </xdr:nvSpPr>
      <xdr:spPr>
        <a:xfrm>
          <a:off x="35820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116222</xdr:rowOff>
    </xdr:from>
    <xdr:ext cx="405111" cy="259045"/>
    <xdr:sp macro="" textlink="">
      <xdr:nvSpPr>
        <xdr:cNvPr id="283" name="n_2mainValue【福祉施設】&#10;有形固定資産減価償却率"/>
        <xdr:cNvSpPr txBox="1"/>
      </xdr:nvSpPr>
      <xdr:spPr>
        <a:xfrm>
          <a:off x="2705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4" name="直線コネクタ 29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5" name="テキスト ボックス 29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6" name="直線コネクタ 29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7" name="テキスト ボックス 29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8" name="直線コネクタ 29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9" name="テキスト ボックス 29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0" name="直線コネクタ 29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1" name="テキスト ボックス 30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05" name="直線コネクタ 304"/>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6"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7" name="直線コネクタ 306"/>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08"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09" name="直線コネクタ 308"/>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1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11" name="フローチャート: 判断 31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12" name="フローチャート: 判断 311"/>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13" name="フローチャート: 判断 312"/>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14" name="フローチャート: 判断 313"/>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30735</xdr:rowOff>
    </xdr:from>
    <xdr:to>
      <xdr:col>55</xdr:col>
      <xdr:colOff>50800</xdr:colOff>
      <xdr:row>83</xdr:row>
      <xdr:rowOff>132335</xdr:rowOff>
    </xdr:to>
    <xdr:sp macro="" textlink="">
      <xdr:nvSpPr>
        <xdr:cNvPr id="320" name="楕円 319"/>
        <xdr:cNvSpPr/>
      </xdr:nvSpPr>
      <xdr:spPr>
        <a:xfrm>
          <a:off x="10426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53612</xdr:rowOff>
    </xdr:from>
    <xdr:ext cx="469744" cy="259045"/>
    <xdr:sp macro="" textlink="">
      <xdr:nvSpPr>
        <xdr:cNvPr id="321" name="【福祉施設】&#10;一人当たり面積該当値テキスト"/>
        <xdr:cNvSpPr txBox="1"/>
      </xdr:nvSpPr>
      <xdr:spPr>
        <a:xfrm>
          <a:off x="10515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35306</xdr:rowOff>
    </xdr:from>
    <xdr:to>
      <xdr:col>50</xdr:col>
      <xdr:colOff>165100</xdr:colOff>
      <xdr:row>83</xdr:row>
      <xdr:rowOff>136906</xdr:rowOff>
    </xdr:to>
    <xdr:sp macro="" textlink="">
      <xdr:nvSpPr>
        <xdr:cNvPr id="322" name="楕円 321"/>
        <xdr:cNvSpPr/>
      </xdr:nvSpPr>
      <xdr:spPr>
        <a:xfrm>
          <a:off x="9588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81535</xdr:rowOff>
    </xdr:from>
    <xdr:to>
      <xdr:col>55</xdr:col>
      <xdr:colOff>0</xdr:colOff>
      <xdr:row>83</xdr:row>
      <xdr:rowOff>86106</xdr:rowOff>
    </xdr:to>
    <xdr:cxnSp macro="">
      <xdr:nvCxnSpPr>
        <xdr:cNvPr id="323" name="直線コネクタ 322"/>
        <xdr:cNvCxnSpPr/>
      </xdr:nvCxnSpPr>
      <xdr:spPr>
        <a:xfrm flipV="1">
          <a:off x="9639300" y="143118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94742</xdr:rowOff>
    </xdr:from>
    <xdr:to>
      <xdr:col>46</xdr:col>
      <xdr:colOff>38100</xdr:colOff>
      <xdr:row>84</xdr:row>
      <xdr:rowOff>24892</xdr:rowOff>
    </xdr:to>
    <xdr:sp macro="" textlink="">
      <xdr:nvSpPr>
        <xdr:cNvPr id="324" name="楕円 323"/>
        <xdr:cNvSpPr/>
      </xdr:nvSpPr>
      <xdr:spPr>
        <a:xfrm>
          <a:off x="8699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86106</xdr:rowOff>
    </xdr:from>
    <xdr:to>
      <xdr:col>50</xdr:col>
      <xdr:colOff>114300</xdr:colOff>
      <xdr:row>83</xdr:row>
      <xdr:rowOff>145542</xdr:rowOff>
    </xdr:to>
    <xdr:cxnSp macro="">
      <xdr:nvCxnSpPr>
        <xdr:cNvPr id="325" name="直線コネクタ 324"/>
        <xdr:cNvCxnSpPr/>
      </xdr:nvCxnSpPr>
      <xdr:spPr>
        <a:xfrm flipV="1">
          <a:off x="8750300" y="1431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102888</xdr:rowOff>
    </xdr:from>
    <xdr:ext cx="469744" cy="259045"/>
    <xdr:sp macro="" textlink="">
      <xdr:nvSpPr>
        <xdr:cNvPr id="326" name="n_1ave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27"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28" name="n_3aveValue【福祉施設】&#10;一人当たり面積"/>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153433</xdr:rowOff>
    </xdr:from>
    <xdr:ext cx="469744" cy="259045"/>
    <xdr:sp macro="" textlink="">
      <xdr:nvSpPr>
        <xdr:cNvPr id="329" name="n_1mainValue【福祉施設】&#10;一人当たり面積"/>
        <xdr:cNvSpPr txBox="1"/>
      </xdr:nvSpPr>
      <xdr:spPr>
        <a:xfrm>
          <a:off x="9391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30" name="n_2mainValue【福祉施設】&#10;一人当たり面積"/>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2" name="直線コネクタ 34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3" name="テキスト ボックス 34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4" name="直線コネクタ 34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5" name="テキスト ボックス 34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6" name="直線コネクタ 34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7" name="テキスト ボックス 34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8" name="直線コネクタ 34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9" name="テキスト ボックス 34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53" name="直線コネクタ 352"/>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54"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55" name="直線コネクタ 354"/>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56"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57" name="直線コネクタ 356"/>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358" name="【市民会館】&#10;有形固定資産減価償却率平均値テキスト"/>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59" name="フローチャート: 判断 35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60" name="フローチャート: 判断 359"/>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61" name="フローチャート: 判断 360"/>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62" name="フローチャート: 判断 361"/>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144272</xdr:rowOff>
    </xdr:from>
    <xdr:to>
      <xdr:col>24</xdr:col>
      <xdr:colOff>114300</xdr:colOff>
      <xdr:row>103</xdr:row>
      <xdr:rowOff>74422</xdr:rowOff>
    </xdr:to>
    <xdr:sp macro="" textlink="">
      <xdr:nvSpPr>
        <xdr:cNvPr id="368" name="楕円 367"/>
        <xdr:cNvSpPr/>
      </xdr:nvSpPr>
      <xdr:spPr>
        <a:xfrm>
          <a:off x="4584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167149</xdr:rowOff>
    </xdr:from>
    <xdr:ext cx="405111" cy="259045"/>
    <xdr:sp macro="" textlink="">
      <xdr:nvSpPr>
        <xdr:cNvPr id="369" name="【市民会館】&#10;有形固定資産減価償却率該当値テキスト"/>
        <xdr:cNvSpPr txBox="1"/>
      </xdr:nvSpPr>
      <xdr:spPr>
        <a:xfrm>
          <a:off x="4673600" y="1748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xdr:rowOff>
    </xdr:from>
    <xdr:to>
      <xdr:col>20</xdr:col>
      <xdr:colOff>38100</xdr:colOff>
      <xdr:row>103</xdr:row>
      <xdr:rowOff>101854</xdr:rowOff>
    </xdr:to>
    <xdr:sp macro="" textlink="">
      <xdr:nvSpPr>
        <xdr:cNvPr id="370" name="楕円 369"/>
        <xdr:cNvSpPr/>
      </xdr:nvSpPr>
      <xdr:spPr>
        <a:xfrm>
          <a:off x="3746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23622</xdr:rowOff>
    </xdr:from>
    <xdr:to>
      <xdr:col>24</xdr:col>
      <xdr:colOff>63500</xdr:colOff>
      <xdr:row>103</xdr:row>
      <xdr:rowOff>51054</xdr:rowOff>
    </xdr:to>
    <xdr:cxnSp macro="">
      <xdr:nvCxnSpPr>
        <xdr:cNvPr id="371" name="直線コネクタ 370"/>
        <xdr:cNvCxnSpPr/>
      </xdr:nvCxnSpPr>
      <xdr:spPr>
        <a:xfrm flipV="1">
          <a:off x="3797300" y="176829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169418</xdr:rowOff>
    </xdr:from>
    <xdr:to>
      <xdr:col>15</xdr:col>
      <xdr:colOff>101600</xdr:colOff>
      <xdr:row>104</xdr:row>
      <xdr:rowOff>99568</xdr:rowOff>
    </xdr:to>
    <xdr:sp macro="" textlink="">
      <xdr:nvSpPr>
        <xdr:cNvPr id="372" name="楕円 371"/>
        <xdr:cNvSpPr/>
      </xdr:nvSpPr>
      <xdr:spPr>
        <a:xfrm>
          <a:off x="2857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51054</xdr:rowOff>
    </xdr:from>
    <xdr:to>
      <xdr:col>19</xdr:col>
      <xdr:colOff>177800</xdr:colOff>
      <xdr:row>104</xdr:row>
      <xdr:rowOff>48768</xdr:rowOff>
    </xdr:to>
    <xdr:cxnSp macro="">
      <xdr:nvCxnSpPr>
        <xdr:cNvPr id="373" name="直線コネクタ 372"/>
        <xdr:cNvCxnSpPr/>
      </xdr:nvCxnSpPr>
      <xdr:spPr>
        <a:xfrm flipV="1">
          <a:off x="2908300" y="177104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74" name="n_1aveValue【市民会館】&#10;有形固定資産減価償却率"/>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120414</xdr:rowOff>
    </xdr:from>
    <xdr:ext cx="405111" cy="259045"/>
    <xdr:sp macro="" textlink="">
      <xdr:nvSpPr>
        <xdr:cNvPr id="375" name="n_2aveValue【市民会館】&#10;有形固定資産減価償却率"/>
        <xdr:cNvSpPr txBox="1"/>
      </xdr:nvSpPr>
      <xdr:spPr>
        <a:xfrm>
          <a:off x="2705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76" name="n_3aveValue【市民会館】&#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118381</xdr:rowOff>
    </xdr:from>
    <xdr:ext cx="405111" cy="259045"/>
    <xdr:sp macro="" textlink="">
      <xdr:nvSpPr>
        <xdr:cNvPr id="377" name="n_1mainValue【市民会館】&#10;有形固定資産減価償却率"/>
        <xdr:cNvSpPr txBox="1"/>
      </xdr:nvSpPr>
      <xdr:spPr>
        <a:xfrm>
          <a:off x="35820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116095</xdr:rowOff>
    </xdr:from>
    <xdr:ext cx="405111" cy="259045"/>
    <xdr:sp macro="" textlink="">
      <xdr:nvSpPr>
        <xdr:cNvPr id="378" name="n_2mainValue【市民会館】&#10;有形固定資産減価償却率"/>
        <xdr:cNvSpPr txBox="1"/>
      </xdr:nvSpPr>
      <xdr:spPr>
        <a:xfrm>
          <a:off x="2705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02" name="直線コネクタ 401"/>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03"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04" name="直線コネクタ 403"/>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05"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06" name="直線コネクタ 405"/>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80027</xdr:rowOff>
    </xdr:from>
    <xdr:ext cx="469744" cy="259045"/>
    <xdr:sp macro="" textlink="">
      <xdr:nvSpPr>
        <xdr:cNvPr id="407" name="【市民会館】&#10;一人当たり面積平均値テキスト"/>
        <xdr:cNvSpPr txBox="1"/>
      </xdr:nvSpPr>
      <xdr:spPr>
        <a:xfrm>
          <a:off x="10515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08" name="フローチャート: 判断 407"/>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09" name="フローチャート: 判断 408"/>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0" name="フローチャート: 判断 40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11" name="フローチャート: 判断 410"/>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17" name="楕円 416"/>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44466</xdr:rowOff>
    </xdr:from>
    <xdr:ext cx="469744" cy="259045"/>
    <xdr:sp macro="" textlink="">
      <xdr:nvSpPr>
        <xdr:cNvPr id="418" name="【市民会館】&#10;一人当たり面積該当値テキスト"/>
        <xdr:cNvSpPr txBox="1"/>
      </xdr:nvSpPr>
      <xdr:spPr>
        <a:xfrm>
          <a:off x="10515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2539</xdr:rowOff>
    </xdr:from>
    <xdr:to>
      <xdr:col>50</xdr:col>
      <xdr:colOff>165100</xdr:colOff>
      <xdr:row>105</xdr:row>
      <xdr:rowOff>104139</xdr:rowOff>
    </xdr:to>
    <xdr:sp macro="" textlink="">
      <xdr:nvSpPr>
        <xdr:cNvPr id="419" name="楕円 418"/>
        <xdr:cNvSpPr/>
      </xdr:nvSpPr>
      <xdr:spPr>
        <a:xfrm>
          <a:off x="958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53339</xdr:rowOff>
    </xdr:from>
    <xdr:to>
      <xdr:col>55</xdr:col>
      <xdr:colOff>0</xdr:colOff>
      <xdr:row>105</xdr:row>
      <xdr:rowOff>72389</xdr:rowOff>
    </xdr:to>
    <xdr:cxnSp macro="">
      <xdr:nvCxnSpPr>
        <xdr:cNvPr id="420" name="直線コネクタ 419"/>
        <xdr:cNvCxnSpPr/>
      </xdr:nvCxnSpPr>
      <xdr:spPr>
        <a:xfrm>
          <a:off x="9639300" y="18055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21" name="楕円 420"/>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53339</xdr:rowOff>
    </xdr:from>
    <xdr:to>
      <xdr:col>50</xdr:col>
      <xdr:colOff>114300</xdr:colOff>
      <xdr:row>105</xdr:row>
      <xdr:rowOff>57150</xdr:rowOff>
    </xdr:to>
    <xdr:cxnSp macro="">
      <xdr:nvCxnSpPr>
        <xdr:cNvPr id="422" name="直線コネクタ 421"/>
        <xdr:cNvCxnSpPr/>
      </xdr:nvCxnSpPr>
      <xdr:spPr>
        <a:xfrm flipV="1">
          <a:off x="8750300" y="1805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423" name="n_1ave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4"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25"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120666</xdr:rowOff>
    </xdr:from>
    <xdr:ext cx="469744" cy="259045"/>
    <xdr:sp macro="" textlink="">
      <xdr:nvSpPr>
        <xdr:cNvPr id="426" name="n_1mainValue【市民会館】&#10;一人当たり面積"/>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27" name="n_2mainValue【市民会館】&#10;一人当たり面積"/>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51" name="直線コネクタ 450"/>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52"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53" name="直線コネクタ 452"/>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5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55" name="直線コネクタ 45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456" name="【一般廃棄物処理施設】&#10;有形固定資産減価償却率平均値テキスト"/>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57" name="フローチャート: 判断 456"/>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58" name="フローチャート: 判断 457"/>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59" name="フローチャート: 判断 458"/>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60" name="フローチャート: 判断 459"/>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66" name="楕円 465"/>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77487</xdr:rowOff>
    </xdr:from>
    <xdr:ext cx="405111" cy="259045"/>
    <xdr:sp macro="" textlink="">
      <xdr:nvSpPr>
        <xdr:cNvPr id="467" name="【一般廃棄物処理施設】&#10;有形固定資産減価償却率該当値テキスト"/>
        <xdr:cNvSpPr txBox="1"/>
      </xdr:nvSpPr>
      <xdr:spPr>
        <a:xfrm>
          <a:off x="163576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147320</xdr:rowOff>
    </xdr:from>
    <xdr:to>
      <xdr:col>81</xdr:col>
      <xdr:colOff>101600</xdr:colOff>
      <xdr:row>41</xdr:row>
      <xdr:rowOff>77470</xdr:rowOff>
    </xdr:to>
    <xdr:sp macro="" textlink="">
      <xdr:nvSpPr>
        <xdr:cNvPr id="468" name="楕円 467"/>
        <xdr:cNvSpPr/>
      </xdr:nvSpPr>
      <xdr:spPr>
        <a:xfrm>
          <a:off x="1543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41</xdr:row>
      <xdr:rowOff>26670</xdr:rowOff>
    </xdr:to>
    <xdr:cxnSp macro="">
      <xdr:nvCxnSpPr>
        <xdr:cNvPr id="469" name="直線コネクタ 468"/>
        <xdr:cNvCxnSpPr/>
      </xdr:nvCxnSpPr>
      <xdr:spPr>
        <a:xfrm flipV="1">
          <a:off x="15481300" y="68999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67310</xdr:rowOff>
    </xdr:from>
    <xdr:to>
      <xdr:col>76</xdr:col>
      <xdr:colOff>165100</xdr:colOff>
      <xdr:row>41</xdr:row>
      <xdr:rowOff>168910</xdr:rowOff>
    </xdr:to>
    <xdr:sp macro="" textlink="">
      <xdr:nvSpPr>
        <xdr:cNvPr id="470" name="楕円 469"/>
        <xdr:cNvSpPr/>
      </xdr:nvSpPr>
      <xdr:spPr>
        <a:xfrm>
          <a:off x="1454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26670</xdr:rowOff>
    </xdr:from>
    <xdr:to>
      <xdr:col>81</xdr:col>
      <xdr:colOff>50800</xdr:colOff>
      <xdr:row>41</xdr:row>
      <xdr:rowOff>118110</xdr:rowOff>
    </xdr:to>
    <xdr:cxnSp macro="">
      <xdr:nvCxnSpPr>
        <xdr:cNvPr id="471" name="直線コネクタ 470"/>
        <xdr:cNvCxnSpPr/>
      </xdr:nvCxnSpPr>
      <xdr:spPr>
        <a:xfrm flipV="1">
          <a:off x="14592300" y="7056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40657</xdr:rowOff>
    </xdr:from>
    <xdr:ext cx="405111" cy="259045"/>
    <xdr:sp macro="" textlink="">
      <xdr:nvSpPr>
        <xdr:cNvPr id="472" name="n_1aveValue【一般廃棄物処理施設】&#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73" name="n_2aveValue【一般廃棄物処理施設】&#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74"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68597</xdr:rowOff>
    </xdr:from>
    <xdr:ext cx="340478" cy="259045"/>
    <xdr:sp macro="" textlink="">
      <xdr:nvSpPr>
        <xdr:cNvPr id="475" name="n_1mainValue【一般廃棄物処理施設】&#10;有形固定資産減価償却率"/>
        <xdr:cNvSpPr txBox="1"/>
      </xdr:nvSpPr>
      <xdr:spPr>
        <a:xfrm>
          <a:off x="15298361" y="7098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160037</xdr:rowOff>
    </xdr:from>
    <xdr:ext cx="340478" cy="259045"/>
    <xdr:sp macro="" textlink="">
      <xdr:nvSpPr>
        <xdr:cNvPr id="476" name="n_2mainValue【一般廃棄物処理施設】&#10;有形固定資産減価償却率"/>
        <xdr:cNvSpPr txBox="1"/>
      </xdr:nvSpPr>
      <xdr:spPr>
        <a:xfrm>
          <a:off x="14422061"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0" name="テキスト ボックス 4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2" name="テキスト ボックス 4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4" name="テキスト ボックス 4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02" name="直線コネクタ 501"/>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03"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04" name="直線コネクタ 503"/>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05"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06" name="直線コネクタ 505"/>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07" name="【一般廃棄物処理施設】&#10;一人当たり有形固定資産（償却資産）額平均値テキスト"/>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08" name="フローチャート: 判断 507"/>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09" name="フローチャート: 判断 508"/>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10" name="フローチャート: 判断 509"/>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11" name="フローチャート: 判断 510"/>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124906</xdr:rowOff>
    </xdr:from>
    <xdr:to>
      <xdr:col>116</xdr:col>
      <xdr:colOff>114300</xdr:colOff>
      <xdr:row>37</xdr:row>
      <xdr:rowOff>55056</xdr:rowOff>
    </xdr:to>
    <xdr:sp macro="" textlink="">
      <xdr:nvSpPr>
        <xdr:cNvPr id="517" name="楕円 516"/>
        <xdr:cNvSpPr/>
      </xdr:nvSpPr>
      <xdr:spPr>
        <a:xfrm>
          <a:off x="22110700" y="6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147783</xdr:rowOff>
    </xdr:from>
    <xdr:ext cx="534377" cy="259045"/>
    <xdr:sp macro="" textlink="">
      <xdr:nvSpPr>
        <xdr:cNvPr id="518" name="【一般廃棄物処理施設】&#10;一人当たり有形固定資産（償却資産）額該当値テキスト"/>
        <xdr:cNvSpPr txBox="1"/>
      </xdr:nvSpPr>
      <xdr:spPr>
        <a:xfrm>
          <a:off x="22199600" y="61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90519</xdr:rowOff>
    </xdr:from>
    <xdr:to>
      <xdr:col>112</xdr:col>
      <xdr:colOff>38100</xdr:colOff>
      <xdr:row>37</xdr:row>
      <xdr:rowOff>20669</xdr:rowOff>
    </xdr:to>
    <xdr:sp macro="" textlink="">
      <xdr:nvSpPr>
        <xdr:cNvPr id="519" name="楕円 518"/>
        <xdr:cNvSpPr/>
      </xdr:nvSpPr>
      <xdr:spPr>
        <a:xfrm>
          <a:off x="21272500" y="62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141319</xdr:rowOff>
    </xdr:from>
    <xdr:to>
      <xdr:col>116</xdr:col>
      <xdr:colOff>63500</xdr:colOff>
      <xdr:row>37</xdr:row>
      <xdr:rowOff>4256</xdr:rowOff>
    </xdr:to>
    <xdr:cxnSp macro="">
      <xdr:nvCxnSpPr>
        <xdr:cNvPr id="520" name="直線コネクタ 519"/>
        <xdr:cNvCxnSpPr/>
      </xdr:nvCxnSpPr>
      <xdr:spPr>
        <a:xfrm>
          <a:off x="21323300" y="6313519"/>
          <a:ext cx="8382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85217</xdr:rowOff>
    </xdr:from>
    <xdr:to>
      <xdr:col>107</xdr:col>
      <xdr:colOff>101600</xdr:colOff>
      <xdr:row>37</xdr:row>
      <xdr:rowOff>15367</xdr:rowOff>
    </xdr:to>
    <xdr:sp macro="" textlink="">
      <xdr:nvSpPr>
        <xdr:cNvPr id="521" name="楕円 520"/>
        <xdr:cNvSpPr/>
      </xdr:nvSpPr>
      <xdr:spPr>
        <a:xfrm>
          <a:off x="203835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136017</xdr:rowOff>
    </xdr:from>
    <xdr:to>
      <xdr:col>111</xdr:col>
      <xdr:colOff>177800</xdr:colOff>
      <xdr:row>36</xdr:row>
      <xdr:rowOff>141319</xdr:rowOff>
    </xdr:to>
    <xdr:cxnSp macro="">
      <xdr:nvCxnSpPr>
        <xdr:cNvPr id="522" name="直線コネクタ 521"/>
        <xdr:cNvCxnSpPr/>
      </xdr:nvCxnSpPr>
      <xdr:spPr>
        <a:xfrm>
          <a:off x="20434300" y="6308217"/>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106577</xdr:rowOff>
    </xdr:from>
    <xdr:ext cx="534377" cy="259045"/>
    <xdr:sp macro="" textlink="">
      <xdr:nvSpPr>
        <xdr:cNvPr id="523" name="n_1aveValue【一般廃棄物処理施設】&#10;一人当たり有形固定資産（償却資産）額"/>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161757</xdr:rowOff>
    </xdr:from>
    <xdr:ext cx="534377" cy="259045"/>
    <xdr:sp macro="" textlink="">
      <xdr:nvSpPr>
        <xdr:cNvPr id="524" name="n_2aveValue【一般廃棄物処理施設】&#10;一人当たり有形固定資産（償却資産）額"/>
        <xdr:cNvSpPr txBox="1"/>
      </xdr:nvSpPr>
      <xdr:spPr>
        <a:xfrm>
          <a:off x="20167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25" name="n_3aveValue【一般廃棄物処理施設】&#10;一人当たり有形固定資産（償却資産）額"/>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37196</xdr:rowOff>
    </xdr:from>
    <xdr:ext cx="534377" cy="259045"/>
    <xdr:sp macro="" textlink="">
      <xdr:nvSpPr>
        <xdr:cNvPr id="526" name="n_1mainValue【一般廃棄物処理施設】&#10;一人当たり有形固定資産（償却資産）額"/>
        <xdr:cNvSpPr txBox="1"/>
      </xdr:nvSpPr>
      <xdr:spPr>
        <a:xfrm>
          <a:off x="21043411" y="60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31894</xdr:rowOff>
    </xdr:from>
    <xdr:ext cx="534377" cy="259045"/>
    <xdr:sp macro="" textlink="">
      <xdr:nvSpPr>
        <xdr:cNvPr id="527" name="n_2mainValue【一般廃棄物処理施設】&#10;一人当たり有形固定資産（償却資産）額"/>
        <xdr:cNvSpPr txBox="1"/>
      </xdr:nvSpPr>
      <xdr:spPr>
        <a:xfrm>
          <a:off x="20167111" y="60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8" name="テキスト ボックス 5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9" name="直線コネクタ 5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0" name="テキスト ボックス 5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1" name="直線コネクタ 5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2" name="テキスト ボックス 5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3" name="直線コネクタ 5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4" name="テキスト ボックス 5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5" name="直線コネクタ 5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6" name="テキスト ボックス 5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50" name="直線コネクタ 549"/>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51"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52" name="直線コネクタ 551"/>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53"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54" name="直線コネクタ 55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55" name="【保健センター・保健所】&#10;有形固定資産減価償却率平均値テキスト"/>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56" name="フローチャート: 判断 555"/>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57" name="フローチャート: 判断 556"/>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58" name="フローチャート: 判断 557"/>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59" name="フローチャート: 判断 558"/>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104648</xdr:rowOff>
    </xdr:from>
    <xdr:to>
      <xdr:col>85</xdr:col>
      <xdr:colOff>177800</xdr:colOff>
      <xdr:row>57</xdr:row>
      <xdr:rowOff>34798</xdr:rowOff>
    </xdr:to>
    <xdr:sp macro="" textlink="">
      <xdr:nvSpPr>
        <xdr:cNvPr id="565" name="楕円 564"/>
        <xdr:cNvSpPr/>
      </xdr:nvSpPr>
      <xdr:spPr>
        <a:xfrm>
          <a:off x="16268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127525</xdr:rowOff>
    </xdr:from>
    <xdr:ext cx="405111" cy="259045"/>
    <xdr:sp macro="" textlink="">
      <xdr:nvSpPr>
        <xdr:cNvPr id="566" name="【保健センター・保健所】&#10;有形固定資産減価償却率該当値テキスト"/>
        <xdr:cNvSpPr txBox="1"/>
      </xdr:nvSpPr>
      <xdr:spPr>
        <a:xfrm>
          <a:off x="16357600" y="955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161798</xdr:rowOff>
    </xdr:from>
    <xdr:to>
      <xdr:col>81</xdr:col>
      <xdr:colOff>101600</xdr:colOff>
      <xdr:row>60</xdr:row>
      <xdr:rowOff>91948</xdr:rowOff>
    </xdr:to>
    <xdr:sp macro="" textlink="">
      <xdr:nvSpPr>
        <xdr:cNvPr id="567" name="楕円 566"/>
        <xdr:cNvSpPr/>
      </xdr:nvSpPr>
      <xdr:spPr>
        <a:xfrm>
          <a:off x="15430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155448</xdr:rowOff>
    </xdr:from>
    <xdr:to>
      <xdr:col>85</xdr:col>
      <xdr:colOff>127000</xdr:colOff>
      <xdr:row>60</xdr:row>
      <xdr:rowOff>41148</xdr:rowOff>
    </xdr:to>
    <xdr:cxnSp macro="">
      <xdr:nvCxnSpPr>
        <xdr:cNvPr id="568" name="直線コネクタ 567"/>
        <xdr:cNvCxnSpPr/>
      </xdr:nvCxnSpPr>
      <xdr:spPr>
        <a:xfrm flipV="1">
          <a:off x="15481300" y="9756648"/>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38354</xdr:rowOff>
    </xdr:from>
    <xdr:to>
      <xdr:col>76</xdr:col>
      <xdr:colOff>165100</xdr:colOff>
      <xdr:row>60</xdr:row>
      <xdr:rowOff>139954</xdr:rowOff>
    </xdr:to>
    <xdr:sp macro="" textlink="">
      <xdr:nvSpPr>
        <xdr:cNvPr id="569" name="楕円 568"/>
        <xdr:cNvSpPr/>
      </xdr:nvSpPr>
      <xdr:spPr>
        <a:xfrm>
          <a:off x="14541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41148</xdr:rowOff>
    </xdr:from>
    <xdr:to>
      <xdr:col>81</xdr:col>
      <xdr:colOff>50800</xdr:colOff>
      <xdr:row>60</xdr:row>
      <xdr:rowOff>89154</xdr:rowOff>
    </xdr:to>
    <xdr:cxnSp macro="">
      <xdr:nvCxnSpPr>
        <xdr:cNvPr id="570" name="直線コネクタ 569"/>
        <xdr:cNvCxnSpPr/>
      </xdr:nvCxnSpPr>
      <xdr:spPr>
        <a:xfrm flipV="1">
          <a:off x="14592300" y="103281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71"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72" name="n_2aveValue【保健センター・保健所】&#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69613</xdr:rowOff>
    </xdr:from>
    <xdr:ext cx="405111" cy="259045"/>
    <xdr:sp macro="" textlink="">
      <xdr:nvSpPr>
        <xdr:cNvPr id="573" name="n_3aveValue【保健センター・保健所】&#10;有形固定資産減価償却率"/>
        <xdr:cNvSpPr txBox="1"/>
      </xdr:nvSpPr>
      <xdr:spPr>
        <a:xfrm>
          <a:off x="13500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108475</xdr:rowOff>
    </xdr:from>
    <xdr:ext cx="405111" cy="259045"/>
    <xdr:sp macro="" textlink="">
      <xdr:nvSpPr>
        <xdr:cNvPr id="574" name="n_1mainValue【保健センター・保健所】&#10;有形固定資産減価償却率"/>
        <xdr:cNvSpPr txBox="1"/>
      </xdr:nvSpPr>
      <xdr:spPr>
        <a:xfrm>
          <a:off x="152660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156481</xdr:rowOff>
    </xdr:from>
    <xdr:ext cx="405111" cy="259045"/>
    <xdr:sp macro="" textlink="">
      <xdr:nvSpPr>
        <xdr:cNvPr id="575" name="n_2mainValue【保健センター・保健所】&#10;有形固定資産減価償却率"/>
        <xdr:cNvSpPr txBox="1"/>
      </xdr:nvSpPr>
      <xdr:spPr>
        <a:xfrm>
          <a:off x="14389744" y="1010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01" name="直線コネクタ 600"/>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02"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03" name="直線コネクタ 60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04"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05" name="直線コネクタ 604"/>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0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7" name="フローチャート: 判断 60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08" name="フローチャート: 判断 607"/>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09" name="フローチャート: 判断 608"/>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10" name="フローチャート: 判断 609"/>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16" name="楕円 615"/>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617" name="【保健センター・保健所】&#10;一人当たり面積該当値テキスト"/>
        <xdr:cNvSpPr txBox="1"/>
      </xdr:nvSpPr>
      <xdr:spPr>
        <a:xfrm>
          <a:off x="22199600"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618" name="楕円 617"/>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619" name="直線コネクタ 618"/>
        <xdr:cNvCxnSpPr/>
      </xdr:nvCxnSpPr>
      <xdr:spPr>
        <a:xfrm>
          <a:off x="21323300" y="1048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620" name="楕円 619"/>
        <xdr:cNvSpPr/>
      </xdr:nvSpPr>
      <xdr:spPr>
        <a:xfrm>
          <a:off x="2038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24493</xdr:rowOff>
    </xdr:from>
    <xdr:to>
      <xdr:col>111</xdr:col>
      <xdr:colOff>177800</xdr:colOff>
      <xdr:row>61</xdr:row>
      <xdr:rowOff>24493</xdr:rowOff>
    </xdr:to>
    <xdr:cxnSp macro="">
      <xdr:nvCxnSpPr>
        <xdr:cNvPr id="621" name="直線コネクタ 620"/>
        <xdr:cNvCxnSpPr/>
      </xdr:nvCxnSpPr>
      <xdr:spPr>
        <a:xfrm>
          <a:off x="20434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622"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23"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4"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625" name="n_1mainValue【保健センター・保健所】&#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66420</xdr:rowOff>
    </xdr:from>
    <xdr:ext cx="469744" cy="259045"/>
    <xdr:sp macro="" textlink="">
      <xdr:nvSpPr>
        <xdr:cNvPr id="626" name="n_2mainValue【保健センター・保健所】&#10;一人当たり面積"/>
        <xdr:cNvSpPr txBox="1"/>
      </xdr:nvSpPr>
      <xdr:spPr>
        <a:xfrm>
          <a:off x="201994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7" name="テキスト ボックス 6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9" name="テキスト ボックス 6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49" name="直線コネクタ 648"/>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50"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51" name="直線コネクタ 650"/>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52"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53" name="直線コネクタ 652"/>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654" name="【消防施設】&#10;有形固定資産減価償却率平均値テキスト"/>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55" name="フローチャート: 判断 654"/>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56" name="フローチャート: 判断 655"/>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57" name="フローチャート: 判断 656"/>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58" name="フローチャート: 判断 657"/>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xdr:rowOff>
    </xdr:from>
    <xdr:to>
      <xdr:col>85</xdr:col>
      <xdr:colOff>177800</xdr:colOff>
      <xdr:row>79</xdr:row>
      <xdr:rowOff>118618</xdr:rowOff>
    </xdr:to>
    <xdr:sp macro="" textlink="">
      <xdr:nvSpPr>
        <xdr:cNvPr id="664" name="楕円 663"/>
        <xdr:cNvSpPr/>
      </xdr:nvSpPr>
      <xdr:spPr>
        <a:xfrm>
          <a:off x="16268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39895</xdr:rowOff>
    </xdr:from>
    <xdr:ext cx="405111" cy="259045"/>
    <xdr:sp macro="" textlink="">
      <xdr:nvSpPr>
        <xdr:cNvPr id="665" name="【消防施設】&#10;有形固定資産減価償却率該当値テキスト"/>
        <xdr:cNvSpPr txBox="1"/>
      </xdr:nvSpPr>
      <xdr:spPr>
        <a:xfrm>
          <a:off x="16357600" y="1341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30735</xdr:rowOff>
    </xdr:from>
    <xdr:to>
      <xdr:col>81</xdr:col>
      <xdr:colOff>101600</xdr:colOff>
      <xdr:row>79</xdr:row>
      <xdr:rowOff>132335</xdr:rowOff>
    </xdr:to>
    <xdr:sp macro="" textlink="">
      <xdr:nvSpPr>
        <xdr:cNvPr id="666" name="楕円 665"/>
        <xdr:cNvSpPr/>
      </xdr:nvSpPr>
      <xdr:spPr>
        <a:xfrm>
          <a:off x="15430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67818</xdr:rowOff>
    </xdr:from>
    <xdr:to>
      <xdr:col>85</xdr:col>
      <xdr:colOff>127000</xdr:colOff>
      <xdr:row>79</xdr:row>
      <xdr:rowOff>81535</xdr:rowOff>
    </xdr:to>
    <xdr:cxnSp macro="">
      <xdr:nvCxnSpPr>
        <xdr:cNvPr id="667" name="直線コネクタ 666"/>
        <xdr:cNvCxnSpPr/>
      </xdr:nvCxnSpPr>
      <xdr:spPr>
        <a:xfrm flipV="1">
          <a:off x="15481300" y="13612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69596</xdr:rowOff>
    </xdr:from>
    <xdr:to>
      <xdr:col>76</xdr:col>
      <xdr:colOff>165100</xdr:colOff>
      <xdr:row>79</xdr:row>
      <xdr:rowOff>171196</xdr:rowOff>
    </xdr:to>
    <xdr:sp macro="" textlink="">
      <xdr:nvSpPr>
        <xdr:cNvPr id="668" name="楕円 667"/>
        <xdr:cNvSpPr/>
      </xdr:nvSpPr>
      <xdr:spPr>
        <a:xfrm>
          <a:off x="14541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81535</xdr:rowOff>
    </xdr:from>
    <xdr:to>
      <xdr:col>81</xdr:col>
      <xdr:colOff>50800</xdr:colOff>
      <xdr:row>79</xdr:row>
      <xdr:rowOff>120396</xdr:rowOff>
    </xdr:to>
    <xdr:cxnSp macro="">
      <xdr:nvCxnSpPr>
        <xdr:cNvPr id="669" name="直線コネクタ 668"/>
        <xdr:cNvCxnSpPr/>
      </xdr:nvCxnSpPr>
      <xdr:spPr>
        <a:xfrm flipV="1">
          <a:off x="14592300" y="136260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29735</xdr:rowOff>
    </xdr:from>
    <xdr:ext cx="405111" cy="259045"/>
    <xdr:sp macro="" textlink="">
      <xdr:nvSpPr>
        <xdr:cNvPr id="670" name="n_1aveValue【消防施設】&#10;有形固定資産減価償却率"/>
        <xdr:cNvSpPr txBox="1"/>
      </xdr:nvSpPr>
      <xdr:spPr>
        <a:xfrm>
          <a:off x="15266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671" name="n_2aveValue【消防施設】&#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672"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148862</xdr:rowOff>
    </xdr:from>
    <xdr:ext cx="405111" cy="259045"/>
    <xdr:sp macro="" textlink="">
      <xdr:nvSpPr>
        <xdr:cNvPr id="673" name="n_1mainValue【消防施設】&#10;有形固定資産減価償却率"/>
        <xdr:cNvSpPr txBox="1"/>
      </xdr:nvSpPr>
      <xdr:spPr>
        <a:xfrm>
          <a:off x="152660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16273</xdr:rowOff>
    </xdr:from>
    <xdr:ext cx="405111" cy="259045"/>
    <xdr:sp macro="" textlink="">
      <xdr:nvSpPr>
        <xdr:cNvPr id="674" name="n_2mainValue【消防施設】&#10;有形固定資産減価償却率"/>
        <xdr:cNvSpPr txBox="1"/>
      </xdr:nvSpPr>
      <xdr:spPr>
        <a:xfrm>
          <a:off x="14389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98" name="直線コネクタ 697"/>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00" name="直線コネクタ 69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1"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2" name="直線コネクタ 70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703" name="【消防施設】&#10;一人当たり面積平均値テキスト"/>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04" name="フローチャート: 判断 703"/>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05" name="フローチャート: 判断 704"/>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06" name="フローチャート: 判断 705"/>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07" name="フローチャート: 判断 706"/>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713" name="楕円 712"/>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714" name="【消防施設】&#10;一人当たり面積該当値テキスト"/>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29211</xdr:rowOff>
    </xdr:from>
    <xdr:to>
      <xdr:col>112</xdr:col>
      <xdr:colOff>38100</xdr:colOff>
      <xdr:row>84</xdr:row>
      <xdr:rowOff>130811</xdr:rowOff>
    </xdr:to>
    <xdr:sp macro="" textlink="">
      <xdr:nvSpPr>
        <xdr:cNvPr id="715" name="楕円 714"/>
        <xdr:cNvSpPr/>
      </xdr:nvSpPr>
      <xdr:spPr>
        <a:xfrm>
          <a:off x="2127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80011</xdr:rowOff>
    </xdr:to>
    <xdr:cxnSp macro="">
      <xdr:nvCxnSpPr>
        <xdr:cNvPr id="716" name="直線コネクタ 715"/>
        <xdr:cNvCxnSpPr/>
      </xdr:nvCxnSpPr>
      <xdr:spPr>
        <a:xfrm flipV="1">
          <a:off x="21323300" y="144551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29211</xdr:rowOff>
    </xdr:from>
    <xdr:to>
      <xdr:col>107</xdr:col>
      <xdr:colOff>101600</xdr:colOff>
      <xdr:row>84</xdr:row>
      <xdr:rowOff>130811</xdr:rowOff>
    </xdr:to>
    <xdr:sp macro="" textlink="">
      <xdr:nvSpPr>
        <xdr:cNvPr id="717" name="楕円 716"/>
        <xdr:cNvSpPr/>
      </xdr:nvSpPr>
      <xdr:spPr>
        <a:xfrm>
          <a:off x="20383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80011</xdr:rowOff>
    </xdr:from>
    <xdr:to>
      <xdr:col>111</xdr:col>
      <xdr:colOff>177800</xdr:colOff>
      <xdr:row>84</xdr:row>
      <xdr:rowOff>80011</xdr:rowOff>
    </xdr:to>
    <xdr:cxnSp macro="">
      <xdr:nvCxnSpPr>
        <xdr:cNvPr id="718" name="直線コネクタ 717"/>
        <xdr:cNvCxnSpPr/>
      </xdr:nvCxnSpPr>
      <xdr:spPr>
        <a:xfrm>
          <a:off x="20434300" y="1448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19" name="n_1aveValue【消防施設】&#10;一人当たり面積"/>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20"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21"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121938</xdr:rowOff>
    </xdr:from>
    <xdr:ext cx="469744" cy="259045"/>
    <xdr:sp macro="" textlink="">
      <xdr:nvSpPr>
        <xdr:cNvPr id="722" name="n_1mainValue【消防施設】&#10;一人当たり面積"/>
        <xdr:cNvSpPr txBox="1"/>
      </xdr:nvSpPr>
      <xdr:spPr>
        <a:xfrm>
          <a:off x="210757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121938</xdr:rowOff>
    </xdr:from>
    <xdr:ext cx="469744" cy="259045"/>
    <xdr:sp macro="" textlink="">
      <xdr:nvSpPr>
        <xdr:cNvPr id="723" name="n_2mainValue【消防施設】&#10;一人当たり面積"/>
        <xdr:cNvSpPr txBox="1"/>
      </xdr:nvSpPr>
      <xdr:spPr>
        <a:xfrm>
          <a:off x="20199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4" name="テキスト ボックス 7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6" name="テキスト ボックス 7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4" name="テキスト ボックス 7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48" name="直線コネクタ 747"/>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49"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50" name="直線コネクタ 749"/>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51"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52" name="直線コネクタ 751"/>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53"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54" name="フローチャート: 判断 753"/>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55" name="フローチャート: 判断 754"/>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56" name="フローチャート: 判断 755"/>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57" name="フローチャート: 判断 756"/>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10161</xdr:rowOff>
    </xdr:from>
    <xdr:to>
      <xdr:col>85</xdr:col>
      <xdr:colOff>177800</xdr:colOff>
      <xdr:row>103</xdr:row>
      <xdr:rowOff>111761</xdr:rowOff>
    </xdr:to>
    <xdr:sp macro="" textlink="">
      <xdr:nvSpPr>
        <xdr:cNvPr id="763" name="楕円 762"/>
        <xdr:cNvSpPr/>
      </xdr:nvSpPr>
      <xdr:spPr>
        <a:xfrm>
          <a:off x="16268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33038</xdr:rowOff>
    </xdr:from>
    <xdr:ext cx="405111" cy="259045"/>
    <xdr:sp macro="" textlink="">
      <xdr:nvSpPr>
        <xdr:cNvPr id="764" name="【庁舎】&#10;有形固定資産減価償却率該当値テキスト"/>
        <xdr:cNvSpPr txBox="1"/>
      </xdr:nvSpPr>
      <xdr:spPr>
        <a:xfrm>
          <a:off x="163576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21589</xdr:rowOff>
    </xdr:from>
    <xdr:to>
      <xdr:col>81</xdr:col>
      <xdr:colOff>101600</xdr:colOff>
      <xdr:row>103</xdr:row>
      <xdr:rowOff>123189</xdr:rowOff>
    </xdr:to>
    <xdr:sp macro="" textlink="">
      <xdr:nvSpPr>
        <xdr:cNvPr id="765" name="楕円 764"/>
        <xdr:cNvSpPr/>
      </xdr:nvSpPr>
      <xdr:spPr>
        <a:xfrm>
          <a:off x="1543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60961</xdr:rowOff>
    </xdr:from>
    <xdr:to>
      <xdr:col>85</xdr:col>
      <xdr:colOff>127000</xdr:colOff>
      <xdr:row>103</xdr:row>
      <xdr:rowOff>72389</xdr:rowOff>
    </xdr:to>
    <xdr:cxnSp macro="">
      <xdr:nvCxnSpPr>
        <xdr:cNvPr id="766" name="直線コネクタ 765"/>
        <xdr:cNvCxnSpPr/>
      </xdr:nvCxnSpPr>
      <xdr:spPr>
        <a:xfrm flipV="1">
          <a:off x="15481300" y="17720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767" name="楕円 766"/>
        <xdr:cNvSpPr/>
      </xdr:nvSpPr>
      <xdr:spPr>
        <a:xfrm>
          <a:off x="14541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72389</xdr:rowOff>
    </xdr:from>
    <xdr:to>
      <xdr:col>81</xdr:col>
      <xdr:colOff>50800</xdr:colOff>
      <xdr:row>103</xdr:row>
      <xdr:rowOff>106680</xdr:rowOff>
    </xdr:to>
    <xdr:cxnSp macro="">
      <xdr:nvCxnSpPr>
        <xdr:cNvPr id="768" name="直線コネクタ 767"/>
        <xdr:cNvCxnSpPr/>
      </xdr:nvCxnSpPr>
      <xdr:spPr>
        <a:xfrm flipV="1">
          <a:off x="14592300" y="17731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69"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70"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771" name="n_3aveValue【庁舎】&#10;有形固定資産減価償却率"/>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139716</xdr:rowOff>
    </xdr:from>
    <xdr:ext cx="405111" cy="259045"/>
    <xdr:sp macro="" textlink="">
      <xdr:nvSpPr>
        <xdr:cNvPr id="772" name="n_1main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773" name="n_2mainValue【庁舎】&#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4" name="テキスト ボックス 7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5" name="直線コネクタ 78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6" name="テキスト ボックス 78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89" name="直線コネクタ 78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0" name="テキスト ボックス 78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94" name="直線コネクタ 793"/>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95"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96" name="直線コネクタ 79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97"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98" name="直線コネクタ 797"/>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799"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00" name="フローチャート: 判断 799"/>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01" name="フローチャート: 判断 800"/>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02" name="フローチャート: 判断 801"/>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03" name="フローチャート: 判断 802"/>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151130</xdr:rowOff>
    </xdr:from>
    <xdr:to>
      <xdr:col>116</xdr:col>
      <xdr:colOff>114300</xdr:colOff>
      <xdr:row>101</xdr:row>
      <xdr:rowOff>81280</xdr:rowOff>
    </xdr:to>
    <xdr:sp macro="" textlink="">
      <xdr:nvSpPr>
        <xdr:cNvPr id="809" name="楕円 808"/>
        <xdr:cNvSpPr/>
      </xdr:nvSpPr>
      <xdr:spPr>
        <a:xfrm>
          <a:off x="22110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66057</xdr:rowOff>
    </xdr:from>
    <xdr:ext cx="469744" cy="259045"/>
    <xdr:sp macro="" textlink="">
      <xdr:nvSpPr>
        <xdr:cNvPr id="810" name="【庁舎】&#10;一人当たり面積該当値テキスト"/>
        <xdr:cNvSpPr txBox="1"/>
      </xdr:nvSpPr>
      <xdr:spPr>
        <a:xfrm>
          <a:off x="22199600" y="1721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133986</xdr:rowOff>
    </xdr:from>
    <xdr:to>
      <xdr:col>112</xdr:col>
      <xdr:colOff>38100</xdr:colOff>
      <xdr:row>101</xdr:row>
      <xdr:rowOff>64136</xdr:rowOff>
    </xdr:to>
    <xdr:sp macro="" textlink="">
      <xdr:nvSpPr>
        <xdr:cNvPr id="811" name="楕円 810"/>
        <xdr:cNvSpPr/>
      </xdr:nvSpPr>
      <xdr:spPr>
        <a:xfrm>
          <a:off x="21272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13336</xdr:rowOff>
    </xdr:from>
    <xdr:to>
      <xdr:col>116</xdr:col>
      <xdr:colOff>63500</xdr:colOff>
      <xdr:row>101</xdr:row>
      <xdr:rowOff>30480</xdr:rowOff>
    </xdr:to>
    <xdr:cxnSp macro="">
      <xdr:nvCxnSpPr>
        <xdr:cNvPr id="812" name="直線コネクタ 811"/>
        <xdr:cNvCxnSpPr/>
      </xdr:nvCxnSpPr>
      <xdr:spPr>
        <a:xfrm>
          <a:off x="21323300" y="173297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122555</xdr:rowOff>
    </xdr:from>
    <xdr:to>
      <xdr:col>107</xdr:col>
      <xdr:colOff>101600</xdr:colOff>
      <xdr:row>101</xdr:row>
      <xdr:rowOff>52705</xdr:rowOff>
    </xdr:to>
    <xdr:sp macro="" textlink="">
      <xdr:nvSpPr>
        <xdr:cNvPr id="813" name="楕円 812"/>
        <xdr:cNvSpPr/>
      </xdr:nvSpPr>
      <xdr:spPr>
        <a:xfrm>
          <a:off x="20383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1905</xdr:rowOff>
    </xdr:from>
    <xdr:to>
      <xdr:col>111</xdr:col>
      <xdr:colOff>177800</xdr:colOff>
      <xdr:row>101</xdr:row>
      <xdr:rowOff>13336</xdr:rowOff>
    </xdr:to>
    <xdr:cxnSp macro="">
      <xdr:nvCxnSpPr>
        <xdr:cNvPr id="814" name="直線コネクタ 813"/>
        <xdr:cNvCxnSpPr/>
      </xdr:nvCxnSpPr>
      <xdr:spPr>
        <a:xfrm>
          <a:off x="20434300" y="173183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815"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816"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17" name="n_3ave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80663</xdr:rowOff>
    </xdr:from>
    <xdr:ext cx="469744" cy="259045"/>
    <xdr:sp macro="" textlink="">
      <xdr:nvSpPr>
        <xdr:cNvPr id="818" name="n_1mainValue【庁舎】&#10;一人当たり面積"/>
        <xdr:cNvSpPr txBox="1"/>
      </xdr:nvSpPr>
      <xdr:spPr>
        <a:xfrm>
          <a:off x="21075727" y="1705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69232</xdr:rowOff>
    </xdr:from>
    <xdr:ext cx="469744" cy="259045"/>
    <xdr:sp macro="" textlink="">
      <xdr:nvSpPr>
        <xdr:cNvPr id="819" name="n_2mainValue【庁舎】&#10;一人当たり面積"/>
        <xdr:cNvSpPr txBox="1"/>
      </xdr:nvSpPr>
      <xdr:spPr>
        <a:xfrm>
          <a:off x="201994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資産については，類似団体，全国及び県平均と比べて整備量はおおむね高くなっているが，償却率は近年更新を行ったばかりの一般廃棄物処理施設と福祉施設を除き，いずれも全国及び県平均を超えており，老朽化が進行している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資産全の１割以上を占める庁舎と，市民の安全を守る上で不可欠である防火水槽等の消防施設の償却率が共に７割程度となっていることから，支所機能の見直しや重要施設の長寿命等化への取組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の資産全体の償却率の平均値は約５７％で，全国及び県平均とほぼ同様の状態であるが，整備量は類似団体と比べて高めであり，ファシリティマネジメントの推進等を通じた資産全体のスリム化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※【保健センター保健所】の有形固定資産減価償却率については、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本表の基礎数値の報告時点で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一部面積按分ができていない施設があり、数値に誤りがあったため、７３％台にまで上昇しているが、実際には昨年度並み</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年度以降、市税の増収傾向に伴い基準財政収入額は増加傾向にあるが、社会保障関係経費の伸びなどから基準財政需要額も同様に増加傾向となっている。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このため、財政力指数は横ばいの状況であり、全国平均及び県平均との比較では上回っているが、類似団体平均を下回る状況が続いている。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今後も引き続き、企業誘致の促進や産業振興、移住・定住施策等を推進し、市税などの自主財源の増加を図り、更なる財政基盤の強化に努める。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年度では、対前度年</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90.7%</a:t>
          </a:r>
          <a:r>
            <a:rPr kumimoji="1" lang="ja-JP" altLang="en-US" sz="1300">
              <a:latin typeface="ＭＳ Ｐゴシック" panose="020B0600070205080204" pitchFamily="50" charset="-128"/>
              <a:ea typeface="ＭＳ Ｐゴシック" panose="020B0600070205080204" pitchFamily="50" charset="-128"/>
            </a:rPr>
            <a:t>となり、類似団体平均を下回ったが、その主な要因としては、市税等の伸びにより経常一般財源が増額となったこと、また、下水道事業の法適用公営企業への移行に伴う基準内繰出の減や退職者数の減に伴う退職手当の減により、経常経費充当一般財源が減額となった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的に上昇傾向にある中、本市においても扶助費や一部事務組合等に対する負担増など、経常的な経費の増加が見込まれるところであり、自主財源の確保や民間活力の導入など、さらなる行財政改革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62</xdr:row>
      <xdr:rowOff>68580</xdr:rowOff>
    </xdr:to>
    <xdr:cxnSp macro="">
      <xdr:nvCxnSpPr>
        <xdr:cNvPr id="134" name="直線コネクタ 133"/>
        <xdr:cNvCxnSpPr/>
      </xdr:nvCxnSpPr>
      <xdr:spPr>
        <a:xfrm flipV="1">
          <a:off x="4114800" y="1044913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100754</xdr:rowOff>
    </xdr:to>
    <xdr:cxnSp macro="">
      <xdr:nvCxnSpPr>
        <xdr:cNvPr id="137" name="直線コネクタ 136"/>
        <xdr:cNvCxnSpPr/>
      </xdr:nvCxnSpPr>
      <xdr:spPr>
        <a:xfrm flipV="1">
          <a:off x="3225800" y="1069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62</xdr:row>
      <xdr:rowOff>100754</xdr:rowOff>
    </xdr:to>
    <xdr:cxnSp macro="">
      <xdr:nvCxnSpPr>
        <xdr:cNvPr id="140" name="直線コネクタ 139"/>
        <xdr:cNvCxnSpPr/>
      </xdr:nvCxnSpPr>
      <xdr:spPr>
        <a:xfrm>
          <a:off x="2336800" y="10384790"/>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55033</xdr:rowOff>
    </xdr:to>
    <xdr:cxnSp macro="">
      <xdr:nvCxnSpPr>
        <xdr:cNvPr id="143" name="直線コネクタ 142"/>
        <xdr:cNvCxnSpPr/>
      </xdr:nvCxnSpPr>
      <xdr:spPr>
        <a:xfrm flipV="1">
          <a:off x="1447800" y="103847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7" name="テキスト ボックス 14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3" name="楕円 152"/>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4"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5" name="楕円 154"/>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6" name="テキスト ボックス 155"/>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7" name="楕円 156"/>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58" name="テキスト ボックス 157"/>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9" name="楕円 158"/>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133367</xdr:rowOff>
    </xdr:from>
    <xdr:ext cx="762000" cy="259045"/>
    <xdr:sp macro="" textlink="">
      <xdr:nvSpPr>
        <xdr:cNvPr id="160" name="テキスト ボックス 159"/>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61" name="楕円 160"/>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62" name="テキスト ボックス 161"/>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年度までは類似団体よりも高い数値となっていたが、平成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により人件費が削減されたこと、また市直営でのごみ処理を一部事務組合へ移行したことなどにより、経常的な物件費が減少したことから、類似団体、全国、県の平均をいずれも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今後においても、職員数及び給与の適正化、事務事業の徹底した見直しによる歳出の圧縮を図り、コストの低減に努めていく。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43235</xdr:rowOff>
    </xdr:from>
    <xdr:to>
      <xdr:col>23</xdr:col>
      <xdr:colOff>133350</xdr:colOff>
      <xdr:row>84</xdr:row>
      <xdr:rowOff>45476</xdr:rowOff>
    </xdr:to>
    <xdr:cxnSp macro="">
      <xdr:nvCxnSpPr>
        <xdr:cNvPr id="199" name="直線コネクタ 198"/>
        <xdr:cNvCxnSpPr/>
      </xdr:nvCxnSpPr>
      <xdr:spPr>
        <a:xfrm>
          <a:off x="4114800" y="14445035"/>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122284</xdr:rowOff>
    </xdr:from>
    <xdr:to>
      <xdr:col>19</xdr:col>
      <xdr:colOff>133350</xdr:colOff>
      <xdr:row>84</xdr:row>
      <xdr:rowOff>43235</xdr:rowOff>
    </xdr:to>
    <xdr:cxnSp macro="">
      <xdr:nvCxnSpPr>
        <xdr:cNvPr id="202" name="直線コネクタ 201"/>
        <xdr:cNvCxnSpPr/>
      </xdr:nvCxnSpPr>
      <xdr:spPr>
        <a:xfrm>
          <a:off x="3225800" y="14352634"/>
          <a:ext cx="889000" cy="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122284</xdr:rowOff>
    </xdr:from>
    <xdr:to>
      <xdr:col>15</xdr:col>
      <xdr:colOff>82550</xdr:colOff>
      <xdr:row>84</xdr:row>
      <xdr:rowOff>22397</xdr:rowOff>
    </xdr:to>
    <xdr:cxnSp macro="">
      <xdr:nvCxnSpPr>
        <xdr:cNvPr id="205" name="直線コネクタ 204"/>
        <xdr:cNvCxnSpPr/>
      </xdr:nvCxnSpPr>
      <xdr:spPr>
        <a:xfrm flipV="1">
          <a:off x="2336800" y="14352634"/>
          <a:ext cx="889000" cy="7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143932</xdr:rowOff>
    </xdr:from>
    <xdr:to>
      <xdr:col>11</xdr:col>
      <xdr:colOff>31750</xdr:colOff>
      <xdr:row>84</xdr:row>
      <xdr:rowOff>22397</xdr:rowOff>
    </xdr:to>
    <xdr:cxnSp macro="">
      <xdr:nvCxnSpPr>
        <xdr:cNvPr id="208" name="直線コネクタ 207"/>
        <xdr:cNvCxnSpPr/>
      </xdr:nvCxnSpPr>
      <xdr:spPr>
        <a:xfrm>
          <a:off x="1447800" y="14374282"/>
          <a:ext cx="889000" cy="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166126</xdr:rowOff>
    </xdr:from>
    <xdr:to>
      <xdr:col>23</xdr:col>
      <xdr:colOff>184150</xdr:colOff>
      <xdr:row>84</xdr:row>
      <xdr:rowOff>96276</xdr:rowOff>
    </xdr:to>
    <xdr:sp macro="" textlink="">
      <xdr:nvSpPr>
        <xdr:cNvPr id="218" name="楕円 217"/>
        <xdr:cNvSpPr/>
      </xdr:nvSpPr>
      <xdr:spPr>
        <a:xfrm>
          <a:off x="4902200" y="143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11203</xdr:rowOff>
    </xdr:from>
    <xdr:ext cx="762000" cy="259045"/>
    <xdr:sp macro="" textlink="">
      <xdr:nvSpPr>
        <xdr:cNvPr id="219" name="人件費・物件費等の状況該当値テキスト"/>
        <xdr:cNvSpPr txBox="1"/>
      </xdr:nvSpPr>
      <xdr:spPr>
        <a:xfrm>
          <a:off x="5041900" y="1424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163885</xdr:rowOff>
    </xdr:from>
    <xdr:to>
      <xdr:col>19</xdr:col>
      <xdr:colOff>184150</xdr:colOff>
      <xdr:row>84</xdr:row>
      <xdr:rowOff>94035</xdr:rowOff>
    </xdr:to>
    <xdr:sp macro="" textlink="">
      <xdr:nvSpPr>
        <xdr:cNvPr id="220" name="楕円 219"/>
        <xdr:cNvSpPr/>
      </xdr:nvSpPr>
      <xdr:spPr>
        <a:xfrm>
          <a:off x="4064000" y="143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104212</xdr:rowOff>
    </xdr:from>
    <xdr:ext cx="736600" cy="259045"/>
    <xdr:sp macro="" textlink="">
      <xdr:nvSpPr>
        <xdr:cNvPr id="221" name="テキスト ボックス 220"/>
        <xdr:cNvSpPr txBox="1"/>
      </xdr:nvSpPr>
      <xdr:spPr>
        <a:xfrm>
          <a:off x="3733800" y="1416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71484</xdr:rowOff>
    </xdr:from>
    <xdr:to>
      <xdr:col>15</xdr:col>
      <xdr:colOff>133350</xdr:colOff>
      <xdr:row>84</xdr:row>
      <xdr:rowOff>1634</xdr:rowOff>
    </xdr:to>
    <xdr:sp macro="" textlink="">
      <xdr:nvSpPr>
        <xdr:cNvPr id="222" name="楕円 221"/>
        <xdr:cNvSpPr/>
      </xdr:nvSpPr>
      <xdr:spPr>
        <a:xfrm>
          <a:off x="3175000" y="143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11811</xdr:rowOff>
    </xdr:from>
    <xdr:ext cx="762000" cy="259045"/>
    <xdr:sp macro="" textlink="">
      <xdr:nvSpPr>
        <xdr:cNvPr id="223" name="テキスト ボックス 222"/>
        <xdr:cNvSpPr txBox="1"/>
      </xdr:nvSpPr>
      <xdr:spPr>
        <a:xfrm>
          <a:off x="2844800" y="140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143047</xdr:rowOff>
    </xdr:from>
    <xdr:to>
      <xdr:col>11</xdr:col>
      <xdr:colOff>82550</xdr:colOff>
      <xdr:row>84</xdr:row>
      <xdr:rowOff>73197</xdr:rowOff>
    </xdr:to>
    <xdr:sp macro="" textlink="">
      <xdr:nvSpPr>
        <xdr:cNvPr id="224" name="楕円 223"/>
        <xdr:cNvSpPr/>
      </xdr:nvSpPr>
      <xdr:spPr>
        <a:xfrm>
          <a:off x="2286000" y="143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57974</xdr:rowOff>
    </xdr:from>
    <xdr:ext cx="762000" cy="259045"/>
    <xdr:sp macro="" textlink="">
      <xdr:nvSpPr>
        <xdr:cNvPr id="225" name="テキスト ボックス 224"/>
        <xdr:cNvSpPr txBox="1"/>
      </xdr:nvSpPr>
      <xdr:spPr>
        <a:xfrm>
          <a:off x="1955800" y="1445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93132</xdr:rowOff>
    </xdr:from>
    <xdr:to>
      <xdr:col>7</xdr:col>
      <xdr:colOff>31750</xdr:colOff>
      <xdr:row>84</xdr:row>
      <xdr:rowOff>23282</xdr:rowOff>
    </xdr:to>
    <xdr:sp macro="" textlink="">
      <xdr:nvSpPr>
        <xdr:cNvPr id="226" name="楕円 225"/>
        <xdr:cNvSpPr/>
      </xdr:nvSpPr>
      <xdr:spPr>
        <a:xfrm>
          <a:off x="1397000" y="143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8059</xdr:rowOff>
    </xdr:from>
    <xdr:ext cx="762000" cy="259045"/>
    <xdr:sp macro="" textlink="">
      <xdr:nvSpPr>
        <xdr:cNvPr id="227" name="テキスト ボックス 226"/>
        <xdr:cNvSpPr txBox="1"/>
      </xdr:nvSpPr>
      <xdr:spPr>
        <a:xfrm>
          <a:off x="1066800" y="1440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職員の新陳代謝や平成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月まで定期昇給を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号抑制したことから指数は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となっているが、高校卒区分の経験年数階層別職員構成により類似団体及び全国市の平均を上回っている。</a:t>
          </a:r>
        </a:p>
        <a:p>
          <a:r>
            <a:rPr kumimoji="1" lang="ja-JP" altLang="en-US" sz="1300">
              <a:latin typeface="ＭＳ Ｐゴシック" panose="020B0600070205080204" pitchFamily="50" charset="-128"/>
              <a:ea typeface="ＭＳ Ｐゴシック" panose="020B0600070205080204" pitchFamily="50" charset="-128"/>
            </a:rPr>
            <a:t>　今後、効率的な組織運営を行うことによる管理職数の削減や国家公務員に準拠した給与体系の整備に努める。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61" name="直線コネクタ 260"/>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91016</xdr:rowOff>
    </xdr:to>
    <xdr:cxnSp macro="">
      <xdr:nvCxnSpPr>
        <xdr:cNvPr id="264" name="直線コネクタ 263"/>
        <xdr:cNvCxnSpPr/>
      </xdr:nvCxnSpPr>
      <xdr:spPr>
        <a:xfrm>
          <a:off x="15290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111125</xdr:rowOff>
    </xdr:to>
    <xdr:cxnSp macro="">
      <xdr:nvCxnSpPr>
        <xdr:cNvPr id="267" name="直線コネクタ 266"/>
        <xdr:cNvCxnSpPr/>
      </xdr:nvCxnSpPr>
      <xdr:spPr>
        <a:xfrm flipV="1">
          <a:off x="14401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111125</xdr:rowOff>
    </xdr:to>
    <xdr:cxnSp macro="">
      <xdr:nvCxnSpPr>
        <xdr:cNvPr id="270" name="直線コネクタ 269"/>
        <xdr:cNvCxnSpPr/>
      </xdr:nvCxnSpPr>
      <xdr:spPr>
        <a:xfrm>
          <a:off x="13512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2" name="テキスト ボックス 271"/>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4" name="テキスト ボックス 273"/>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80" name="楕円 279"/>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1"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2" name="楕円 281"/>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3" name="テキスト ボックス 282"/>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84" name="楕円 283"/>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85" name="テキスト ボックス 284"/>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6" name="楕円 285"/>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7" name="テキスト ボックス 286"/>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津山市定員管理適正化計画に基づき職員数の適正化に取り組んでおり、平成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人（育児休業代替任期付職員</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人を除く）で、計画目標数値（</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人）を大幅に上回る定員の削減となっている。</a:t>
          </a:r>
        </a:p>
        <a:p>
          <a:r>
            <a:rPr kumimoji="1" lang="ja-JP" altLang="en-US" sz="1300">
              <a:latin typeface="ＭＳ Ｐゴシック" panose="020B0600070205080204" pitchFamily="50" charset="-128"/>
              <a:ea typeface="ＭＳ Ｐゴシック" panose="020B0600070205080204" pitchFamily="50" charset="-128"/>
            </a:rPr>
            <a:t>　今後の社会情勢による行政需要の急速な変化や定年引き上げも含めた公務員の制度改革を踏まえ、適正な定員管理を実行していく。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37084</xdr:rowOff>
    </xdr:from>
    <xdr:to>
      <xdr:col>81</xdr:col>
      <xdr:colOff>44450</xdr:colOff>
      <xdr:row>63</xdr:row>
      <xdr:rowOff>44323</xdr:rowOff>
    </xdr:to>
    <xdr:cxnSp macro="">
      <xdr:nvCxnSpPr>
        <xdr:cNvPr id="322" name="直線コネクタ 321"/>
        <xdr:cNvCxnSpPr/>
      </xdr:nvCxnSpPr>
      <xdr:spPr>
        <a:xfrm>
          <a:off x="16179800" y="1083843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37084</xdr:rowOff>
    </xdr:from>
    <xdr:to>
      <xdr:col>77</xdr:col>
      <xdr:colOff>44450</xdr:colOff>
      <xdr:row>63</xdr:row>
      <xdr:rowOff>49149</xdr:rowOff>
    </xdr:to>
    <xdr:cxnSp macro="">
      <xdr:nvCxnSpPr>
        <xdr:cNvPr id="325" name="直線コネクタ 324"/>
        <xdr:cNvCxnSpPr/>
      </xdr:nvCxnSpPr>
      <xdr:spPr>
        <a:xfrm flipV="1">
          <a:off x="15290800" y="108384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25019</xdr:rowOff>
    </xdr:from>
    <xdr:to>
      <xdr:col>72</xdr:col>
      <xdr:colOff>203200</xdr:colOff>
      <xdr:row>63</xdr:row>
      <xdr:rowOff>49149</xdr:rowOff>
    </xdr:to>
    <xdr:cxnSp macro="">
      <xdr:nvCxnSpPr>
        <xdr:cNvPr id="328" name="直線コネクタ 327"/>
        <xdr:cNvCxnSpPr/>
      </xdr:nvCxnSpPr>
      <xdr:spPr>
        <a:xfrm>
          <a:off x="14401800" y="108263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25019</xdr:rowOff>
    </xdr:from>
    <xdr:to>
      <xdr:col>68</xdr:col>
      <xdr:colOff>152400</xdr:colOff>
      <xdr:row>63</xdr:row>
      <xdr:rowOff>25019</xdr:rowOff>
    </xdr:to>
    <xdr:cxnSp macro="">
      <xdr:nvCxnSpPr>
        <xdr:cNvPr id="331" name="直線コネクタ 330"/>
        <xdr:cNvCxnSpPr/>
      </xdr:nvCxnSpPr>
      <xdr:spPr>
        <a:xfrm>
          <a:off x="13512800" y="10826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164973</xdr:rowOff>
    </xdr:from>
    <xdr:to>
      <xdr:col>81</xdr:col>
      <xdr:colOff>95250</xdr:colOff>
      <xdr:row>63</xdr:row>
      <xdr:rowOff>95123</xdr:rowOff>
    </xdr:to>
    <xdr:sp macro="" textlink="">
      <xdr:nvSpPr>
        <xdr:cNvPr id="341" name="楕円 340"/>
        <xdr:cNvSpPr/>
      </xdr:nvSpPr>
      <xdr:spPr>
        <a:xfrm>
          <a:off x="169672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137050</xdr:rowOff>
    </xdr:from>
    <xdr:ext cx="762000" cy="259045"/>
    <xdr:sp macro="" textlink="">
      <xdr:nvSpPr>
        <xdr:cNvPr id="342" name="定員管理の状況該当値テキスト"/>
        <xdr:cNvSpPr txBox="1"/>
      </xdr:nvSpPr>
      <xdr:spPr>
        <a:xfrm>
          <a:off x="17106900" y="1076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157734</xdr:rowOff>
    </xdr:from>
    <xdr:to>
      <xdr:col>77</xdr:col>
      <xdr:colOff>95250</xdr:colOff>
      <xdr:row>63</xdr:row>
      <xdr:rowOff>87884</xdr:rowOff>
    </xdr:to>
    <xdr:sp macro="" textlink="">
      <xdr:nvSpPr>
        <xdr:cNvPr id="343" name="楕円 342"/>
        <xdr:cNvSpPr/>
      </xdr:nvSpPr>
      <xdr:spPr>
        <a:xfrm>
          <a:off x="16129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44" name="テキスト ボックス 343"/>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169799</xdr:rowOff>
    </xdr:from>
    <xdr:to>
      <xdr:col>73</xdr:col>
      <xdr:colOff>44450</xdr:colOff>
      <xdr:row>63</xdr:row>
      <xdr:rowOff>99949</xdr:rowOff>
    </xdr:to>
    <xdr:sp macro="" textlink="">
      <xdr:nvSpPr>
        <xdr:cNvPr id="345" name="楕円 344"/>
        <xdr:cNvSpPr/>
      </xdr:nvSpPr>
      <xdr:spPr>
        <a:xfrm>
          <a:off x="15240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84726</xdr:rowOff>
    </xdr:from>
    <xdr:ext cx="762000" cy="259045"/>
    <xdr:sp macro="" textlink="">
      <xdr:nvSpPr>
        <xdr:cNvPr id="346" name="テキスト ボックス 345"/>
        <xdr:cNvSpPr txBox="1"/>
      </xdr:nvSpPr>
      <xdr:spPr>
        <a:xfrm>
          <a:off x="14909800" y="108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145669</xdr:rowOff>
    </xdr:from>
    <xdr:to>
      <xdr:col>68</xdr:col>
      <xdr:colOff>203200</xdr:colOff>
      <xdr:row>63</xdr:row>
      <xdr:rowOff>75819</xdr:rowOff>
    </xdr:to>
    <xdr:sp macro="" textlink="">
      <xdr:nvSpPr>
        <xdr:cNvPr id="347" name="楕円 346"/>
        <xdr:cNvSpPr/>
      </xdr:nvSpPr>
      <xdr:spPr>
        <a:xfrm>
          <a:off x="14351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60596</xdr:rowOff>
    </xdr:from>
    <xdr:ext cx="762000" cy="259045"/>
    <xdr:sp macro="" textlink="">
      <xdr:nvSpPr>
        <xdr:cNvPr id="348" name="テキスト ボックス 347"/>
        <xdr:cNvSpPr txBox="1"/>
      </xdr:nvSpPr>
      <xdr:spPr>
        <a:xfrm>
          <a:off x="14020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145669</xdr:rowOff>
    </xdr:from>
    <xdr:to>
      <xdr:col>64</xdr:col>
      <xdr:colOff>152400</xdr:colOff>
      <xdr:row>63</xdr:row>
      <xdr:rowOff>75819</xdr:rowOff>
    </xdr:to>
    <xdr:sp macro="" textlink="">
      <xdr:nvSpPr>
        <xdr:cNvPr id="349" name="楕円 348"/>
        <xdr:cNvSpPr/>
      </xdr:nvSpPr>
      <xdr:spPr>
        <a:xfrm>
          <a:off x="13462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60596</xdr:rowOff>
    </xdr:from>
    <xdr:ext cx="762000" cy="259045"/>
    <xdr:sp macro="" textlink="">
      <xdr:nvSpPr>
        <xdr:cNvPr id="350" name="テキスト ボックス 349"/>
        <xdr:cNvSpPr txBox="1"/>
      </xdr:nvSpPr>
      <xdr:spPr>
        <a:xfrm>
          <a:off x="13131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類似団体内平均値を上回る高い比率で推移しているが、市町村合併以降の大規模事業に係る起債や第三セクター等改革推進債による影響が大きい。</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一部事務組合で実施した新クリーンセンター建設事業の起債償還が本格化し、準元利償還金が大きく伸びたこと、また、基準財政需要額算入額が大きく伸びる中、標準財政規模に大きな変化がなかったため、前年度に対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今後において早急な改善は望めないが、起債発行額の抑制などにより公債費負担の適正化に努めていく。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4" name="直線コネクタ 383"/>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92287</xdr:rowOff>
    </xdr:to>
    <xdr:cxnSp macro="">
      <xdr:nvCxnSpPr>
        <xdr:cNvPr id="387" name="直線コネクタ 386"/>
        <xdr:cNvCxnSpPr/>
      </xdr:nvCxnSpPr>
      <xdr:spPr>
        <a:xfrm flipV="1">
          <a:off x="15290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148590</xdr:rowOff>
    </xdr:to>
    <xdr:cxnSp macro="">
      <xdr:nvCxnSpPr>
        <xdr:cNvPr id="390" name="直線コネクタ 389"/>
        <xdr:cNvCxnSpPr/>
      </xdr:nvCxnSpPr>
      <xdr:spPr>
        <a:xfrm flipV="1">
          <a:off x="14401800" y="71217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41487</xdr:rowOff>
    </xdr:to>
    <xdr:cxnSp macro="">
      <xdr:nvCxnSpPr>
        <xdr:cNvPr id="393" name="直線コネクタ 392"/>
        <xdr:cNvCxnSpPr/>
      </xdr:nvCxnSpPr>
      <xdr:spPr>
        <a:xfrm flipV="1">
          <a:off x="13512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3" name="楕円 402"/>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4"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5" name="楕円 404"/>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6" name="テキスト ボックス 40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7" name="楕円 406"/>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8" name="テキスト ボックス 407"/>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9" name="楕円 408"/>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10" name="テキスト ボックス 40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1" name="楕円 410"/>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2" name="テキスト ボックス 411"/>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長期的な視点で行財政運営の改善を図るため、多額の負債を有していた土地開発公社を平成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年度に清算したが、その際発行した第三セクター等改革推進債の影響により高い比率で推移している。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年度においては、土地開発公社から代物弁済を受けた津山産業・流通センターの分譲益を原資として第三セクター等改革推進債の繰上償還を行ったことなどにより、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今後も後世への負担軽減のため、起債発行額の抑制などによる財政の健全化に努めていく。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67158</xdr:rowOff>
    </xdr:to>
    <xdr:cxnSp macro="">
      <xdr:nvCxnSpPr>
        <xdr:cNvPr id="439" name="直線コネクタ 438"/>
        <xdr:cNvCxnSpPr/>
      </xdr:nvCxnSpPr>
      <xdr:spPr>
        <a:xfrm flipV="1">
          <a:off x="17018000" y="2451100"/>
          <a:ext cx="0" cy="1387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39235</xdr:rowOff>
    </xdr:from>
    <xdr:ext cx="762000" cy="259045"/>
    <xdr:sp macro="" textlink="">
      <xdr:nvSpPr>
        <xdr:cNvPr id="440" name="将来負担の状況最小値テキスト"/>
        <xdr:cNvSpPr txBox="1"/>
      </xdr:nvSpPr>
      <xdr:spPr>
        <a:xfrm>
          <a:off x="17106900" y="38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67158</xdr:rowOff>
    </xdr:from>
    <xdr:to>
      <xdr:col>81</xdr:col>
      <xdr:colOff>133350</xdr:colOff>
      <xdr:row>22</xdr:row>
      <xdr:rowOff>67158</xdr:rowOff>
    </xdr:to>
    <xdr:cxnSp macro="">
      <xdr:nvCxnSpPr>
        <xdr:cNvPr id="441" name="直線コネクタ 440"/>
        <xdr:cNvCxnSpPr/>
      </xdr:nvCxnSpPr>
      <xdr:spPr>
        <a:xfrm>
          <a:off x="16929100" y="383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135331</xdr:rowOff>
    </xdr:from>
    <xdr:to>
      <xdr:col>81</xdr:col>
      <xdr:colOff>44450</xdr:colOff>
      <xdr:row>21</xdr:row>
      <xdr:rowOff>165252</xdr:rowOff>
    </xdr:to>
    <xdr:cxnSp macro="">
      <xdr:nvCxnSpPr>
        <xdr:cNvPr id="444" name="直線コネクタ 443"/>
        <xdr:cNvCxnSpPr/>
      </xdr:nvCxnSpPr>
      <xdr:spPr>
        <a:xfrm flipV="1">
          <a:off x="16179800" y="373578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129201</xdr:rowOff>
    </xdr:from>
    <xdr:ext cx="762000" cy="259045"/>
    <xdr:sp macro="" textlink="">
      <xdr:nvSpPr>
        <xdr:cNvPr id="445" name="将来負担の状況平均値テキスト"/>
        <xdr:cNvSpPr txBox="1"/>
      </xdr:nvSpPr>
      <xdr:spPr>
        <a:xfrm>
          <a:off x="17106900" y="270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112674</xdr:rowOff>
    </xdr:from>
    <xdr:to>
      <xdr:col>81</xdr:col>
      <xdr:colOff>95250</xdr:colOff>
      <xdr:row>17</xdr:row>
      <xdr:rowOff>42824</xdr:rowOff>
    </xdr:to>
    <xdr:sp macro="" textlink="">
      <xdr:nvSpPr>
        <xdr:cNvPr id="446" name="フローチャート: 判断 445"/>
        <xdr:cNvSpPr/>
      </xdr:nvSpPr>
      <xdr:spPr>
        <a:xfrm>
          <a:off x="169672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165252</xdr:rowOff>
    </xdr:from>
    <xdr:to>
      <xdr:col>77</xdr:col>
      <xdr:colOff>44450</xdr:colOff>
      <xdr:row>22</xdr:row>
      <xdr:rowOff>6350</xdr:rowOff>
    </xdr:to>
    <xdr:cxnSp macro="">
      <xdr:nvCxnSpPr>
        <xdr:cNvPr id="447" name="直線コネクタ 446"/>
        <xdr:cNvCxnSpPr/>
      </xdr:nvCxnSpPr>
      <xdr:spPr>
        <a:xfrm flipV="1">
          <a:off x="15290800" y="376570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151282</xdr:rowOff>
    </xdr:from>
    <xdr:to>
      <xdr:col>77</xdr:col>
      <xdr:colOff>95250</xdr:colOff>
      <xdr:row>17</xdr:row>
      <xdr:rowOff>81432</xdr:rowOff>
    </xdr:to>
    <xdr:sp macro="" textlink="">
      <xdr:nvSpPr>
        <xdr:cNvPr id="448" name="フローチャート: 判断 447"/>
        <xdr:cNvSpPr/>
      </xdr:nvSpPr>
      <xdr:spPr>
        <a:xfrm>
          <a:off x="16129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91609</xdr:rowOff>
    </xdr:from>
    <xdr:ext cx="736600" cy="259045"/>
    <xdr:sp macro="" textlink="">
      <xdr:nvSpPr>
        <xdr:cNvPr id="449" name="テキスト ボックス 448"/>
        <xdr:cNvSpPr txBox="1"/>
      </xdr:nvSpPr>
      <xdr:spPr>
        <a:xfrm>
          <a:off x="15798800" y="2663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6350</xdr:rowOff>
    </xdr:from>
    <xdr:to>
      <xdr:col>72</xdr:col>
      <xdr:colOff>203200</xdr:colOff>
      <xdr:row>23</xdr:row>
      <xdr:rowOff>19253</xdr:rowOff>
    </xdr:to>
    <xdr:cxnSp macro="">
      <xdr:nvCxnSpPr>
        <xdr:cNvPr id="450" name="直線コネクタ 449"/>
        <xdr:cNvCxnSpPr/>
      </xdr:nvCxnSpPr>
      <xdr:spPr>
        <a:xfrm flipV="1">
          <a:off x="14401800" y="3778250"/>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169621</xdr:rowOff>
    </xdr:from>
    <xdr:to>
      <xdr:col>73</xdr:col>
      <xdr:colOff>44450</xdr:colOff>
      <xdr:row>17</xdr:row>
      <xdr:rowOff>99771</xdr:rowOff>
    </xdr:to>
    <xdr:sp macro="" textlink="">
      <xdr:nvSpPr>
        <xdr:cNvPr id="451" name="フローチャート: 判断 450"/>
        <xdr:cNvSpPr/>
      </xdr:nvSpPr>
      <xdr:spPr>
        <a:xfrm>
          <a:off x="15240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109948</xdr:rowOff>
    </xdr:from>
    <xdr:ext cx="762000" cy="259045"/>
    <xdr:sp macro="" textlink="">
      <xdr:nvSpPr>
        <xdr:cNvPr id="452" name="テキスト ボックス 451"/>
        <xdr:cNvSpPr txBox="1"/>
      </xdr:nvSpPr>
      <xdr:spPr>
        <a:xfrm>
          <a:off x="14909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79705</xdr:rowOff>
    </xdr:from>
    <xdr:to>
      <xdr:col>68</xdr:col>
      <xdr:colOff>152400</xdr:colOff>
      <xdr:row>23</xdr:row>
      <xdr:rowOff>19253</xdr:rowOff>
    </xdr:to>
    <xdr:cxnSp macro="">
      <xdr:nvCxnSpPr>
        <xdr:cNvPr id="453" name="直線コネクタ 452"/>
        <xdr:cNvCxnSpPr/>
      </xdr:nvCxnSpPr>
      <xdr:spPr>
        <a:xfrm>
          <a:off x="13512800" y="3851605"/>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165405</xdr:rowOff>
    </xdr:from>
    <xdr:to>
      <xdr:col>68</xdr:col>
      <xdr:colOff>203200</xdr:colOff>
      <xdr:row>16</xdr:row>
      <xdr:rowOff>95555</xdr:rowOff>
    </xdr:to>
    <xdr:sp macro="" textlink="">
      <xdr:nvSpPr>
        <xdr:cNvPr id="454" name="フローチャート: 判断 453"/>
        <xdr:cNvSpPr/>
      </xdr:nvSpPr>
      <xdr:spPr>
        <a:xfrm>
          <a:off x="14351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105732</xdr:rowOff>
    </xdr:from>
    <xdr:ext cx="762000" cy="259045"/>
    <xdr:sp macro="" textlink="">
      <xdr:nvSpPr>
        <xdr:cNvPr id="455" name="テキスト ボックス 454"/>
        <xdr:cNvSpPr txBox="1"/>
      </xdr:nvSpPr>
      <xdr:spPr>
        <a:xfrm>
          <a:off x="14020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6" name="フローチャート: 判断 455"/>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7" name="テキスト ボックス 456"/>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84531</xdr:rowOff>
    </xdr:from>
    <xdr:to>
      <xdr:col>81</xdr:col>
      <xdr:colOff>95250</xdr:colOff>
      <xdr:row>22</xdr:row>
      <xdr:rowOff>14681</xdr:rowOff>
    </xdr:to>
    <xdr:sp macro="" textlink="">
      <xdr:nvSpPr>
        <xdr:cNvPr id="463" name="楕円 462"/>
        <xdr:cNvSpPr/>
      </xdr:nvSpPr>
      <xdr:spPr>
        <a:xfrm>
          <a:off x="16967200" y="36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151858</xdr:rowOff>
    </xdr:from>
    <xdr:ext cx="762000" cy="259045"/>
    <xdr:sp macro="" textlink="">
      <xdr:nvSpPr>
        <xdr:cNvPr id="464" name="将来負担の状況該当値テキスト"/>
        <xdr:cNvSpPr txBox="1"/>
      </xdr:nvSpPr>
      <xdr:spPr>
        <a:xfrm>
          <a:off x="17106900" y="358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114452</xdr:rowOff>
    </xdr:from>
    <xdr:to>
      <xdr:col>77</xdr:col>
      <xdr:colOff>95250</xdr:colOff>
      <xdr:row>22</xdr:row>
      <xdr:rowOff>44602</xdr:rowOff>
    </xdr:to>
    <xdr:sp macro="" textlink="">
      <xdr:nvSpPr>
        <xdr:cNvPr id="465" name="楕円 464"/>
        <xdr:cNvSpPr/>
      </xdr:nvSpPr>
      <xdr:spPr>
        <a:xfrm>
          <a:off x="16129000" y="3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29379</xdr:rowOff>
    </xdr:from>
    <xdr:ext cx="736600" cy="259045"/>
    <xdr:sp macro="" textlink="">
      <xdr:nvSpPr>
        <xdr:cNvPr id="466" name="テキスト ボックス 465"/>
        <xdr:cNvSpPr txBox="1"/>
      </xdr:nvSpPr>
      <xdr:spPr>
        <a:xfrm>
          <a:off x="15798800" y="380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127000</xdr:rowOff>
    </xdr:from>
    <xdr:to>
      <xdr:col>73</xdr:col>
      <xdr:colOff>44450</xdr:colOff>
      <xdr:row>22</xdr:row>
      <xdr:rowOff>57150</xdr:rowOff>
    </xdr:to>
    <xdr:sp macro="" textlink="">
      <xdr:nvSpPr>
        <xdr:cNvPr id="467" name="楕円 466"/>
        <xdr:cNvSpPr/>
      </xdr:nvSpPr>
      <xdr:spPr>
        <a:xfrm>
          <a:off x="15240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41927</xdr:rowOff>
    </xdr:from>
    <xdr:ext cx="762000" cy="259045"/>
    <xdr:sp macro="" textlink="">
      <xdr:nvSpPr>
        <xdr:cNvPr id="468" name="テキスト ボックス 467"/>
        <xdr:cNvSpPr txBox="1"/>
      </xdr:nvSpPr>
      <xdr:spPr>
        <a:xfrm>
          <a:off x="14909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139903</xdr:rowOff>
    </xdr:from>
    <xdr:to>
      <xdr:col>68</xdr:col>
      <xdr:colOff>203200</xdr:colOff>
      <xdr:row>23</xdr:row>
      <xdr:rowOff>70053</xdr:rowOff>
    </xdr:to>
    <xdr:sp macro="" textlink="">
      <xdr:nvSpPr>
        <xdr:cNvPr id="469" name="楕円 468"/>
        <xdr:cNvSpPr/>
      </xdr:nvSpPr>
      <xdr:spPr>
        <a:xfrm>
          <a:off x="14351000" y="39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54830</xdr:rowOff>
    </xdr:from>
    <xdr:ext cx="762000" cy="259045"/>
    <xdr:sp macro="" textlink="">
      <xdr:nvSpPr>
        <xdr:cNvPr id="470" name="テキスト ボックス 469"/>
        <xdr:cNvSpPr txBox="1"/>
      </xdr:nvSpPr>
      <xdr:spPr>
        <a:xfrm>
          <a:off x="14020800" y="39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28905</xdr:rowOff>
    </xdr:from>
    <xdr:to>
      <xdr:col>64</xdr:col>
      <xdr:colOff>152400</xdr:colOff>
      <xdr:row>22</xdr:row>
      <xdr:rowOff>130505</xdr:rowOff>
    </xdr:to>
    <xdr:sp macro="" textlink="">
      <xdr:nvSpPr>
        <xdr:cNvPr id="471" name="楕円 470"/>
        <xdr:cNvSpPr/>
      </xdr:nvSpPr>
      <xdr:spPr>
        <a:xfrm>
          <a:off x="13462000" y="38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115282</xdr:rowOff>
    </xdr:from>
    <xdr:ext cx="762000" cy="259045"/>
    <xdr:sp macro="" textlink="">
      <xdr:nvSpPr>
        <xdr:cNvPr id="472" name="テキスト ボックス 471"/>
        <xdr:cNvSpPr txBox="1"/>
      </xdr:nvSpPr>
      <xdr:spPr>
        <a:xfrm>
          <a:off x="13131800" y="388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類似団体、全国及び県のいずれも平均以下となっている。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月豪雨により職員手当等が大幅に増加したが、退職手当が前年度に比して大きく減少したことにより人件費割合も減少している。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今後、事務事業の見直しと合わせ、効率的な組織体制の見直しによる職員数の適正化や国家公務員に準拠した給与体系の整備による給与の適正化を図ることで、人件費の適正化に努める。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37</xdr:row>
      <xdr:rowOff>4536</xdr:rowOff>
    </xdr:to>
    <xdr:cxnSp macro="">
      <xdr:nvCxnSpPr>
        <xdr:cNvPr id="68" name="直線コネクタ 67"/>
        <xdr:cNvCxnSpPr/>
      </xdr:nvCxnSpPr>
      <xdr:spPr>
        <a:xfrm flipV="1">
          <a:off x="3987800" y="6152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37</xdr:row>
      <xdr:rowOff>4536</xdr:rowOff>
    </xdr:to>
    <xdr:cxnSp macro="">
      <xdr:nvCxnSpPr>
        <xdr:cNvPr id="71" name="直線コネクタ 70"/>
        <xdr:cNvCxnSpPr/>
      </xdr:nvCxnSpPr>
      <xdr:spPr>
        <a:xfrm>
          <a:off x="3098800" y="6152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36</xdr:row>
      <xdr:rowOff>61686</xdr:rowOff>
    </xdr:to>
    <xdr:cxnSp macro="">
      <xdr:nvCxnSpPr>
        <xdr:cNvPr id="74" name="直線コネクタ 73"/>
        <xdr:cNvCxnSpPr/>
      </xdr:nvCxnSpPr>
      <xdr:spPr>
        <a:xfrm flipV="1">
          <a:off x="2209800" y="6152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61686</xdr:rowOff>
    </xdr:from>
    <xdr:to>
      <xdr:col>11</xdr:col>
      <xdr:colOff>9525</xdr:colOff>
      <xdr:row>36</xdr:row>
      <xdr:rowOff>94343</xdr:rowOff>
    </xdr:to>
    <xdr:cxnSp macro="">
      <xdr:nvCxnSpPr>
        <xdr:cNvPr id="77" name="直線コネクタ 76"/>
        <xdr:cNvCxnSpPr/>
      </xdr:nvCxnSpPr>
      <xdr:spPr>
        <a:xfrm flipV="1">
          <a:off x="1320800" y="6233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10886</xdr:rowOff>
    </xdr:from>
    <xdr:to>
      <xdr:col>11</xdr:col>
      <xdr:colOff>60325</xdr:colOff>
      <xdr:row>36</xdr:row>
      <xdr:rowOff>112486</xdr:rowOff>
    </xdr:to>
    <xdr:sp macro="" textlink="">
      <xdr:nvSpPr>
        <xdr:cNvPr id="93" name="楕円 92"/>
        <xdr:cNvSpPr/>
      </xdr:nvSpPr>
      <xdr:spPr>
        <a:xfrm>
          <a:off x="2159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94" name="テキスト ボックス 93"/>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95" name="楕円 94"/>
        <xdr:cNvSpPr/>
      </xdr:nvSpPr>
      <xdr:spPr>
        <a:xfrm>
          <a:off x="1270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96" name="テキスト ボックス 95"/>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全国及び県平均を下回る結果で推移しており、類似団体内では最も低い数値となっているが、主な要因としては、一般廃棄物（ごみ、し尿）処理、消防などを一部事務組合で行っていることが挙げられる。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前年度に対しては、放課後児童健全育成事業や予防接種事業の増により、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今後、公共施設等総合管理計画に基づく集約化、複合化をはじめ、公共施設のあり方の検討を進めることで、経常経費の抑制に努める。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86179</xdr:rowOff>
    </xdr:from>
    <xdr:to>
      <xdr:col>82</xdr:col>
      <xdr:colOff>107950</xdr:colOff>
      <xdr:row>13</xdr:row>
      <xdr:rowOff>118836</xdr:rowOff>
    </xdr:to>
    <xdr:cxnSp macro="">
      <xdr:nvCxnSpPr>
        <xdr:cNvPr id="131" name="直線コネクタ 130"/>
        <xdr:cNvCxnSpPr/>
      </xdr:nvCxnSpPr>
      <xdr:spPr>
        <a:xfrm>
          <a:off x="15671800" y="2315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86179</xdr:rowOff>
    </xdr:from>
    <xdr:to>
      <xdr:col>78</xdr:col>
      <xdr:colOff>69850</xdr:colOff>
      <xdr:row>13</xdr:row>
      <xdr:rowOff>167821</xdr:rowOff>
    </xdr:to>
    <xdr:cxnSp macro="">
      <xdr:nvCxnSpPr>
        <xdr:cNvPr id="134" name="直線コネクタ 133"/>
        <xdr:cNvCxnSpPr/>
      </xdr:nvCxnSpPr>
      <xdr:spPr>
        <a:xfrm flipV="1">
          <a:off x="14782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13</xdr:row>
      <xdr:rowOff>167821</xdr:rowOff>
    </xdr:to>
    <xdr:cxnSp macro="">
      <xdr:nvCxnSpPr>
        <xdr:cNvPr id="137" name="直線コネクタ 136"/>
        <xdr:cNvCxnSpPr/>
      </xdr:nvCxnSpPr>
      <xdr:spPr>
        <a:xfrm>
          <a:off x="13893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29029</xdr:rowOff>
    </xdr:to>
    <xdr:cxnSp macro="">
      <xdr:nvCxnSpPr>
        <xdr:cNvPr id="140" name="直線コネクタ 139"/>
        <xdr:cNvCxnSpPr/>
      </xdr:nvCxnSpPr>
      <xdr:spPr>
        <a:xfrm flipV="1">
          <a:off x="13004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68036</xdr:rowOff>
    </xdr:from>
    <xdr:to>
      <xdr:col>82</xdr:col>
      <xdr:colOff>158750</xdr:colOff>
      <xdr:row>13</xdr:row>
      <xdr:rowOff>169636</xdr:rowOff>
    </xdr:to>
    <xdr:sp macro="" textlink="">
      <xdr:nvSpPr>
        <xdr:cNvPr id="150" name="楕円 149"/>
        <xdr:cNvSpPr/>
      </xdr:nvSpPr>
      <xdr:spPr>
        <a:xfrm>
          <a:off x="164592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148063</xdr:rowOff>
    </xdr:from>
    <xdr:ext cx="762000" cy="259045"/>
    <xdr:sp macro="" textlink="">
      <xdr:nvSpPr>
        <xdr:cNvPr id="151" name="物件費該当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35379</xdr:rowOff>
    </xdr:from>
    <xdr:to>
      <xdr:col>78</xdr:col>
      <xdr:colOff>120650</xdr:colOff>
      <xdr:row>13</xdr:row>
      <xdr:rowOff>136979</xdr:rowOff>
    </xdr:to>
    <xdr:sp macro="" textlink="">
      <xdr:nvSpPr>
        <xdr:cNvPr id="152" name="楕円 151"/>
        <xdr:cNvSpPr/>
      </xdr:nvSpPr>
      <xdr:spPr>
        <a:xfrm>
          <a:off x="15621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147156</xdr:rowOff>
    </xdr:from>
    <xdr:ext cx="736600" cy="259045"/>
    <xdr:sp macro="" textlink="">
      <xdr:nvSpPr>
        <xdr:cNvPr id="153" name="テキスト ボックス 152"/>
        <xdr:cNvSpPr txBox="1"/>
      </xdr:nvSpPr>
      <xdr:spPr>
        <a:xfrm>
          <a:off x="15290800" y="203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4" name="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6" name="楕円 155"/>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7" name="テキスト ボックス 156"/>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8" name="楕円 157"/>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9" name="テキスト ボックス 158"/>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類似団体、全国及び県平均をいずれも下回って推移している。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年度は、保育所運営費の単価改定等による増、子ども医療費の増、生活保護費の増などにより、前年度に対し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今後の高齢化の進展、社会保障関係費の高止まりなどが予測されるところであるが、過度な財政負担とならないよう単独事業の見直し等に努める。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94" name="直線コネクタ 193"/>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29028</xdr:rowOff>
    </xdr:to>
    <xdr:cxnSp macro="">
      <xdr:nvCxnSpPr>
        <xdr:cNvPr id="197" name="直線コネクタ 196"/>
        <xdr:cNvCxnSpPr/>
      </xdr:nvCxnSpPr>
      <xdr:spPr>
        <a:xfrm flipV="1">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54</xdr:row>
      <xdr:rowOff>29028</xdr:rowOff>
    </xdr:to>
    <xdr:cxnSp macro="">
      <xdr:nvCxnSpPr>
        <xdr:cNvPr id="200" name="直線コネクタ 199"/>
        <xdr:cNvCxnSpPr/>
      </xdr:nvCxnSpPr>
      <xdr:spPr>
        <a:xfrm>
          <a:off x="2209800" y="9145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58965</xdr:rowOff>
    </xdr:to>
    <xdr:cxnSp macro="">
      <xdr:nvCxnSpPr>
        <xdr:cNvPr id="203" name="直線コネクタ 202"/>
        <xdr:cNvCxnSpPr/>
      </xdr:nvCxnSpPr>
      <xdr:spPr>
        <a:xfrm>
          <a:off x="1320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3" name="楕円 212"/>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4"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5" name="楕円 214"/>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6" name="テキスト ボックス 215"/>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7" name="楕円 216"/>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8" name="テキスト ボックス 217"/>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9" name="楕円 218"/>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20" name="テキスト ボックス 219"/>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21" name="楕円 220"/>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22" name="テキスト ボックス 221"/>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ポイント減となっており、類似団体、全国及び県平均を下回る結果となった。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内容は特別会計への繰出金であり、大幅減となったのは、下水道事業特別会計及び農業集落排水事業特別会計の法適用公営企業会計への移行により、当該会計への支出が補助費等に振り替わったことによるもので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94343</xdr:rowOff>
    </xdr:from>
    <xdr:to>
      <xdr:col>82</xdr:col>
      <xdr:colOff>107950</xdr:colOff>
      <xdr:row>62</xdr:row>
      <xdr:rowOff>78015</xdr:rowOff>
    </xdr:to>
    <xdr:cxnSp macro="">
      <xdr:nvCxnSpPr>
        <xdr:cNvPr id="257" name="直線コネクタ 256"/>
        <xdr:cNvCxnSpPr/>
      </xdr:nvCxnSpPr>
      <xdr:spPr>
        <a:xfrm flipV="1">
          <a:off x="15671800" y="9695543"/>
          <a:ext cx="838200" cy="10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78015</xdr:rowOff>
    </xdr:from>
    <xdr:to>
      <xdr:col>78</xdr:col>
      <xdr:colOff>69850</xdr:colOff>
      <xdr:row>62</xdr:row>
      <xdr:rowOff>78015</xdr:rowOff>
    </xdr:to>
    <xdr:cxnSp macro="">
      <xdr:nvCxnSpPr>
        <xdr:cNvPr id="260" name="直線コネクタ 259"/>
        <xdr:cNvCxnSpPr/>
      </xdr:nvCxnSpPr>
      <xdr:spPr>
        <a:xfrm>
          <a:off x="14782800" y="1070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45357</xdr:rowOff>
    </xdr:from>
    <xdr:to>
      <xdr:col>73</xdr:col>
      <xdr:colOff>180975</xdr:colOff>
      <xdr:row>62</xdr:row>
      <xdr:rowOff>78015</xdr:rowOff>
    </xdr:to>
    <xdr:cxnSp macro="">
      <xdr:nvCxnSpPr>
        <xdr:cNvPr id="263" name="直線コネクタ 262"/>
        <xdr:cNvCxnSpPr/>
      </xdr:nvCxnSpPr>
      <xdr:spPr>
        <a:xfrm>
          <a:off x="13893800" y="10675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5" name="テキスト ボックス 264"/>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45357</xdr:rowOff>
    </xdr:from>
    <xdr:to>
      <xdr:col>69</xdr:col>
      <xdr:colOff>92075</xdr:colOff>
      <xdr:row>62</xdr:row>
      <xdr:rowOff>45357</xdr:rowOff>
    </xdr:to>
    <xdr:cxnSp macro="">
      <xdr:nvCxnSpPr>
        <xdr:cNvPr id="266" name="直線コネクタ 265"/>
        <xdr:cNvCxnSpPr/>
      </xdr:nvCxnSpPr>
      <xdr:spPr>
        <a:xfrm>
          <a:off x="13004800" y="1067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8" name="テキスト ボックス 267"/>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0" name="テキスト ボックス 269"/>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76" name="楕円 275"/>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77" name="その他該当値テキスト"/>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27215</xdr:rowOff>
    </xdr:from>
    <xdr:to>
      <xdr:col>78</xdr:col>
      <xdr:colOff>120650</xdr:colOff>
      <xdr:row>62</xdr:row>
      <xdr:rowOff>128815</xdr:rowOff>
    </xdr:to>
    <xdr:sp macro="" textlink="">
      <xdr:nvSpPr>
        <xdr:cNvPr id="278" name="楕円 277"/>
        <xdr:cNvSpPr/>
      </xdr:nvSpPr>
      <xdr:spPr>
        <a:xfrm>
          <a:off x="15621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113592</xdr:rowOff>
    </xdr:from>
    <xdr:ext cx="736600" cy="259045"/>
    <xdr:sp macro="" textlink="">
      <xdr:nvSpPr>
        <xdr:cNvPr id="279" name="テキスト ボックス 278"/>
        <xdr:cNvSpPr txBox="1"/>
      </xdr:nvSpPr>
      <xdr:spPr>
        <a:xfrm>
          <a:off x="15290800" y="1074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27215</xdr:rowOff>
    </xdr:from>
    <xdr:to>
      <xdr:col>74</xdr:col>
      <xdr:colOff>31750</xdr:colOff>
      <xdr:row>62</xdr:row>
      <xdr:rowOff>128815</xdr:rowOff>
    </xdr:to>
    <xdr:sp macro="" textlink="">
      <xdr:nvSpPr>
        <xdr:cNvPr id="280" name="楕円 279"/>
        <xdr:cNvSpPr/>
      </xdr:nvSpPr>
      <xdr:spPr>
        <a:xfrm>
          <a:off x="14732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113592</xdr:rowOff>
    </xdr:from>
    <xdr:ext cx="762000" cy="259045"/>
    <xdr:sp macro="" textlink="">
      <xdr:nvSpPr>
        <xdr:cNvPr id="281" name="テキスト ボックス 280"/>
        <xdr:cNvSpPr txBox="1"/>
      </xdr:nvSpPr>
      <xdr:spPr>
        <a:xfrm>
          <a:off x="14401800" y="1074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166007</xdr:rowOff>
    </xdr:from>
    <xdr:to>
      <xdr:col>69</xdr:col>
      <xdr:colOff>142875</xdr:colOff>
      <xdr:row>62</xdr:row>
      <xdr:rowOff>96157</xdr:rowOff>
    </xdr:to>
    <xdr:sp macro="" textlink="">
      <xdr:nvSpPr>
        <xdr:cNvPr id="282" name="楕円 281"/>
        <xdr:cNvSpPr/>
      </xdr:nvSpPr>
      <xdr:spPr>
        <a:xfrm>
          <a:off x="13843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80934</xdr:rowOff>
    </xdr:from>
    <xdr:ext cx="762000" cy="259045"/>
    <xdr:sp macro="" textlink="">
      <xdr:nvSpPr>
        <xdr:cNvPr id="283" name="テキスト ボックス 282"/>
        <xdr:cNvSpPr txBox="1"/>
      </xdr:nvSpPr>
      <xdr:spPr>
        <a:xfrm>
          <a:off x="13512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166007</xdr:rowOff>
    </xdr:from>
    <xdr:to>
      <xdr:col>65</xdr:col>
      <xdr:colOff>53975</xdr:colOff>
      <xdr:row>62</xdr:row>
      <xdr:rowOff>96157</xdr:rowOff>
    </xdr:to>
    <xdr:sp macro="" textlink="">
      <xdr:nvSpPr>
        <xdr:cNvPr id="284" name="楕円 283"/>
        <xdr:cNvSpPr/>
      </xdr:nvSpPr>
      <xdr:spPr>
        <a:xfrm>
          <a:off x="12954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80934</xdr:rowOff>
    </xdr:from>
    <xdr:ext cx="762000" cy="259045"/>
    <xdr:sp macro="" textlink="">
      <xdr:nvSpPr>
        <xdr:cNvPr id="285" name="テキスト ボックス 284"/>
        <xdr:cNvSpPr txBox="1"/>
      </xdr:nvSpPr>
      <xdr:spPr>
        <a:xfrm>
          <a:off x="12623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前年度に対し、</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ポイント増となっており、類似団体、全国及び県平均を上回る結果となった。</a:t>
          </a:r>
        </a:p>
        <a:p>
          <a:r>
            <a:rPr kumimoji="1" lang="ja-JP" altLang="en-US" sz="1200">
              <a:latin typeface="ＭＳ Ｐゴシック" panose="020B0600070205080204" pitchFamily="50" charset="-128"/>
              <a:ea typeface="ＭＳ Ｐゴシック" panose="020B0600070205080204" pitchFamily="50" charset="-128"/>
            </a:rPr>
            <a:t>　大幅増となった主要因は、下水道事業特別会計及び農業集落排水事業特別会計の法適用公営企業会計への移行により、当該会計への支出が繰出金から振り替わったことによるものである。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今後も下水道事業等の公営企業会計では、経費を節減するとともに、料金改定も含めた経営の健全化に努めていく。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39</xdr:row>
      <xdr:rowOff>53522</xdr:rowOff>
    </xdr:to>
    <xdr:cxnSp macro="">
      <xdr:nvCxnSpPr>
        <xdr:cNvPr id="320" name="直線コネクタ 319"/>
        <xdr:cNvCxnSpPr/>
      </xdr:nvCxnSpPr>
      <xdr:spPr>
        <a:xfrm>
          <a:off x="15671800" y="6326414"/>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2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154214</xdr:rowOff>
    </xdr:from>
    <xdr:to>
      <xdr:col>78</xdr:col>
      <xdr:colOff>69850</xdr:colOff>
      <xdr:row>37</xdr:row>
      <xdr:rowOff>37193</xdr:rowOff>
    </xdr:to>
    <xdr:cxnSp macro="">
      <xdr:nvCxnSpPr>
        <xdr:cNvPr id="323" name="直線コネクタ 322"/>
        <xdr:cNvCxnSpPr/>
      </xdr:nvCxnSpPr>
      <xdr:spPr>
        <a:xfrm flipV="1">
          <a:off x="14782800" y="632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45357</xdr:rowOff>
    </xdr:from>
    <xdr:to>
      <xdr:col>73</xdr:col>
      <xdr:colOff>180975</xdr:colOff>
      <xdr:row>37</xdr:row>
      <xdr:rowOff>37193</xdr:rowOff>
    </xdr:to>
    <xdr:cxnSp macro="">
      <xdr:nvCxnSpPr>
        <xdr:cNvPr id="326" name="直線コネクタ 325"/>
        <xdr:cNvCxnSpPr/>
      </xdr:nvCxnSpPr>
      <xdr:spPr>
        <a:xfrm>
          <a:off x="13893800" y="621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8" name="テキスト ボックス 327"/>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110672</xdr:rowOff>
    </xdr:to>
    <xdr:cxnSp macro="">
      <xdr:nvCxnSpPr>
        <xdr:cNvPr id="329" name="直線コネクタ 328"/>
        <xdr:cNvCxnSpPr/>
      </xdr:nvCxnSpPr>
      <xdr:spPr>
        <a:xfrm flipV="1">
          <a:off x="13004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39" name="楕円 338"/>
        <xdr:cNvSpPr/>
      </xdr:nvSpPr>
      <xdr:spPr>
        <a:xfrm>
          <a:off x="16459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146249</xdr:rowOff>
    </xdr:from>
    <xdr:ext cx="762000" cy="259045"/>
    <xdr:sp macro="" textlink="">
      <xdr:nvSpPr>
        <xdr:cNvPr id="340" name="補助費等該当値テキスト"/>
        <xdr:cNvSpPr txBox="1"/>
      </xdr:nvSpPr>
      <xdr:spPr>
        <a:xfrm>
          <a:off x="16598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41" name="楕円 340"/>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42" name="テキスト ボックス 341"/>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157843</xdr:rowOff>
    </xdr:from>
    <xdr:to>
      <xdr:col>74</xdr:col>
      <xdr:colOff>31750</xdr:colOff>
      <xdr:row>37</xdr:row>
      <xdr:rowOff>87993</xdr:rowOff>
    </xdr:to>
    <xdr:sp macro="" textlink="">
      <xdr:nvSpPr>
        <xdr:cNvPr id="343" name="楕円 342"/>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44" name="テキスト ボックス 343"/>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45" name="楕円 344"/>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46" name="テキスト ボックス 345"/>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47" name="楕円 346"/>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48" name="テキスト ボックス 347"/>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小中学校施設耐震補強等整備事業を始めとする合併特例債の増、平成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年度に発行した第三セクター等改革推進債の影響により、高い水準が継続している。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年度において繰上償還も行ったところであるが、今後さらに将来的な公債費削減を図るため、普通建設事業の見直しや進度調整を行うことで新規発行額を抑制し後年度負担の軽減に努める。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99786</xdr:rowOff>
    </xdr:to>
    <xdr:cxnSp macro="">
      <xdr:nvCxnSpPr>
        <xdr:cNvPr id="383" name="直線コネクタ 382"/>
        <xdr:cNvCxnSpPr/>
      </xdr:nvCxnSpPr>
      <xdr:spPr>
        <a:xfrm>
          <a:off x="3987800" y="13815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4"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99786</xdr:rowOff>
    </xdr:from>
    <xdr:to>
      <xdr:col>19</xdr:col>
      <xdr:colOff>187325</xdr:colOff>
      <xdr:row>80</xdr:row>
      <xdr:rowOff>99786</xdr:rowOff>
    </xdr:to>
    <xdr:cxnSp macro="">
      <xdr:nvCxnSpPr>
        <xdr:cNvPr id="386" name="直線コネクタ 385"/>
        <xdr:cNvCxnSpPr/>
      </xdr:nvCxnSpPr>
      <xdr:spPr>
        <a:xfrm>
          <a:off x="3098800" y="1381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8" name="テキスト ボックス 387"/>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80</xdr:row>
      <xdr:rowOff>99786</xdr:rowOff>
    </xdr:to>
    <xdr:cxnSp macro="">
      <xdr:nvCxnSpPr>
        <xdr:cNvPr id="389" name="直線コネクタ 388"/>
        <xdr:cNvCxnSpPr/>
      </xdr:nvCxnSpPr>
      <xdr:spPr>
        <a:xfrm>
          <a:off x="2209800" y="13619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1" name="テキスト ボックス 390"/>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75293</xdr:rowOff>
    </xdr:from>
    <xdr:to>
      <xdr:col>11</xdr:col>
      <xdr:colOff>9525</xdr:colOff>
      <xdr:row>80</xdr:row>
      <xdr:rowOff>1814</xdr:rowOff>
    </xdr:to>
    <xdr:cxnSp macro="">
      <xdr:nvCxnSpPr>
        <xdr:cNvPr id="392" name="直線コネクタ 391"/>
        <xdr:cNvCxnSpPr/>
      </xdr:nvCxnSpPr>
      <xdr:spPr>
        <a:xfrm flipV="1">
          <a:off x="1320800" y="13619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48986</xdr:rowOff>
    </xdr:from>
    <xdr:to>
      <xdr:col>24</xdr:col>
      <xdr:colOff>76200</xdr:colOff>
      <xdr:row>80</xdr:row>
      <xdr:rowOff>150586</xdr:rowOff>
    </xdr:to>
    <xdr:sp macro="" textlink="">
      <xdr:nvSpPr>
        <xdr:cNvPr id="402" name="楕円 401"/>
        <xdr:cNvSpPr/>
      </xdr:nvSpPr>
      <xdr:spPr>
        <a:xfrm>
          <a:off x="4775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21063</xdr:rowOff>
    </xdr:from>
    <xdr:ext cx="762000" cy="259045"/>
    <xdr:sp macro="" textlink="">
      <xdr:nvSpPr>
        <xdr:cNvPr id="403" name="公債費該当値テキスト"/>
        <xdr:cNvSpPr txBox="1"/>
      </xdr:nvSpPr>
      <xdr:spPr>
        <a:xfrm>
          <a:off x="4914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404" name="楕円 403"/>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405" name="テキスト ボックス 404"/>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48986</xdr:rowOff>
    </xdr:from>
    <xdr:to>
      <xdr:col>15</xdr:col>
      <xdr:colOff>149225</xdr:colOff>
      <xdr:row>80</xdr:row>
      <xdr:rowOff>150586</xdr:rowOff>
    </xdr:to>
    <xdr:sp macro="" textlink="">
      <xdr:nvSpPr>
        <xdr:cNvPr id="406" name="楕円 405"/>
        <xdr:cNvSpPr/>
      </xdr:nvSpPr>
      <xdr:spPr>
        <a:xfrm>
          <a:off x="3048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135363</xdr:rowOff>
    </xdr:from>
    <xdr:ext cx="762000" cy="259045"/>
    <xdr:sp macro="" textlink="">
      <xdr:nvSpPr>
        <xdr:cNvPr id="407" name="テキスト ボックス 406"/>
        <xdr:cNvSpPr txBox="1"/>
      </xdr:nvSpPr>
      <xdr:spPr>
        <a:xfrm>
          <a:off x="2717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24493</xdr:rowOff>
    </xdr:from>
    <xdr:to>
      <xdr:col>11</xdr:col>
      <xdr:colOff>60325</xdr:colOff>
      <xdr:row>79</xdr:row>
      <xdr:rowOff>126093</xdr:rowOff>
    </xdr:to>
    <xdr:sp macro="" textlink="">
      <xdr:nvSpPr>
        <xdr:cNvPr id="408" name="楕円 407"/>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110870</xdr:rowOff>
    </xdr:from>
    <xdr:ext cx="762000" cy="259045"/>
    <xdr:sp macro="" textlink="">
      <xdr:nvSpPr>
        <xdr:cNvPr id="409" name="テキスト ボックス 408"/>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410" name="楕円 409"/>
        <xdr:cNvSpPr/>
      </xdr:nvSpPr>
      <xdr:spPr>
        <a:xfrm>
          <a:off x="1270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37391</xdr:rowOff>
    </xdr:from>
    <xdr:ext cx="762000" cy="259045"/>
    <xdr:sp macro="" textlink="">
      <xdr:nvSpPr>
        <xdr:cNvPr id="411" name="テキスト ボックス 410"/>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及び県平均を下回り、類似団体内では最も低い数値となっているが、主な要因としては、下水道事業の法適用公営企業会計への移行による基準内繰出の減や退職者数の減に伴う退職手当の減による経常経費充当一般財源が減額、また、保有する特定目的基金の活用などで、前年度に対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今後も引き続き、行財政改革の取り組みを着実に実行し、経常的経費の抑制に努める。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104140</xdr:rowOff>
    </xdr:from>
    <xdr:to>
      <xdr:col>82</xdr:col>
      <xdr:colOff>107950</xdr:colOff>
      <xdr:row>73</xdr:row>
      <xdr:rowOff>168910</xdr:rowOff>
    </xdr:to>
    <xdr:cxnSp macro="">
      <xdr:nvCxnSpPr>
        <xdr:cNvPr id="444" name="直線コネクタ 443"/>
        <xdr:cNvCxnSpPr/>
      </xdr:nvCxnSpPr>
      <xdr:spPr>
        <a:xfrm flipV="1">
          <a:off x="15671800" y="124485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5"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168910</xdr:rowOff>
    </xdr:from>
    <xdr:to>
      <xdr:col>78</xdr:col>
      <xdr:colOff>69850</xdr:colOff>
      <xdr:row>74</xdr:row>
      <xdr:rowOff>27940</xdr:rowOff>
    </xdr:to>
    <xdr:cxnSp macro="">
      <xdr:nvCxnSpPr>
        <xdr:cNvPr id="447" name="直線コネクタ 446"/>
        <xdr:cNvCxnSpPr/>
      </xdr:nvCxnSpPr>
      <xdr:spPr>
        <a:xfrm flipV="1">
          <a:off x="14782800" y="12684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9" name="テキスト ボックス 448"/>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74</xdr:row>
      <xdr:rowOff>27940</xdr:rowOff>
    </xdr:to>
    <xdr:cxnSp macro="">
      <xdr:nvCxnSpPr>
        <xdr:cNvPr id="450" name="直線コネクタ 449"/>
        <xdr:cNvCxnSpPr/>
      </xdr:nvCxnSpPr>
      <xdr:spPr>
        <a:xfrm>
          <a:off x="13893800" y="125247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2" name="テキスト ボックス 451"/>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62230</xdr:rowOff>
    </xdr:to>
    <xdr:cxnSp macro="">
      <xdr:nvCxnSpPr>
        <xdr:cNvPr id="453" name="直線コネクタ 452"/>
        <xdr:cNvCxnSpPr/>
      </xdr:nvCxnSpPr>
      <xdr:spPr>
        <a:xfrm flipV="1">
          <a:off x="13004800" y="12524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53340</xdr:rowOff>
    </xdr:from>
    <xdr:to>
      <xdr:col>82</xdr:col>
      <xdr:colOff>158750</xdr:colOff>
      <xdr:row>72</xdr:row>
      <xdr:rowOff>154940</xdr:rowOff>
    </xdr:to>
    <xdr:sp macro="" textlink="">
      <xdr:nvSpPr>
        <xdr:cNvPr id="463" name="楕円 462"/>
        <xdr:cNvSpPr/>
      </xdr:nvSpPr>
      <xdr:spPr>
        <a:xfrm>
          <a:off x="164592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133367</xdr:rowOff>
    </xdr:from>
    <xdr:ext cx="762000" cy="259045"/>
    <xdr:sp macro="" textlink="">
      <xdr:nvSpPr>
        <xdr:cNvPr id="464" name="公債費以外該当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118110</xdr:rowOff>
    </xdr:from>
    <xdr:to>
      <xdr:col>78</xdr:col>
      <xdr:colOff>120650</xdr:colOff>
      <xdr:row>74</xdr:row>
      <xdr:rowOff>48260</xdr:rowOff>
    </xdr:to>
    <xdr:sp macro="" textlink="">
      <xdr:nvSpPr>
        <xdr:cNvPr id="465" name="楕円 464"/>
        <xdr:cNvSpPr/>
      </xdr:nvSpPr>
      <xdr:spPr>
        <a:xfrm>
          <a:off x="15621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58437</xdr:rowOff>
    </xdr:from>
    <xdr:ext cx="736600" cy="259045"/>
    <xdr:sp macro="" textlink="">
      <xdr:nvSpPr>
        <xdr:cNvPr id="466" name="テキスト ボックス 465"/>
        <xdr:cNvSpPr txBox="1"/>
      </xdr:nvSpPr>
      <xdr:spPr>
        <a:xfrm>
          <a:off x="15290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67" name="楕円 466"/>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68" name="テキスト ボックス 467"/>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129540</xdr:rowOff>
    </xdr:from>
    <xdr:to>
      <xdr:col>69</xdr:col>
      <xdr:colOff>142875</xdr:colOff>
      <xdr:row>73</xdr:row>
      <xdr:rowOff>59690</xdr:rowOff>
    </xdr:to>
    <xdr:sp macro="" textlink="">
      <xdr:nvSpPr>
        <xdr:cNvPr id="469" name="楕円 468"/>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69867</xdr:rowOff>
    </xdr:from>
    <xdr:ext cx="762000" cy="259045"/>
    <xdr:sp macro="" textlink="">
      <xdr:nvSpPr>
        <xdr:cNvPr id="470" name="テキスト ボックス 469"/>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71" name="楕円 470"/>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72" name="テキスト ボックス 471"/>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137428</xdr:rowOff>
    </xdr:from>
    <xdr:to>
      <xdr:col>29</xdr:col>
      <xdr:colOff>127000</xdr:colOff>
      <xdr:row>14</xdr:row>
      <xdr:rowOff>138082</xdr:rowOff>
    </xdr:to>
    <xdr:cxnSp macro="">
      <xdr:nvCxnSpPr>
        <xdr:cNvPr id="52" name="直線コネクタ 51"/>
        <xdr:cNvCxnSpPr/>
      </xdr:nvCxnSpPr>
      <xdr:spPr bwMode="auto">
        <a:xfrm>
          <a:off x="5003800" y="2585353"/>
          <a:ext cx="647700" cy="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137428</xdr:rowOff>
    </xdr:from>
    <xdr:to>
      <xdr:col>26</xdr:col>
      <xdr:colOff>50800</xdr:colOff>
      <xdr:row>14</xdr:row>
      <xdr:rowOff>153626</xdr:rowOff>
    </xdr:to>
    <xdr:cxnSp macro="">
      <xdr:nvCxnSpPr>
        <xdr:cNvPr id="55" name="直線コネクタ 54"/>
        <xdr:cNvCxnSpPr/>
      </xdr:nvCxnSpPr>
      <xdr:spPr bwMode="auto">
        <a:xfrm flipV="1">
          <a:off x="4305300" y="2585353"/>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131648</xdr:rowOff>
    </xdr:from>
    <xdr:to>
      <xdr:col>22</xdr:col>
      <xdr:colOff>114300</xdr:colOff>
      <xdr:row>14</xdr:row>
      <xdr:rowOff>153626</xdr:rowOff>
    </xdr:to>
    <xdr:cxnSp macro="">
      <xdr:nvCxnSpPr>
        <xdr:cNvPr id="58" name="直線コネクタ 57"/>
        <xdr:cNvCxnSpPr/>
      </xdr:nvCxnSpPr>
      <xdr:spPr bwMode="auto">
        <a:xfrm>
          <a:off x="3606800" y="2579573"/>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131648</xdr:rowOff>
    </xdr:from>
    <xdr:to>
      <xdr:col>18</xdr:col>
      <xdr:colOff>177800</xdr:colOff>
      <xdr:row>14</xdr:row>
      <xdr:rowOff>165187</xdr:rowOff>
    </xdr:to>
    <xdr:cxnSp macro="">
      <xdr:nvCxnSpPr>
        <xdr:cNvPr id="61" name="直線コネクタ 60"/>
        <xdr:cNvCxnSpPr/>
      </xdr:nvCxnSpPr>
      <xdr:spPr bwMode="auto">
        <a:xfrm flipV="1">
          <a:off x="2908300" y="2579573"/>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87282</xdr:rowOff>
    </xdr:from>
    <xdr:to>
      <xdr:col>29</xdr:col>
      <xdr:colOff>177800</xdr:colOff>
      <xdr:row>15</xdr:row>
      <xdr:rowOff>17432</xdr:rowOff>
    </xdr:to>
    <xdr:sp macro="" textlink="">
      <xdr:nvSpPr>
        <xdr:cNvPr id="71" name="楕円 70"/>
        <xdr:cNvSpPr/>
      </xdr:nvSpPr>
      <xdr:spPr bwMode="auto">
        <a:xfrm>
          <a:off x="5600700" y="25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103809</xdr:rowOff>
    </xdr:from>
    <xdr:ext cx="762000" cy="259045"/>
    <xdr:sp macro="" textlink="">
      <xdr:nvSpPr>
        <xdr:cNvPr id="72" name="人口1人当たり決算額の推移該当値テキスト130"/>
        <xdr:cNvSpPr txBox="1"/>
      </xdr:nvSpPr>
      <xdr:spPr>
        <a:xfrm>
          <a:off x="5740400" y="238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86628</xdr:rowOff>
    </xdr:from>
    <xdr:to>
      <xdr:col>26</xdr:col>
      <xdr:colOff>101600</xdr:colOff>
      <xdr:row>15</xdr:row>
      <xdr:rowOff>16778</xdr:rowOff>
    </xdr:to>
    <xdr:sp macro="" textlink="">
      <xdr:nvSpPr>
        <xdr:cNvPr id="73" name="楕円 72"/>
        <xdr:cNvSpPr/>
      </xdr:nvSpPr>
      <xdr:spPr bwMode="auto">
        <a:xfrm>
          <a:off x="4953000" y="253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26955</xdr:rowOff>
    </xdr:from>
    <xdr:ext cx="736600" cy="259045"/>
    <xdr:sp macro="" textlink="">
      <xdr:nvSpPr>
        <xdr:cNvPr id="74" name="テキスト ボックス 73"/>
        <xdr:cNvSpPr txBox="1"/>
      </xdr:nvSpPr>
      <xdr:spPr>
        <a:xfrm>
          <a:off x="4622800" y="230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102826</xdr:rowOff>
    </xdr:from>
    <xdr:to>
      <xdr:col>22</xdr:col>
      <xdr:colOff>165100</xdr:colOff>
      <xdr:row>15</xdr:row>
      <xdr:rowOff>32976</xdr:rowOff>
    </xdr:to>
    <xdr:sp macro="" textlink="">
      <xdr:nvSpPr>
        <xdr:cNvPr id="75" name="楕円 74"/>
        <xdr:cNvSpPr/>
      </xdr:nvSpPr>
      <xdr:spPr bwMode="auto">
        <a:xfrm>
          <a:off x="42545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43153</xdr:rowOff>
    </xdr:from>
    <xdr:ext cx="762000" cy="259045"/>
    <xdr:sp macro="" textlink="">
      <xdr:nvSpPr>
        <xdr:cNvPr id="76" name="テキスト ボックス 75"/>
        <xdr:cNvSpPr txBox="1"/>
      </xdr:nvSpPr>
      <xdr:spPr>
        <a:xfrm>
          <a:off x="39243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80848</xdr:rowOff>
    </xdr:from>
    <xdr:to>
      <xdr:col>19</xdr:col>
      <xdr:colOff>38100</xdr:colOff>
      <xdr:row>15</xdr:row>
      <xdr:rowOff>10998</xdr:rowOff>
    </xdr:to>
    <xdr:sp macro="" textlink="">
      <xdr:nvSpPr>
        <xdr:cNvPr id="77" name="楕円 76"/>
        <xdr:cNvSpPr/>
      </xdr:nvSpPr>
      <xdr:spPr bwMode="auto">
        <a:xfrm>
          <a:off x="35560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21175</xdr:rowOff>
    </xdr:from>
    <xdr:ext cx="762000" cy="259045"/>
    <xdr:sp macro="" textlink="">
      <xdr:nvSpPr>
        <xdr:cNvPr id="78" name="テキスト ボックス 77"/>
        <xdr:cNvSpPr txBox="1"/>
      </xdr:nvSpPr>
      <xdr:spPr>
        <a:xfrm>
          <a:off x="32258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114387</xdr:rowOff>
    </xdr:from>
    <xdr:to>
      <xdr:col>15</xdr:col>
      <xdr:colOff>101600</xdr:colOff>
      <xdr:row>15</xdr:row>
      <xdr:rowOff>44537</xdr:rowOff>
    </xdr:to>
    <xdr:sp macro="" textlink="">
      <xdr:nvSpPr>
        <xdr:cNvPr id="79" name="楕円 78"/>
        <xdr:cNvSpPr/>
      </xdr:nvSpPr>
      <xdr:spPr bwMode="auto">
        <a:xfrm>
          <a:off x="2857500" y="256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54714</xdr:rowOff>
    </xdr:from>
    <xdr:ext cx="762000" cy="259045"/>
    <xdr:sp macro="" textlink="">
      <xdr:nvSpPr>
        <xdr:cNvPr id="80" name="テキスト ボックス 79"/>
        <xdr:cNvSpPr txBox="1"/>
      </xdr:nvSpPr>
      <xdr:spPr>
        <a:xfrm>
          <a:off x="2527300" y="23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150285</xdr:rowOff>
    </xdr:from>
    <xdr:to>
      <xdr:col>29</xdr:col>
      <xdr:colOff>127000</xdr:colOff>
      <xdr:row>34</xdr:row>
      <xdr:rowOff>158776</xdr:rowOff>
    </xdr:to>
    <xdr:cxnSp macro="">
      <xdr:nvCxnSpPr>
        <xdr:cNvPr id="115" name="直線コネクタ 114"/>
        <xdr:cNvCxnSpPr/>
      </xdr:nvCxnSpPr>
      <xdr:spPr bwMode="auto">
        <a:xfrm flipV="1">
          <a:off x="5003800" y="6417735"/>
          <a:ext cx="6477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158776</xdr:rowOff>
    </xdr:from>
    <xdr:to>
      <xdr:col>26</xdr:col>
      <xdr:colOff>50800</xdr:colOff>
      <xdr:row>34</xdr:row>
      <xdr:rowOff>169814</xdr:rowOff>
    </xdr:to>
    <xdr:cxnSp macro="">
      <xdr:nvCxnSpPr>
        <xdr:cNvPr id="118" name="直線コネクタ 117"/>
        <xdr:cNvCxnSpPr/>
      </xdr:nvCxnSpPr>
      <xdr:spPr bwMode="auto">
        <a:xfrm flipV="1">
          <a:off x="4305300" y="642622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169814</xdr:rowOff>
    </xdr:from>
    <xdr:to>
      <xdr:col>22</xdr:col>
      <xdr:colOff>114300</xdr:colOff>
      <xdr:row>34</xdr:row>
      <xdr:rowOff>225298</xdr:rowOff>
    </xdr:to>
    <xdr:cxnSp macro="">
      <xdr:nvCxnSpPr>
        <xdr:cNvPr id="121" name="直線コネクタ 120"/>
        <xdr:cNvCxnSpPr/>
      </xdr:nvCxnSpPr>
      <xdr:spPr bwMode="auto">
        <a:xfrm flipV="1">
          <a:off x="3606800" y="6437264"/>
          <a:ext cx="698500" cy="55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142969</xdr:rowOff>
    </xdr:from>
    <xdr:to>
      <xdr:col>18</xdr:col>
      <xdr:colOff>177800</xdr:colOff>
      <xdr:row>34</xdr:row>
      <xdr:rowOff>225298</xdr:rowOff>
    </xdr:to>
    <xdr:cxnSp macro="">
      <xdr:nvCxnSpPr>
        <xdr:cNvPr id="124" name="直線コネクタ 123"/>
        <xdr:cNvCxnSpPr/>
      </xdr:nvCxnSpPr>
      <xdr:spPr bwMode="auto">
        <a:xfrm>
          <a:off x="2908300" y="6410419"/>
          <a:ext cx="698500" cy="8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99485</xdr:rowOff>
    </xdr:from>
    <xdr:to>
      <xdr:col>29</xdr:col>
      <xdr:colOff>177800</xdr:colOff>
      <xdr:row>34</xdr:row>
      <xdr:rowOff>201085</xdr:rowOff>
    </xdr:to>
    <xdr:sp macro="" textlink="">
      <xdr:nvSpPr>
        <xdr:cNvPr id="134" name="楕円 133"/>
        <xdr:cNvSpPr/>
      </xdr:nvSpPr>
      <xdr:spPr bwMode="auto">
        <a:xfrm>
          <a:off x="5600700" y="63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287462</xdr:rowOff>
    </xdr:from>
    <xdr:ext cx="762000" cy="259045"/>
    <xdr:sp macro="" textlink="">
      <xdr:nvSpPr>
        <xdr:cNvPr id="135" name="人口1人当たり決算額の推移該当値テキスト445"/>
        <xdr:cNvSpPr txBox="1"/>
      </xdr:nvSpPr>
      <xdr:spPr>
        <a:xfrm>
          <a:off x="5740400" y="62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107976</xdr:rowOff>
    </xdr:from>
    <xdr:to>
      <xdr:col>26</xdr:col>
      <xdr:colOff>101600</xdr:colOff>
      <xdr:row>34</xdr:row>
      <xdr:rowOff>209576</xdr:rowOff>
    </xdr:to>
    <xdr:sp macro="" textlink="">
      <xdr:nvSpPr>
        <xdr:cNvPr id="136" name="楕円 135"/>
        <xdr:cNvSpPr/>
      </xdr:nvSpPr>
      <xdr:spPr bwMode="auto">
        <a:xfrm>
          <a:off x="4953000" y="637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219753</xdr:rowOff>
    </xdr:from>
    <xdr:ext cx="736600" cy="259045"/>
    <xdr:sp macro="" textlink="">
      <xdr:nvSpPr>
        <xdr:cNvPr id="137" name="テキスト ボックス 136"/>
        <xdr:cNvSpPr txBox="1"/>
      </xdr:nvSpPr>
      <xdr:spPr>
        <a:xfrm>
          <a:off x="4622800" y="61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119014</xdr:rowOff>
    </xdr:from>
    <xdr:to>
      <xdr:col>22</xdr:col>
      <xdr:colOff>165100</xdr:colOff>
      <xdr:row>34</xdr:row>
      <xdr:rowOff>220614</xdr:rowOff>
    </xdr:to>
    <xdr:sp macro="" textlink="">
      <xdr:nvSpPr>
        <xdr:cNvPr id="138" name="楕円 137"/>
        <xdr:cNvSpPr/>
      </xdr:nvSpPr>
      <xdr:spPr bwMode="auto">
        <a:xfrm>
          <a:off x="4254500" y="638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230791</xdr:rowOff>
    </xdr:from>
    <xdr:ext cx="762000" cy="259045"/>
    <xdr:sp macro="" textlink="">
      <xdr:nvSpPr>
        <xdr:cNvPr id="139" name="テキスト ボックス 138"/>
        <xdr:cNvSpPr txBox="1"/>
      </xdr:nvSpPr>
      <xdr:spPr>
        <a:xfrm>
          <a:off x="3924300" y="615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174498</xdr:rowOff>
    </xdr:from>
    <xdr:to>
      <xdr:col>19</xdr:col>
      <xdr:colOff>38100</xdr:colOff>
      <xdr:row>34</xdr:row>
      <xdr:rowOff>276098</xdr:rowOff>
    </xdr:to>
    <xdr:sp macro="" textlink="">
      <xdr:nvSpPr>
        <xdr:cNvPr id="140" name="楕円 139"/>
        <xdr:cNvSpPr/>
      </xdr:nvSpPr>
      <xdr:spPr bwMode="auto">
        <a:xfrm>
          <a:off x="3556000" y="644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286275</xdr:rowOff>
    </xdr:from>
    <xdr:ext cx="762000" cy="259045"/>
    <xdr:sp macro="" textlink="">
      <xdr:nvSpPr>
        <xdr:cNvPr id="141" name="テキスト ボックス 140"/>
        <xdr:cNvSpPr txBox="1"/>
      </xdr:nvSpPr>
      <xdr:spPr>
        <a:xfrm>
          <a:off x="3225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92169</xdr:rowOff>
    </xdr:from>
    <xdr:to>
      <xdr:col>15</xdr:col>
      <xdr:colOff>101600</xdr:colOff>
      <xdr:row>34</xdr:row>
      <xdr:rowOff>193769</xdr:rowOff>
    </xdr:to>
    <xdr:sp macro="" textlink="">
      <xdr:nvSpPr>
        <xdr:cNvPr id="142" name="楕円 141"/>
        <xdr:cNvSpPr/>
      </xdr:nvSpPr>
      <xdr:spPr bwMode="auto">
        <a:xfrm>
          <a:off x="2857500" y="635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203946</xdr:rowOff>
    </xdr:from>
    <xdr:ext cx="762000" cy="259045"/>
    <xdr:sp macro="" textlink="">
      <xdr:nvSpPr>
        <xdr:cNvPr id="143" name="テキスト ボックス 142"/>
        <xdr:cNvSpPr txBox="1"/>
      </xdr:nvSpPr>
      <xdr:spPr>
        <a:xfrm>
          <a:off x="2527300" y="612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5479</xdr:rowOff>
    </xdr:from>
    <xdr:to>
      <xdr:col>24</xdr:col>
      <xdr:colOff>63500</xdr:colOff>
      <xdr:row>34</xdr:row>
      <xdr:rowOff>117689</xdr:rowOff>
    </xdr:to>
    <xdr:cxnSp macro="">
      <xdr:nvCxnSpPr>
        <xdr:cNvPr id="63" name="直線コネクタ 62"/>
        <xdr:cNvCxnSpPr/>
      </xdr:nvCxnSpPr>
      <xdr:spPr>
        <a:xfrm>
          <a:off x="3797300" y="5834779"/>
          <a:ext cx="8382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5479</xdr:rowOff>
    </xdr:from>
    <xdr:to>
      <xdr:col>19</xdr:col>
      <xdr:colOff>177800</xdr:colOff>
      <xdr:row>34</xdr:row>
      <xdr:rowOff>146133</xdr:rowOff>
    </xdr:to>
    <xdr:cxnSp macro="">
      <xdr:nvCxnSpPr>
        <xdr:cNvPr id="66" name="直線コネクタ 65"/>
        <xdr:cNvCxnSpPr/>
      </xdr:nvCxnSpPr>
      <xdr:spPr>
        <a:xfrm flipV="1">
          <a:off x="2908300" y="5834779"/>
          <a:ext cx="8890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20893</xdr:rowOff>
    </xdr:from>
    <xdr:to>
      <xdr:col>15</xdr:col>
      <xdr:colOff>50800</xdr:colOff>
      <xdr:row>34</xdr:row>
      <xdr:rowOff>146133</xdr:rowOff>
    </xdr:to>
    <xdr:cxnSp macro="">
      <xdr:nvCxnSpPr>
        <xdr:cNvPr id="69" name="直線コネクタ 68"/>
        <xdr:cNvCxnSpPr/>
      </xdr:nvCxnSpPr>
      <xdr:spPr>
        <a:xfrm>
          <a:off x="2019300" y="5850193"/>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20893</xdr:rowOff>
    </xdr:from>
    <xdr:to>
      <xdr:col>10</xdr:col>
      <xdr:colOff>114300</xdr:colOff>
      <xdr:row>34</xdr:row>
      <xdr:rowOff>27065</xdr:rowOff>
    </xdr:to>
    <xdr:cxnSp macro="">
      <xdr:nvCxnSpPr>
        <xdr:cNvPr id="72" name="直線コネクタ 71"/>
        <xdr:cNvCxnSpPr/>
      </xdr:nvCxnSpPr>
      <xdr:spPr>
        <a:xfrm flipV="1">
          <a:off x="1130300" y="585019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66889</xdr:rowOff>
    </xdr:from>
    <xdr:to>
      <xdr:col>24</xdr:col>
      <xdr:colOff>114300</xdr:colOff>
      <xdr:row>34</xdr:row>
      <xdr:rowOff>168489</xdr:rowOff>
    </xdr:to>
    <xdr:sp macro="" textlink="">
      <xdr:nvSpPr>
        <xdr:cNvPr id="82" name="楕円 81"/>
        <xdr:cNvSpPr/>
      </xdr:nvSpPr>
      <xdr:spPr>
        <a:xfrm>
          <a:off x="4584700" y="58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89766</xdr:rowOff>
    </xdr:from>
    <xdr:ext cx="534377" cy="259045"/>
    <xdr:sp macro="" textlink="">
      <xdr:nvSpPr>
        <xdr:cNvPr id="83" name="人件費該当値テキスト"/>
        <xdr:cNvSpPr txBox="1"/>
      </xdr:nvSpPr>
      <xdr:spPr>
        <a:xfrm>
          <a:off x="4686300" y="57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126129</xdr:rowOff>
    </xdr:from>
    <xdr:to>
      <xdr:col>20</xdr:col>
      <xdr:colOff>38100</xdr:colOff>
      <xdr:row>34</xdr:row>
      <xdr:rowOff>56279</xdr:rowOff>
    </xdr:to>
    <xdr:sp macro="" textlink="">
      <xdr:nvSpPr>
        <xdr:cNvPr id="84" name="楕円 83"/>
        <xdr:cNvSpPr/>
      </xdr:nvSpPr>
      <xdr:spPr>
        <a:xfrm>
          <a:off x="37465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72806</xdr:rowOff>
    </xdr:from>
    <xdr:ext cx="534377" cy="259045"/>
    <xdr:sp macro="" textlink="">
      <xdr:nvSpPr>
        <xdr:cNvPr id="85" name="テキスト ボックス 84"/>
        <xdr:cNvSpPr txBox="1"/>
      </xdr:nvSpPr>
      <xdr:spPr>
        <a:xfrm>
          <a:off x="3530111" y="55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95333</xdr:rowOff>
    </xdr:from>
    <xdr:to>
      <xdr:col>15</xdr:col>
      <xdr:colOff>101600</xdr:colOff>
      <xdr:row>35</xdr:row>
      <xdr:rowOff>25483</xdr:rowOff>
    </xdr:to>
    <xdr:sp macro="" textlink="">
      <xdr:nvSpPr>
        <xdr:cNvPr id="86" name="楕円 85"/>
        <xdr:cNvSpPr/>
      </xdr:nvSpPr>
      <xdr:spPr>
        <a:xfrm>
          <a:off x="2857500" y="59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42010</xdr:rowOff>
    </xdr:from>
    <xdr:ext cx="534377" cy="259045"/>
    <xdr:sp macro="" textlink="">
      <xdr:nvSpPr>
        <xdr:cNvPr id="87" name="テキスト ボックス 86"/>
        <xdr:cNvSpPr txBox="1"/>
      </xdr:nvSpPr>
      <xdr:spPr>
        <a:xfrm>
          <a:off x="2641111" y="56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141543</xdr:rowOff>
    </xdr:from>
    <xdr:to>
      <xdr:col>10</xdr:col>
      <xdr:colOff>165100</xdr:colOff>
      <xdr:row>34</xdr:row>
      <xdr:rowOff>71693</xdr:rowOff>
    </xdr:to>
    <xdr:sp macro="" textlink="">
      <xdr:nvSpPr>
        <xdr:cNvPr id="88" name="楕円 87"/>
        <xdr:cNvSpPr/>
      </xdr:nvSpPr>
      <xdr:spPr>
        <a:xfrm>
          <a:off x="19685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88220</xdr:rowOff>
    </xdr:from>
    <xdr:ext cx="534377" cy="259045"/>
    <xdr:sp macro="" textlink="">
      <xdr:nvSpPr>
        <xdr:cNvPr id="89" name="テキスト ボックス 88"/>
        <xdr:cNvSpPr txBox="1"/>
      </xdr:nvSpPr>
      <xdr:spPr>
        <a:xfrm>
          <a:off x="1752111" y="55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147715</xdr:rowOff>
    </xdr:from>
    <xdr:to>
      <xdr:col>6</xdr:col>
      <xdr:colOff>38100</xdr:colOff>
      <xdr:row>34</xdr:row>
      <xdr:rowOff>77865</xdr:rowOff>
    </xdr:to>
    <xdr:sp macro="" textlink="">
      <xdr:nvSpPr>
        <xdr:cNvPr id="90" name="楕円 89"/>
        <xdr:cNvSpPr/>
      </xdr:nvSpPr>
      <xdr:spPr>
        <a:xfrm>
          <a:off x="1079500" y="58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94392</xdr:rowOff>
    </xdr:from>
    <xdr:ext cx="534377" cy="259045"/>
    <xdr:sp macro="" textlink="">
      <xdr:nvSpPr>
        <xdr:cNvPr id="91" name="テキスト ボックス 90"/>
        <xdr:cNvSpPr txBox="1"/>
      </xdr:nvSpPr>
      <xdr:spPr>
        <a:xfrm>
          <a:off x="863111" y="5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16811</xdr:rowOff>
    </xdr:from>
    <xdr:to>
      <xdr:col>24</xdr:col>
      <xdr:colOff>63500</xdr:colOff>
      <xdr:row>57</xdr:row>
      <xdr:rowOff>88591</xdr:rowOff>
    </xdr:to>
    <xdr:cxnSp macro="">
      <xdr:nvCxnSpPr>
        <xdr:cNvPr id="123" name="直線コネクタ 122"/>
        <xdr:cNvCxnSpPr/>
      </xdr:nvCxnSpPr>
      <xdr:spPr>
        <a:xfrm>
          <a:off x="3797300" y="978946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16811</xdr:rowOff>
    </xdr:from>
    <xdr:to>
      <xdr:col>19</xdr:col>
      <xdr:colOff>177800</xdr:colOff>
      <xdr:row>58</xdr:row>
      <xdr:rowOff>8908</xdr:rowOff>
    </xdr:to>
    <xdr:cxnSp macro="">
      <xdr:nvCxnSpPr>
        <xdr:cNvPr id="126" name="直線コネクタ 125"/>
        <xdr:cNvCxnSpPr/>
      </xdr:nvCxnSpPr>
      <xdr:spPr>
        <a:xfrm flipV="1">
          <a:off x="2908300" y="9789461"/>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46496</xdr:rowOff>
    </xdr:from>
    <xdr:to>
      <xdr:col>15</xdr:col>
      <xdr:colOff>50800</xdr:colOff>
      <xdr:row>58</xdr:row>
      <xdr:rowOff>8908</xdr:rowOff>
    </xdr:to>
    <xdr:cxnSp macro="">
      <xdr:nvCxnSpPr>
        <xdr:cNvPr id="129" name="直線コネクタ 128"/>
        <xdr:cNvCxnSpPr/>
      </xdr:nvCxnSpPr>
      <xdr:spPr>
        <a:xfrm>
          <a:off x="2019300" y="9819146"/>
          <a:ext cx="889000" cy="1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46496</xdr:rowOff>
    </xdr:from>
    <xdr:to>
      <xdr:col>10</xdr:col>
      <xdr:colOff>114300</xdr:colOff>
      <xdr:row>57</xdr:row>
      <xdr:rowOff>132156</xdr:rowOff>
    </xdr:to>
    <xdr:cxnSp macro="">
      <xdr:nvCxnSpPr>
        <xdr:cNvPr id="132" name="直線コネクタ 131"/>
        <xdr:cNvCxnSpPr/>
      </xdr:nvCxnSpPr>
      <xdr:spPr>
        <a:xfrm flipV="1">
          <a:off x="1130300" y="9819146"/>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37791</xdr:rowOff>
    </xdr:from>
    <xdr:to>
      <xdr:col>24</xdr:col>
      <xdr:colOff>114300</xdr:colOff>
      <xdr:row>57</xdr:row>
      <xdr:rowOff>139391</xdr:rowOff>
    </xdr:to>
    <xdr:sp macro="" textlink="">
      <xdr:nvSpPr>
        <xdr:cNvPr id="142" name="楕円 141"/>
        <xdr:cNvSpPr/>
      </xdr:nvSpPr>
      <xdr:spPr>
        <a:xfrm>
          <a:off x="4584700" y="9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16218</xdr:rowOff>
    </xdr:from>
    <xdr:ext cx="534377" cy="259045"/>
    <xdr:sp macro="" textlink="">
      <xdr:nvSpPr>
        <xdr:cNvPr id="143" name="物件費該当値テキスト"/>
        <xdr:cNvSpPr txBox="1"/>
      </xdr:nvSpPr>
      <xdr:spPr>
        <a:xfrm>
          <a:off x="4686300" y="97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137461</xdr:rowOff>
    </xdr:from>
    <xdr:to>
      <xdr:col>20</xdr:col>
      <xdr:colOff>38100</xdr:colOff>
      <xdr:row>57</xdr:row>
      <xdr:rowOff>67611</xdr:rowOff>
    </xdr:to>
    <xdr:sp macro="" textlink="">
      <xdr:nvSpPr>
        <xdr:cNvPr id="144" name="楕円 143"/>
        <xdr:cNvSpPr/>
      </xdr:nvSpPr>
      <xdr:spPr>
        <a:xfrm>
          <a:off x="3746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58738</xdr:rowOff>
    </xdr:from>
    <xdr:ext cx="534377" cy="259045"/>
    <xdr:sp macro="" textlink="">
      <xdr:nvSpPr>
        <xdr:cNvPr id="145" name="テキスト ボックス 144"/>
        <xdr:cNvSpPr txBox="1"/>
      </xdr:nvSpPr>
      <xdr:spPr>
        <a:xfrm>
          <a:off x="3530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129558</xdr:rowOff>
    </xdr:from>
    <xdr:to>
      <xdr:col>15</xdr:col>
      <xdr:colOff>101600</xdr:colOff>
      <xdr:row>58</xdr:row>
      <xdr:rowOff>59708</xdr:rowOff>
    </xdr:to>
    <xdr:sp macro="" textlink="">
      <xdr:nvSpPr>
        <xdr:cNvPr id="146" name="楕円 145"/>
        <xdr:cNvSpPr/>
      </xdr:nvSpPr>
      <xdr:spPr>
        <a:xfrm>
          <a:off x="2857500" y="99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50835</xdr:rowOff>
    </xdr:from>
    <xdr:ext cx="534377" cy="259045"/>
    <xdr:sp macro="" textlink="">
      <xdr:nvSpPr>
        <xdr:cNvPr id="147" name="テキスト ボックス 146"/>
        <xdr:cNvSpPr txBox="1"/>
      </xdr:nvSpPr>
      <xdr:spPr>
        <a:xfrm>
          <a:off x="2641111" y="99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167146</xdr:rowOff>
    </xdr:from>
    <xdr:to>
      <xdr:col>10</xdr:col>
      <xdr:colOff>165100</xdr:colOff>
      <xdr:row>57</xdr:row>
      <xdr:rowOff>97296</xdr:rowOff>
    </xdr:to>
    <xdr:sp macro="" textlink="">
      <xdr:nvSpPr>
        <xdr:cNvPr id="148" name="楕円 147"/>
        <xdr:cNvSpPr/>
      </xdr:nvSpPr>
      <xdr:spPr>
        <a:xfrm>
          <a:off x="1968500" y="97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88423</xdr:rowOff>
    </xdr:from>
    <xdr:ext cx="534377" cy="259045"/>
    <xdr:sp macro="" textlink="">
      <xdr:nvSpPr>
        <xdr:cNvPr id="149" name="テキスト ボックス 148"/>
        <xdr:cNvSpPr txBox="1"/>
      </xdr:nvSpPr>
      <xdr:spPr>
        <a:xfrm>
          <a:off x="1752111" y="98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81356</xdr:rowOff>
    </xdr:from>
    <xdr:to>
      <xdr:col>6</xdr:col>
      <xdr:colOff>38100</xdr:colOff>
      <xdr:row>58</xdr:row>
      <xdr:rowOff>11506</xdr:rowOff>
    </xdr:to>
    <xdr:sp macro="" textlink="">
      <xdr:nvSpPr>
        <xdr:cNvPr id="150" name="楕円 149"/>
        <xdr:cNvSpPr/>
      </xdr:nvSpPr>
      <xdr:spPr>
        <a:xfrm>
          <a:off x="1079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2633</xdr:rowOff>
    </xdr:from>
    <xdr:ext cx="534377" cy="259045"/>
    <xdr:sp macro="" textlink="">
      <xdr:nvSpPr>
        <xdr:cNvPr id="151" name="テキスト ボックス 150"/>
        <xdr:cNvSpPr txBox="1"/>
      </xdr:nvSpPr>
      <xdr:spPr>
        <a:xfrm>
          <a:off x="863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134289</xdr:rowOff>
    </xdr:from>
    <xdr:to>
      <xdr:col>24</xdr:col>
      <xdr:colOff>63500</xdr:colOff>
      <xdr:row>77</xdr:row>
      <xdr:rowOff>142291</xdr:rowOff>
    </xdr:to>
    <xdr:cxnSp macro="">
      <xdr:nvCxnSpPr>
        <xdr:cNvPr id="180" name="直線コネクタ 179"/>
        <xdr:cNvCxnSpPr/>
      </xdr:nvCxnSpPr>
      <xdr:spPr>
        <a:xfrm flipV="1">
          <a:off x="3797300" y="13164489"/>
          <a:ext cx="838200" cy="17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73119</xdr:rowOff>
    </xdr:from>
    <xdr:ext cx="469744" cy="259045"/>
    <xdr:sp macro="" textlink="">
      <xdr:nvSpPr>
        <xdr:cNvPr id="181" name="維持補修費平均値テキスト"/>
        <xdr:cNvSpPr txBox="1"/>
      </xdr:nvSpPr>
      <xdr:spPr>
        <a:xfrm>
          <a:off x="4686300" y="1310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119278</xdr:rowOff>
    </xdr:from>
    <xdr:to>
      <xdr:col>19</xdr:col>
      <xdr:colOff>177800</xdr:colOff>
      <xdr:row>77</xdr:row>
      <xdr:rowOff>142291</xdr:rowOff>
    </xdr:to>
    <xdr:cxnSp macro="">
      <xdr:nvCxnSpPr>
        <xdr:cNvPr id="183" name="直線コネクタ 182"/>
        <xdr:cNvCxnSpPr/>
      </xdr:nvCxnSpPr>
      <xdr:spPr>
        <a:xfrm>
          <a:off x="2908300" y="1332092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119278</xdr:rowOff>
    </xdr:from>
    <xdr:to>
      <xdr:col>15</xdr:col>
      <xdr:colOff>50800</xdr:colOff>
      <xdr:row>78</xdr:row>
      <xdr:rowOff>15647</xdr:rowOff>
    </xdr:to>
    <xdr:cxnSp macro="">
      <xdr:nvCxnSpPr>
        <xdr:cNvPr id="186" name="直線コネクタ 185"/>
        <xdr:cNvCxnSpPr/>
      </xdr:nvCxnSpPr>
      <xdr:spPr>
        <a:xfrm flipV="1">
          <a:off x="2019300" y="13320928"/>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7798</xdr:rowOff>
    </xdr:from>
    <xdr:to>
      <xdr:col>10</xdr:col>
      <xdr:colOff>114300</xdr:colOff>
      <xdr:row>78</xdr:row>
      <xdr:rowOff>15647</xdr:rowOff>
    </xdr:to>
    <xdr:cxnSp macro="">
      <xdr:nvCxnSpPr>
        <xdr:cNvPr id="189" name="直線コネクタ 188"/>
        <xdr:cNvCxnSpPr/>
      </xdr:nvCxnSpPr>
      <xdr:spPr>
        <a:xfrm>
          <a:off x="1130300" y="13380898"/>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83489</xdr:rowOff>
    </xdr:from>
    <xdr:to>
      <xdr:col>24</xdr:col>
      <xdr:colOff>114300</xdr:colOff>
      <xdr:row>77</xdr:row>
      <xdr:rowOff>13639</xdr:rowOff>
    </xdr:to>
    <xdr:sp macro="" textlink="">
      <xdr:nvSpPr>
        <xdr:cNvPr id="199" name="楕円 198"/>
        <xdr:cNvSpPr/>
      </xdr:nvSpPr>
      <xdr:spPr>
        <a:xfrm>
          <a:off x="4584700" y="131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106366</xdr:rowOff>
    </xdr:from>
    <xdr:ext cx="469744" cy="259045"/>
    <xdr:sp macro="" textlink="">
      <xdr:nvSpPr>
        <xdr:cNvPr id="200" name="維持補修費該当値テキスト"/>
        <xdr:cNvSpPr txBox="1"/>
      </xdr:nvSpPr>
      <xdr:spPr>
        <a:xfrm>
          <a:off x="4686300" y="129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91491</xdr:rowOff>
    </xdr:from>
    <xdr:to>
      <xdr:col>20</xdr:col>
      <xdr:colOff>38100</xdr:colOff>
      <xdr:row>78</xdr:row>
      <xdr:rowOff>21641</xdr:rowOff>
    </xdr:to>
    <xdr:sp macro="" textlink="">
      <xdr:nvSpPr>
        <xdr:cNvPr id="201" name="楕円 200"/>
        <xdr:cNvSpPr/>
      </xdr:nvSpPr>
      <xdr:spPr>
        <a:xfrm>
          <a:off x="37465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12768</xdr:rowOff>
    </xdr:from>
    <xdr:ext cx="469744" cy="259045"/>
    <xdr:sp macro="" textlink="">
      <xdr:nvSpPr>
        <xdr:cNvPr id="202" name="テキスト ボックス 201"/>
        <xdr:cNvSpPr txBox="1"/>
      </xdr:nvSpPr>
      <xdr:spPr>
        <a:xfrm>
          <a:off x="3562428" y="1338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68478</xdr:rowOff>
    </xdr:from>
    <xdr:to>
      <xdr:col>15</xdr:col>
      <xdr:colOff>101600</xdr:colOff>
      <xdr:row>77</xdr:row>
      <xdr:rowOff>170078</xdr:rowOff>
    </xdr:to>
    <xdr:sp macro="" textlink="">
      <xdr:nvSpPr>
        <xdr:cNvPr id="203" name="楕円 202"/>
        <xdr:cNvSpPr/>
      </xdr:nvSpPr>
      <xdr:spPr>
        <a:xfrm>
          <a:off x="2857500" y="132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161205</xdr:rowOff>
    </xdr:from>
    <xdr:ext cx="469744" cy="259045"/>
    <xdr:sp macro="" textlink="">
      <xdr:nvSpPr>
        <xdr:cNvPr id="204" name="テキスト ボックス 203"/>
        <xdr:cNvSpPr txBox="1"/>
      </xdr:nvSpPr>
      <xdr:spPr>
        <a:xfrm>
          <a:off x="2673428" y="133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136297</xdr:rowOff>
    </xdr:from>
    <xdr:to>
      <xdr:col>10</xdr:col>
      <xdr:colOff>165100</xdr:colOff>
      <xdr:row>78</xdr:row>
      <xdr:rowOff>66447</xdr:rowOff>
    </xdr:to>
    <xdr:sp macro="" textlink="">
      <xdr:nvSpPr>
        <xdr:cNvPr id="205" name="楕円 204"/>
        <xdr:cNvSpPr/>
      </xdr:nvSpPr>
      <xdr:spPr>
        <a:xfrm>
          <a:off x="1968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57574</xdr:rowOff>
    </xdr:from>
    <xdr:ext cx="469744" cy="259045"/>
    <xdr:sp macro="" textlink="">
      <xdr:nvSpPr>
        <xdr:cNvPr id="206" name="テキスト ボックス 205"/>
        <xdr:cNvSpPr txBox="1"/>
      </xdr:nvSpPr>
      <xdr:spPr>
        <a:xfrm>
          <a:off x="1784428" y="134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128448</xdr:rowOff>
    </xdr:from>
    <xdr:to>
      <xdr:col>6</xdr:col>
      <xdr:colOff>38100</xdr:colOff>
      <xdr:row>78</xdr:row>
      <xdr:rowOff>58598</xdr:rowOff>
    </xdr:to>
    <xdr:sp macro="" textlink="">
      <xdr:nvSpPr>
        <xdr:cNvPr id="207" name="楕円 206"/>
        <xdr:cNvSpPr/>
      </xdr:nvSpPr>
      <xdr:spPr>
        <a:xfrm>
          <a:off x="1079500" y="133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49725</xdr:rowOff>
    </xdr:from>
    <xdr:ext cx="469744" cy="259045"/>
    <xdr:sp macro="" textlink="">
      <xdr:nvSpPr>
        <xdr:cNvPr id="208" name="テキスト ボックス 207"/>
        <xdr:cNvSpPr txBox="1"/>
      </xdr:nvSpPr>
      <xdr:spPr>
        <a:xfrm>
          <a:off x="895428" y="134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131280</xdr:rowOff>
    </xdr:from>
    <xdr:to>
      <xdr:col>24</xdr:col>
      <xdr:colOff>63500</xdr:colOff>
      <xdr:row>95</xdr:row>
      <xdr:rowOff>144932</xdr:rowOff>
    </xdr:to>
    <xdr:cxnSp macro="">
      <xdr:nvCxnSpPr>
        <xdr:cNvPr id="238" name="直線コネクタ 237"/>
        <xdr:cNvCxnSpPr/>
      </xdr:nvCxnSpPr>
      <xdr:spPr>
        <a:xfrm>
          <a:off x="3797300" y="16419030"/>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131280</xdr:rowOff>
    </xdr:from>
    <xdr:to>
      <xdr:col>19</xdr:col>
      <xdr:colOff>177800</xdr:colOff>
      <xdr:row>95</xdr:row>
      <xdr:rowOff>152972</xdr:rowOff>
    </xdr:to>
    <xdr:cxnSp macro="">
      <xdr:nvCxnSpPr>
        <xdr:cNvPr id="241" name="直線コネクタ 240"/>
        <xdr:cNvCxnSpPr/>
      </xdr:nvCxnSpPr>
      <xdr:spPr>
        <a:xfrm flipV="1">
          <a:off x="2908300" y="16419030"/>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152972</xdr:rowOff>
    </xdr:from>
    <xdr:to>
      <xdr:col>15</xdr:col>
      <xdr:colOff>50800</xdr:colOff>
      <xdr:row>96</xdr:row>
      <xdr:rowOff>74461</xdr:rowOff>
    </xdr:to>
    <xdr:cxnSp macro="">
      <xdr:nvCxnSpPr>
        <xdr:cNvPr id="244" name="直線コネクタ 243"/>
        <xdr:cNvCxnSpPr/>
      </xdr:nvCxnSpPr>
      <xdr:spPr>
        <a:xfrm flipV="1">
          <a:off x="2019300" y="16440722"/>
          <a:ext cx="889000" cy="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74461</xdr:rowOff>
    </xdr:from>
    <xdr:to>
      <xdr:col>10</xdr:col>
      <xdr:colOff>114300</xdr:colOff>
      <xdr:row>96</xdr:row>
      <xdr:rowOff>108559</xdr:rowOff>
    </xdr:to>
    <xdr:cxnSp macro="">
      <xdr:nvCxnSpPr>
        <xdr:cNvPr id="247" name="直線コネクタ 246"/>
        <xdr:cNvCxnSpPr/>
      </xdr:nvCxnSpPr>
      <xdr:spPr>
        <a:xfrm flipV="1">
          <a:off x="1130300" y="16533661"/>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94132</xdr:rowOff>
    </xdr:from>
    <xdr:to>
      <xdr:col>24</xdr:col>
      <xdr:colOff>114300</xdr:colOff>
      <xdr:row>96</xdr:row>
      <xdr:rowOff>24282</xdr:rowOff>
    </xdr:to>
    <xdr:sp macro="" textlink="">
      <xdr:nvSpPr>
        <xdr:cNvPr id="257" name="楕円 256"/>
        <xdr:cNvSpPr/>
      </xdr:nvSpPr>
      <xdr:spPr>
        <a:xfrm>
          <a:off x="4584700" y="163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72559</xdr:rowOff>
    </xdr:from>
    <xdr:ext cx="599010" cy="259045"/>
    <xdr:sp macro="" textlink="">
      <xdr:nvSpPr>
        <xdr:cNvPr id="258" name="扶助費該当値テキスト"/>
        <xdr:cNvSpPr txBox="1"/>
      </xdr:nvSpPr>
      <xdr:spPr>
        <a:xfrm>
          <a:off x="4686300" y="1636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80480</xdr:rowOff>
    </xdr:from>
    <xdr:to>
      <xdr:col>20</xdr:col>
      <xdr:colOff>38100</xdr:colOff>
      <xdr:row>96</xdr:row>
      <xdr:rowOff>10630</xdr:rowOff>
    </xdr:to>
    <xdr:sp macro="" textlink="">
      <xdr:nvSpPr>
        <xdr:cNvPr id="259" name="楕円 258"/>
        <xdr:cNvSpPr/>
      </xdr:nvSpPr>
      <xdr:spPr>
        <a:xfrm>
          <a:off x="3746500" y="163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1757</xdr:rowOff>
    </xdr:from>
    <xdr:ext cx="599010" cy="259045"/>
    <xdr:sp macro="" textlink="">
      <xdr:nvSpPr>
        <xdr:cNvPr id="260" name="テキスト ボックス 259"/>
        <xdr:cNvSpPr txBox="1"/>
      </xdr:nvSpPr>
      <xdr:spPr>
        <a:xfrm>
          <a:off x="3497795" y="164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102172</xdr:rowOff>
    </xdr:from>
    <xdr:to>
      <xdr:col>15</xdr:col>
      <xdr:colOff>101600</xdr:colOff>
      <xdr:row>96</xdr:row>
      <xdr:rowOff>32322</xdr:rowOff>
    </xdr:to>
    <xdr:sp macro="" textlink="">
      <xdr:nvSpPr>
        <xdr:cNvPr id="261" name="楕円 260"/>
        <xdr:cNvSpPr/>
      </xdr:nvSpPr>
      <xdr:spPr>
        <a:xfrm>
          <a:off x="2857500" y="16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23449</xdr:rowOff>
    </xdr:from>
    <xdr:ext cx="599010" cy="259045"/>
    <xdr:sp macro="" textlink="">
      <xdr:nvSpPr>
        <xdr:cNvPr id="262" name="テキスト ボックス 261"/>
        <xdr:cNvSpPr txBox="1"/>
      </xdr:nvSpPr>
      <xdr:spPr>
        <a:xfrm>
          <a:off x="2608795" y="164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23661</xdr:rowOff>
    </xdr:from>
    <xdr:to>
      <xdr:col>10</xdr:col>
      <xdr:colOff>165100</xdr:colOff>
      <xdr:row>96</xdr:row>
      <xdr:rowOff>125261</xdr:rowOff>
    </xdr:to>
    <xdr:sp macro="" textlink="">
      <xdr:nvSpPr>
        <xdr:cNvPr id="263" name="楕円 262"/>
        <xdr:cNvSpPr/>
      </xdr:nvSpPr>
      <xdr:spPr>
        <a:xfrm>
          <a:off x="1968500" y="164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116388</xdr:rowOff>
    </xdr:from>
    <xdr:ext cx="534377" cy="259045"/>
    <xdr:sp macro="" textlink="">
      <xdr:nvSpPr>
        <xdr:cNvPr id="264" name="テキスト ボックス 263"/>
        <xdr:cNvSpPr txBox="1"/>
      </xdr:nvSpPr>
      <xdr:spPr>
        <a:xfrm>
          <a:off x="1752111" y="165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57759</xdr:rowOff>
    </xdr:from>
    <xdr:to>
      <xdr:col>6</xdr:col>
      <xdr:colOff>38100</xdr:colOff>
      <xdr:row>96</xdr:row>
      <xdr:rowOff>159359</xdr:rowOff>
    </xdr:to>
    <xdr:sp macro="" textlink="">
      <xdr:nvSpPr>
        <xdr:cNvPr id="265" name="楕円 264"/>
        <xdr:cNvSpPr/>
      </xdr:nvSpPr>
      <xdr:spPr>
        <a:xfrm>
          <a:off x="1079500" y="16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4436</xdr:rowOff>
    </xdr:from>
    <xdr:ext cx="534377" cy="259045"/>
    <xdr:sp macro="" textlink="">
      <xdr:nvSpPr>
        <xdr:cNvPr id="266" name="テキスト ボックス 265"/>
        <xdr:cNvSpPr txBox="1"/>
      </xdr:nvSpPr>
      <xdr:spPr>
        <a:xfrm>
          <a:off x="863111" y="162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18142</xdr:rowOff>
    </xdr:from>
    <xdr:to>
      <xdr:col>55</xdr:col>
      <xdr:colOff>0</xdr:colOff>
      <xdr:row>36</xdr:row>
      <xdr:rowOff>36259</xdr:rowOff>
    </xdr:to>
    <xdr:cxnSp macro="">
      <xdr:nvCxnSpPr>
        <xdr:cNvPr id="296" name="直線コネクタ 295"/>
        <xdr:cNvCxnSpPr/>
      </xdr:nvCxnSpPr>
      <xdr:spPr>
        <a:xfrm flipV="1">
          <a:off x="9639300" y="5847442"/>
          <a:ext cx="838200" cy="3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36259</xdr:rowOff>
    </xdr:from>
    <xdr:to>
      <xdr:col>50</xdr:col>
      <xdr:colOff>114300</xdr:colOff>
      <xdr:row>36</xdr:row>
      <xdr:rowOff>64948</xdr:rowOff>
    </xdr:to>
    <xdr:cxnSp macro="">
      <xdr:nvCxnSpPr>
        <xdr:cNvPr id="299" name="直線コネクタ 298"/>
        <xdr:cNvCxnSpPr/>
      </xdr:nvCxnSpPr>
      <xdr:spPr>
        <a:xfrm flipV="1">
          <a:off x="8750300" y="6208459"/>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64948</xdr:rowOff>
    </xdr:from>
    <xdr:to>
      <xdr:col>45</xdr:col>
      <xdr:colOff>177800</xdr:colOff>
      <xdr:row>36</xdr:row>
      <xdr:rowOff>87712</xdr:rowOff>
    </xdr:to>
    <xdr:cxnSp macro="">
      <xdr:nvCxnSpPr>
        <xdr:cNvPr id="302" name="直線コネクタ 301"/>
        <xdr:cNvCxnSpPr/>
      </xdr:nvCxnSpPr>
      <xdr:spPr>
        <a:xfrm flipV="1">
          <a:off x="7861300" y="6237148"/>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87712</xdr:rowOff>
    </xdr:from>
    <xdr:to>
      <xdr:col>41</xdr:col>
      <xdr:colOff>50800</xdr:colOff>
      <xdr:row>36</xdr:row>
      <xdr:rowOff>134366</xdr:rowOff>
    </xdr:to>
    <xdr:cxnSp macro="">
      <xdr:nvCxnSpPr>
        <xdr:cNvPr id="305" name="直線コネクタ 304"/>
        <xdr:cNvCxnSpPr/>
      </xdr:nvCxnSpPr>
      <xdr:spPr>
        <a:xfrm flipV="1">
          <a:off x="6972300" y="625991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7" name="テキスト ボックス 306"/>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138792</xdr:rowOff>
    </xdr:from>
    <xdr:to>
      <xdr:col>55</xdr:col>
      <xdr:colOff>50800</xdr:colOff>
      <xdr:row>34</xdr:row>
      <xdr:rowOff>68942</xdr:rowOff>
    </xdr:to>
    <xdr:sp macro="" textlink="">
      <xdr:nvSpPr>
        <xdr:cNvPr id="315" name="楕円 314"/>
        <xdr:cNvSpPr/>
      </xdr:nvSpPr>
      <xdr:spPr>
        <a:xfrm>
          <a:off x="10426700" y="57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161669</xdr:rowOff>
    </xdr:from>
    <xdr:ext cx="534377" cy="259045"/>
    <xdr:sp macro="" textlink="">
      <xdr:nvSpPr>
        <xdr:cNvPr id="316" name="補助費等該当値テキスト"/>
        <xdr:cNvSpPr txBox="1"/>
      </xdr:nvSpPr>
      <xdr:spPr>
        <a:xfrm>
          <a:off x="10528300" y="56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156909</xdr:rowOff>
    </xdr:from>
    <xdr:to>
      <xdr:col>50</xdr:col>
      <xdr:colOff>165100</xdr:colOff>
      <xdr:row>36</xdr:row>
      <xdr:rowOff>87059</xdr:rowOff>
    </xdr:to>
    <xdr:sp macro="" textlink="">
      <xdr:nvSpPr>
        <xdr:cNvPr id="317" name="楕円 316"/>
        <xdr:cNvSpPr/>
      </xdr:nvSpPr>
      <xdr:spPr>
        <a:xfrm>
          <a:off x="9588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78186</xdr:rowOff>
    </xdr:from>
    <xdr:ext cx="534377" cy="259045"/>
    <xdr:sp macro="" textlink="">
      <xdr:nvSpPr>
        <xdr:cNvPr id="318" name="テキスト ボックス 317"/>
        <xdr:cNvSpPr txBox="1"/>
      </xdr:nvSpPr>
      <xdr:spPr>
        <a:xfrm>
          <a:off x="9372111" y="6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14148</xdr:rowOff>
    </xdr:from>
    <xdr:to>
      <xdr:col>46</xdr:col>
      <xdr:colOff>38100</xdr:colOff>
      <xdr:row>36</xdr:row>
      <xdr:rowOff>115748</xdr:rowOff>
    </xdr:to>
    <xdr:sp macro="" textlink="">
      <xdr:nvSpPr>
        <xdr:cNvPr id="319" name="楕円 318"/>
        <xdr:cNvSpPr/>
      </xdr:nvSpPr>
      <xdr:spPr>
        <a:xfrm>
          <a:off x="8699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132275</xdr:rowOff>
    </xdr:from>
    <xdr:ext cx="534377" cy="259045"/>
    <xdr:sp macro="" textlink="">
      <xdr:nvSpPr>
        <xdr:cNvPr id="320" name="テキスト ボックス 319"/>
        <xdr:cNvSpPr txBox="1"/>
      </xdr:nvSpPr>
      <xdr:spPr>
        <a:xfrm>
          <a:off x="8483111" y="59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36912</xdr:rowOff>
    </xdr:from>
    <xdr:to>
      <xdr:col>41</xdr:col>
      <xdr:colOff>101600</xdr:colOff>
      <xdr:row>36</xdr:row>
      <xdr:rowOff>138512</xdr:rowOff>
    </xdr:to>
    <xdr:sp macro="" textlink="">
      <xdr:nvSpPr>
        <xdr:cNvPr id="321" name="楕円 320"/>
        <xdr:cNvSpPr/>
      </xdr:nvSpPr>
      <xdr:spPr>
        <a:xfrm>
          <a:off x="7810500" y="6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155039</xdr:rowOff>
    </xdr:from>
    <xdr:ext cx="534377" cy="259045"/>
    <xdr:sp macro="" textlink="">
      <xdr:nvSpPr>
        <xdr:cNvPr id="322" name="テキスト ボックス 321"/>
        <xdr:cNvSpPr txBox="1"/>
      </xdr:nvSpPr>
      <xdr:spPr>
        <a:xfrm>
          <a:off x="7594111" y="59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83566</xdr:rowOff>
    </xdr:from>
    <xdr:to>
      <xdr:col>36</xdr:col>
      <xdr:colOff>165100</xdr:colOff>
      <xdr:row>37</xdr:row>
      <xdr:rowOff>13716</xdr:rowOff>
    </xdr:to>
    <xdr:sp macro="" textlink="">
      <xdr:nvSpPr>
        <xdr:cNvPr id="323" name="楕円 322"/>
        <xdr:cNvSpPr/>
      </xdr:nvSpPr>
      <xdr:spPr>
        <a:xfrm>
          <a:off x="6921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30243</xdr:rowOff>
    </xdr:from>
    <xdr:ext cx="534377" cy="259045"/>
    <xdr:sp macro="" textlink="">
      <xdr:nvSpPr>
        <xdr:cNvPr id="324" name="テキスト ボックス 323"/>
        <xdr:cNvSpPr txBox="1"/>
      </xdr:nvSpPr>
      <xdr:spPr>
        <a:xfrm>
          <a:off x="6705111" y="60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165744</xdr:rowOff>
    </xdr:from>
    <xdr:to>
      <xdr:col>55</xdr:col>
      <xdr:colOff>0</xdr:colOff>
      <xdr:row>54</xdr:row>
      <xdr:rowOff>84738</xdr:rowOff>
    </xdr:to>
    <xdr:cxnSp macro="">
      <xdr:nvCxnSpPr>
        <xdr:cNvPr id="356" name="直線コネクタ 355"/>
        <xdr:cNvCxnSpPr/>
      </xdr:nvCxnSpPr>
      <xdr:spPr>
        <a:xfrm>
          <a:off x="9639300" y="9252594"/>
          <a:ext cx="838200" cy="9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165744</xdr:rowOff>
    </xdr:from>
    <xdr:to>
      <xdr:col>50</xdr:col>
      <xdr:colOff>114300</xdr:colOff>
      <xdr:row>54</xdr:row>
      <xdr:rowOff>119469</xdr:rowOff>
    </xdr:to>
    <xdr:cxnSp macro="">
      <xdr:nvCxnSpPr>
        <xdr:cNvPr id="359" name="直線コネクタ 358"/>
        <xdr:cNvCxnSpPr/>
      </xdr:nvCxnSpPr>
      <xdr:spPr>
        <a:xfrm flipV="1">
          <a:off x="8750300" y="9252594"/>
          <a:ext cx="889000" cy="1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119469</xdr:rowOff>
    </xdr:from>
    <xdr:to>
      <xdr:col>45</xdr:col>
      <xdr:colOff>177800</xdr:colOff>
      <xdr:row>56</xdr:row>
      <xdr:rowOff>30070</xdr:rowOff>
    </xdr:to>
    <xdr:cxnSp macro="">
      <xdr:nvCxnSpPr>
        <xdr:cNvPr id="362" name="直線コネクタ 361"/>
        <xdr:cNvCxnSpPr/>
      </xdr:nvCxnSpPr>
      <xdr:spPr>
        <a:xfrm flipV="1">
          <a:off x="7861300" y="9377769"/>
          <a:ext cx="889000" cy="2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124547</xdr:rowOff>
    </xdr:from>
    <xdr:to>
      <xdr:col>41</xdr:col>
      <xdr:colOff>50800</xdr:colOff>
      <xdr:row>56</xdr:row>
      <xdr:rowOff>30070</xdr:rowOff>
    </xdr:to>
    <xdr:cxnSp macro="">
      <xdr:nvCxnSpPr>
        <xdr:cNvPr id="365" name="直線コネクタ 364"/>
        <xdr:cNvCxnSpPr/>
      </xdr:nvCxnSpPr>
      <xdr:spPr>
        <a:xfrm>
          <a:off x="6972300" y="8868497"/>
          <a:ext cx="889000" cy="7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33938</xdr:rowOff>
    </xdr:from>
    <xdr:to>
      <xdr:col>55</xdr:col>
      <xdr:colOff>50800</xdr:colOff>
      <xdr:row>54</xdr:row>
      <xdr:rowOff>135538</xdr:rowOff>
    </xdr:to>
    <xdr:sp macro="" textlink="">
      <xdr:nvSpPr>
        <xdr:cNvPr id="375" name="楕円 374"/>
        <xdr:cNvSpPr/>
      </xdr:nvSpPr>
      <xdr:spPr>
        <a:xfrm>
          <a:off x="10426700" y="92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56815</xdr:rowOff>
    </xdr:from>
    <xdr:ext cx="534377" cy="259045"/>
    <xdr:sp macro="" textlink="">
      <xdr:nvSpPr>
        <xdr:cNvPr id="376" name="普通建設事業費該当値テキスト"/>
        <xdr:cNvSpPr txBox="1"/>
      </xdr:nvSpPr>
      <xdr:spPr>
        <a:xfrm>
          <a:off x="10528300" y="91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114944</xdr:rowOff>
    </xdr:from>
    <xdr:to>
      <xdr:col>50</xdr:col>
      <xdr:colOff>165100</xdr:colOff>
      <xdr:row>54</xdr:row>
      <xdr:rowOff>45094</xdr:rowOff>
    </xdr:to>
    <xdr:sp macro="" textlink="">
      <xdr:nvSpPr>
        <xdr:cNvPr id="377" name="楕円 376"/>
        <xdr:cNvSpPr/>
      </xdr:nvSpPr>
      <xdr:spPr>
        <a:xfrm>
          <a:off x="9588500" y="920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61621</xdr:rowOff>
    </xdr:from>
    <xdr:ext cx="534377" cy="259045"/>
    <xdr:sp macro="" textlink="">
      <xdr:nvSpPr>
        <xdr:cNvPr id="378" name="テキスト ボックス 377"/>
        <xdr:cNvSpPr txBox="1"/>
      </xdr:nvSpPr>
      <xdr:spPr>
        <a:xfrm>
          <a:off x="9372111" y="897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68669</xdr:rowOff>
    </xdr:from>
    <xdr:to>
      <xdr:col>46</xdr:col>
      <xdr:colOff>38100</xdr:colOff>
      <xdr:row>54</xdr:row>
      <xdr:rowOff>170269</xdr:rowOff>
    </xdr:to>
    <xdr:sp macro="" textlink="">
      <xdr:nvSpPr>
        <xdr:cNvPr id="379" name="楕円 378"/>
        <xdr:cNvSpPr/>
      </xdr:nvSpPr>
      <xdr:spPr>
        <a:xfrm>
          <a:off x="8699500" y="932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15346</xdr:rowOff>
    </xdr:from>
    <xdr:ext cx="534377" cy="259045"/>
    <xdr:sp macro="" textlink="">
      <xdr:nvSpPr>
        <xdr:cNvPr id="380" name="テキスト ボックス 379"/>
        <xdr:cNvSpPr txBox="1"/>
      </xdr:nvSpPr>
      <xdr:spPr>
        <a:xfrm>
          <a:off x="8483111" y="910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150720</xdr:rowOff>
    </xdr:from>
    <xdr:to>
      <xdr:col>41</xdr:col>
      <xdr:colOff>101600</xdr:colOff>
      <xdr:row>56</xdr:row>
      <xdr:rowOff>80870</xdr:rowOff>
    </xdr:to>
    <xdr:sp macro="" textlink="">
      <xdr:nvSpPr>
        <xdr:cNvPr id="381" name="楕円 380"/>
        <xdr:cNvSpPr/>
      </xdr:nvSpPr>
      <xdr:spPr>
        <a:xfrm>
          <a:off x="7810500" y="95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71997</xdr:rowOff>
    </xdr:from>
    <xdr:ext cx="534377" cy="259045"/>
    <xdr:sp macro="" textlink="">
      <xdr:nvSpPr>
        <xdr:cNvPr id="382" name="テキスト ボックス 381"/>
        <xdr:cNvSpPr txBox="1"/>
      </xdr:nvSpPr>
      <xdr:spPr>
        <a:xfrm>
          <a:off x="7594111" y="96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73747</xdr:rowOff>
    </xdr:from>
    <xdr:to>
      <xdr:col>36</xdr:col>
      <xdr:colOff>165100</xdr:colOff>
      <xdr:row>52</xdr:row>
      <xdr:rowOff>3897</xdr:rowOff>
    </xdr:to>
    <xdr:sp macro="" textlink="">
      <xdr:nvSpPr>
        <xdr:cNvPr id="383" name="楕円 382"/>
        <xdr:cNvSpPr/>
      </xdr:nvSpPr>
      <xdr:spPr>
        <a:xfrm>
          <a:off x="6921500" y="88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20424</xdr:rowOff>
    </xdr:from>
    <xdr:ext cx="599010" cy="259045"/>
    <xdr:sp macro="" textlink="">
      <xdr:nvSpPr>
        <xdr:cNvPr id="384" name="テキスト ボックス 383"/>
        <xdr:cNvSpPr txBox="1"/>
      </xdr:nvSpPr>
      <xdr:spPr>
        <a:xfrm>
          <a:off x="6672795" y="859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51079</xdr:rowOff>
    </xdr:from>
    <xdr:to>
      <xdr:col>54</xdr:col>
      <xdr:colOff>189865</xdr:colOff>
      <xdr:row>79</xdr:row>
      <xdr:rowOff>41478</xdr:rowOff>
    </xdr:to>
    <xdr:cxnSp macro="">
      <xdr:nvCxnSpPr>
        <xdr:cNvPr id="408" name="直線コネクタ 407"/>
        <xdr:cNvCxnSpPr/>
      </xdr:nvCxnSpPr>
      <xdr:spPr>
        <a:xfrm flipV="1">
          <a:off x="10475595" y="12395479"/>
          <a:ext cx="127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45305</xdr:rowOff>
    </xdr:from>
    <xdr:ext cx="313932" cy="259045"/>
    <xdr:sp macro="" textlink="">
      <xdr:nvSpPr>
        <xdr:cNvPr id="409" name="普通建設事業費 （ うち新規整備　）最小値テキスト"/>
        <xdr:cNvSpPr txBox="1"/>
      </xdr:nvSpPr>
      <xdr:spPr>
        <a:xfrm>
          <a:off x="10528300" y="1358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41478</xdr:rowOff>
    </xdr:from>
    <xdr:to>
      <xdr:col>55</xdr:col>
      <xdr:colOff>88900</xdr:colOff>
      <xdr:row>79</xdr:row>
      <xdr:rowOff>41478</xdr:rowOff>
    </xdr:to>
    <xdr:cxnSp macro="">
      <xdr:nvCxnSpPr>
        <xdr:cNvPr id="410" name="直線コネクタ 409"/>
        <xdr:cNvCxnSpPr/>
      </xdr:nvCxnSpPr>
      <xdr:spPr>
        <a:xfrm>
          <a:off x="10388600" y="1358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169206</xdr:rowOff>
    </xdr:from>
    <xdr:ext cx="534377" cy="259045"/>
    <xdr:sp macro="" textlink="">
      <xdr:nvSpPr>
        <xdr:cNvPr id="411" name="普通建設事業費 （ うち新規整備　）最大値テキスト"/>
        <xdr:cNvSpPr txBox="1"/>
      </xdr:nvSpPr>
      <xdr:spPr>
        <a:xfrm>
          <a:off x="10528300" y="121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51079</xdr:rowOff>
    </xdr:from>
    <xdr:to>
      <xdr:col>55</xdr:col>
      <xdr:colOff>88900</xdr:colOff>
      <xdr:row>72</xdr:row>
      <xdr:rowOff>51079</xdr:rowOff>
    </xdr:to>
    <xdr:cxnSp macro="">
      <xdr:nvCxnSpPr>
        <xdr:cNvPr id="412" name="直線コネクタ 411"/>
        <xdr:cNvCxnSpPr/>
      </xdr:nvCxnSpPr>
      <xdr:spPr>
        <a:xfrm>
          <a:off x="10388600" y="1239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114478</xdr:rowOff>
    </xdr:from>
    <xdr:to>
      <xdr:col>55</xdr:col>
      <xdr:colOff>0</xdr:colOff>
      <xdr:row>78</xdr:row>
      <xdr:rowOff>178</xdr:rowOff>
    </xdr:to>
    <xdr:cxnSp macro="">
      <xdr:nvCxnSpPr>
        <xdr:cNvPr id="413" name="直線コネクタ 412"/>
        <xdr:cNvCxnSpPr/>
      </xdr:nvCxnSpPr>
      <xdr:spPr>
        <a:xfrm>
          <a:off x="9639300" y="133161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68305</xdr:rowOff>
    </xdr:from>
    <xdr:ext cx="534377" cy="259045"/>
    <xdr:sp macro="" textlink="">
      <xdr:nvSpPr>
        <xdr:cNvPr id="414" name="普通建設事業費 （ うち新規整備　）平均値テキスト"/>
        <xdr:cNvSpPr txBox="1"/>
      </xdr:nvSpPr>
      <xdr:spPr>
        <a:xfrm>
          <a:off x="10528300" y="12927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45428</xdr:rowOff>
    </xdr:from>
    <xdr:to>
      <xdr:col>55</xdr:col>
      <xdr:colOff>50800</xdr:colOff>
      <xdr:row>76</xdr:row>
      <xdr:rowOff>147028</xdr:rowOff>
    </xdr:to>
    <xdr:sp macro="" textlink="">
      <xdr:nvSpPr>
        <xdr:cNvPr id="415" name="フローチャート: 判断 414"/>
        <xdr:cNvSpPr/>
      </xdr:nvSpPr>
      <xdr:spPr>
        <a:xfrm>
          <a:off x="104267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114478</xdr:rowOff>
    </xdr:from>
    <xdr:to>
      <xdr:col>50</xdr:col>
      <xdr:colOff>114300</xdr:colOff>
      <xdr:row>78</xdr:row>
      <xdr:rowOff>16904</xdr:rowOff>
    </xdr:to>
    <xdr:cxnSp macro="">
      <xdr:nvCxnSpPr>
        <xdr:cNvPr id="416" name="直線コネクタ 415"/>
        <xdr:cNvCxnSpPr/>
      </xdr:nvCxnSpPr>
      <xdr:spPr>
        <a:xfrm flipV="1">
          <a:off x="8750300" y="13316128"/>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100826</xdr:rowOff>
    </xdr:from>
    <xdr:to>
      <xdr:col>50</xdr:col>
      <xdr:colOff>165100</xdr:colOff>
      <xdr:row>76</xdr:row>
      <xdr:rowOff>30975</xdr:rowOff>
    </xdr:to>
    <xdr:sp macro="" textlink="">
      <xdr:nvSpPr>
        <xdr:cNvPr id="417" name="フローチャート: 判断 416"/>
        <xdr:cNvSpPr/>
      </xdr:nvSpPr>
      <xdr:spPr>
        <a:xfrm>
          <a:off x="9588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47503</xdr:rowOff>
    </xdr:from>
    <xdr:ext cx="534377" cy="259045"/>
    <xdr:sp macro="" textlink="">
      <xdr:nvSpPr>
        <xdr:cNvPr id="418" name="テキスト ボックス 417"/>
        <xdr:cNvSpPr txBox="1"/>
      </xdr:nvSpPr>
      <xdr:spPr>
        <a:xfrm>
          <a:off x="9372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105296</xdr:rowOff>
    </xdr:from>
    <xdr:to>
      <xdr:col>45</xdr:col>
      <xdr:colOff>177800</xdr:colOff>
      <xdr:row>78</xdr:row>
      <xdr:rowOff>16904</xdr:rowOff>
    </xdr:to>
    <xdr:cxnSp macro="">
      <xdr:nvCxnSpPr>
        <xdr:cNvPr id="419" name="直線コネクタ 418"/>
        <xdr:cNvCxnSpPr/>
      </xdr:nvCxnSpPr>
      <xdr:spPr>
        <a:xfrm>
          <a:off x="7861300" y="12621146"/>
          <a:ext cx="889000" cy="76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16091</xdr:rowOff>
    </xdr:from>
    <xdr:to>
      <xdr:col>46</xdr:col>
      <xdr:colOff>38100</xdr:colOff>
      <xdr:row>75</xdr:row>
      <xdr:rowOff>117691</xdr:rowOff>
    </xdr:to>
    <xdr:sp macro="" textlink="">
      <xdr:nvSpPr>
        <xdr:cNvPr id="420" name="フローチャート: 判断 419"/>
        <xdr:cNvSpPr/>
      </xdr:nvSpPr>
      <xdr:spPr>
        <a:xfrm>
          <a:off x="8699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134218</xdr:rowOff>
    </xdr:from>
    <xdr:ext cx="534377" cy="259045"/>
    <xdr:sp macro="" textlink="">
      <xdr:nvSpPr>
        <xdr:cNvPr id="421" name="テキスト ボックス 420"/>
        <xdr:cNvSpPr txBox="1"/>
      </xdr:nvSpPr>
      <xdr:spPr>
        <a:xfrm>
          <a:off x="8483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129604</xdr:rowOff>
    </xdr:from>
    <xdr:to>
      <xdr:col>41</xdr:col>
      <xdr:colOff>50800</xdr:colOff>
      <xdr:row>73</xdr:row>
      <xdr:rowOff>105296</xdr:rowOff>
    </xdr:to>
    <xdr:cxnSp macro="">
      <xdr:nvCxnSpPr>
        <xdr:cNvPr id="422" name="直線コネクタ 421"/>
        <xdr:cNvCxnSpPr/>
      </xdr:nvCxnSpPr>
      <xdr:spPr>
        <a:xfrm>
          <a:off x="6972300" y="12302554"/>
          <a:ext cx="889000" cy="3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166624</xdr:rowOff>
    </xdr:from>
    <xdr:to>
      <xdr:col>41</xdr:col>
      <xdr:colOff>101600</xdr:colOff>
      <xdr:row>74</xdr:row>
      <xdr:rowOff>96774</xdr:rowOff>
    </xdr:to>
    <xdr:sp macro="" textlink="">
      <xdr:nvSpPr>
        <xdr:cNvPr id="423" name="フローチャート: 判断 422"/>
        <xdr:cNvSpPr/>
      </xdr:nvSpPr>
      <xdr:spPr>
        <a:xfrm>
          <a:off x="7810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87901</xdr:rowOff>
    </xdr:from>
    <xdr:ext cx="534377" cy="259045"/>
    <xdr:sp macro="" textlink="">
      <xdr:nvSpPr>
        <xdr:cNvPr id="424" name="テキスト ボックス 423"/>
        <xdr:cNvSpPr txBox="1"/>
      </xdr:nvSpPr>
      <xdr:spPr>
        <a:xfrm>
          <a:off x="7594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40894</xdr:rowOff>
    </xdr:from>
    <xdr:to>
      <xdr:col>36</xdr:col>
      <xdr:colOff>165100</xdr:colOff>
      <xdr:row>74</xdr:row>
      <xdr:rowOff>142494</xdr:rowOff>
    </xdr:to>
    <xdr:sp macro="" textlink="">
      <xdr:nvSpPr>
        <xdr:cNvPr id="425" name="フローチャート: 判断 424"/>
        <xdr:cNvSpPr/>
      </xdr:nvSpPr>
      <xdr:spPr>
        <a:xfrm>
          <a:off x="6921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133621</xdr:rowOff>
    </xdr:from>
    <xdr:ext cx="534377" cy="259045"/>
    <xdr:sp macro="" textlink="">
      <xdr:nvSpPr>
        <xdr:cNvPr id="426" name="テキスト ボックス 425"/>
        <xdr:cNvSpPr txBox="1"/>
      </xdr:nvSpPr>
      <xdr:spPr>
        <a:xfrm>
          <a:off x="6705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120828</xdr:rowOff>
    </xdr:from>
    <xdr:to>
      <xdr:col>55</xdr:col>
      <xdr:colOff>50800</xdr:colOff>
      <xdr:row>78</xdr:row>
      <xdr:rowOff>50978</xdr:rowOff>
    </xdr:to>
    <xdr:sp macro="" textlink="">
      <xdr:nvSpPr>
        <xdr:cNvPr id="432" name="楕円 431"/>
        <xdr:cNvSpPr/>
      </xdr:nvSpPr>
      <xdr:spPr>
        <a:xfrm>
          <a:off x="10426700" y="13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99255</xdr:rowOff>
    </xdr:from>
    <xdr:ext cx="469744" cy="259045"/>
    <xdr:sp macro="" textlink="">
      <xdr:nvSpPr>
        <xdr:cNvPr id="433" name="普通建設事業費 （ うち新規整備　）該当値テキスト"/>
        <xdr:cNvSpPr txBox="1"/>
      </xdr:nvSpPr>
      <xdr:spPr>
        <a:xfrm>
          <a:off x="10528300" y="1330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63678</xdr:rowOff>
    </xdr:from>
    <xdr:to>
      <xdr:col>50</xdr:col>
      <xdr:colOff>165100</xdr:colOff>
      <xdr:row>77</xdr:row>
      <xdr:rowOff>165278</xdr:rowOff>
    </xdr:to>
    <xdr:sp macro="" textlink="">
      <xdr:nvSpPr>
        <xdr:cNvPr id="434" name="楕円 433"/>
        <xdr:cNvSpPr/>
      </xdr:nvSpPr>
      <xdr:spPr>
        <a:xfrm>
          <a:off x="9588500" y="132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156405</xdr:rowOff>
    </xdr:from>
    <xdr:ext cx="469744" cy="259045"/>
    <xdr:sp macro="" textlink="">
      <xdr:nvSpPr>
        <xdr:cNvPr id="435" name="テキスト ボックス 434"/>
        <xdr:cNvSpPr txBox="1"/>
      </xdr:nvSpPr>
      <xdr:spPr>
        <a:xfrm>
          <a:off x="9404428" y="133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137554</xdr:rowOff>
    </xdr:from>
    <xdr:to>
      <xdr:col>46</xdr:col>
      <xdr:colOff>38100</xdr:colOff>
      <xdr:row>78</xdr:row>
      <xdr:rowOff>67704</xdr:rowOff>
    </xdr:to>
    <xdr:sp macro="" textlink="">
      <xdr:nvSpPr>
        <xdr:cNvPr id="436" name="楕円 435"/>
        <xdr:cNvSpPr/>
      </xdr:nvSpPr>
      <xdr:spPr>
        <a:xfrm>
          <a:off x="8699500" y="133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58831</xdr:rowOff>
    </xdr:from>
    <xdr:ext cx="469744" cy="259045"/>
    <xdr:sp macro="" textlink="">
      <xdr:nvSpPr>
        <xdr:cNvPr id="437" name="テキスト ボックス 436"/>
        <xdr:cNvSpPr txBox="1"/>
      </xdr:nvSpPr>
      <xdr:spPr>
        <a:xfrm>
          <a:off x="8515428" y="134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54496</xdr:rowOff>
    </xdr:from>
    <xdr:to>
      <xdr:col>41</xdr:col>
      <xdr:colOff>101600</xdr:colOff>
      <xdr:row>73</xdr:row>
      <xdr:rowOff>156096</xdr:rowOff>
    </xdr:to>
    <xdr:sp macro="" textlink="">
      <xdr:nvSpPr>
        <xdr:cNvPr id="438" name="楕円 437"/>
        <xdr:cNvSpPr/>
      </xdr:nvSpPr>
      <xdr:spPr>
        <a:xfrm>
          <a:off x="7810500" y="125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1173</xdr:rowOff>
    </xdr:from>
    <xdr:ext cx="534377" cy="259045"/>
    <xdr:sp macro="" textlink="">
      <xdr:nvSpPr>
        <xdr:cNvPr id="439" name="テキスト ボックス 438"/>
        <xdr:cNvSpPr txBox="1"/>
      </xdr:nvSpPr>
      <xdr:spPr>
        <a:xfrm>
          <a:off x="7594111" y="123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78804</xdr:rowOff>
    </xdr:from>
    <xdr:to>
      <xdr:col>36</xdr:col>
      <xdr:colOff>165100</xdr:colOff>
      <xdr:row>72</xdr:row>
      <xdr:rowOff>8954</xdr:rowOff>
    </xdr:to>
    <xdr:sp macro="" textlink="">
      <xdr:nvSpPr>
        <xdr:cNvPr id="440" name="楕円 439"/>
        <xdr:cNvSpPr/>
      </xdr:nvSpPr>
      <xdr:spPr>
        <a:xfrm>
          <a:off x="6921500" y="122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25481</xdr:rowOff>
    </xdr:from>
    <xdr:ext cx="534377" cy="259045"/>
    <xdr:sp macro="" textlink="">
      <xdr:nvSpPr>
        <xdr:cNvPr id="441" name="テキスト ボックス 440"/>
        <xdr:cNvSpPr txBox="1"/>
      </xdr:nvSpPr>
      <xdr:spPr>
        <a:xfrm>
          <a:off x="6705111" y="120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7" name="直線コネクタ 466"/>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8"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9" name="直線コネクタ 468"/>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70"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71" name="直線コネクタ 470"/>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46268</xdr:rowOff>
    </xdr:from>
    <xdr:to>
      <xdr:col>55</xdr:col>
      <xdr:colOff>0</xdr:colOff>
      <xdr:row>94</xdr:row>
      <xdr:rowOff>93621</xdr:rowOff>
    </xdr:to>
    <xdr:cxnSp macro="">
      <xdr:nvCxnSpPr>
        <xdr:cNvPr id="472" name="直線コネクタ 471"/>
        <xdr:cNvCxnSpPr/>
      </xdr:nvCxnSpPr>
      <xdr:spPr>
        <a:xfrm>
          <a:off x="9639300" y="1616256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3" name="普通建設事業費 （ うち更新整備　）平均値テキスト"/>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4" name="フローチャート: 判断 473"/>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46268</xdr:rowOff>
    </xdr:from>
    <xdr:to>
      <xdr:col>50</xdr:col>
      <xdr:colOff>114300</xdr:colOff>
      <xdr:row>95</xdr:row>
      <xdr:rowOff>5104</xdr:rowOff>
    </xdr:to>
    <xdr:cxnSp macro="">
      <xdr:nvCxnSpPr>
        <xdr:cNvPr id="475" name="直線コネクタ 474"/>
        <xdr:cNvCxnSpPr/>
      </xdr:nvCxnSpPr>
      <xdr:spPr>
        <a:xfrm flipV="1">
          <a:off x="8750300" y="16162568"/>
          <a:ext cx="8890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6" name="フローチャート: 判断 475"/>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7" name="テキスト ボックス 476"/>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5104</xdr:rowOff>
    </xdr:from>
    <xdr:to>
      <xdr:col>45</xdr:col>
      <xdr:colOff>177800</xdr:colOff>
      <xdr:row>98</xdr:row>
      <xdr:rowOff>9496</xdr:rowOff>
    </xdr:to>
    <xdr:cxnSp macro="">
      <xdr:nvCxnSpPr>
        <xdr:cNvPr id="478" name="直線コネクタ 477"/>
        <xdr:cNvCxnSpPr/>
      </xdr:nvCxnSpPr>
      <xdr:spPr>
        <a:xfrm flipV="1">
          <a:off x="7861300" y="16292854"/>
          <a:ext cx="889000" cy="5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9" name="フローチャート: 判断 478"/>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80" name="テキスト ボックス 479"/>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22558</xdr:rowOff>
    </xdr:from>
    <xdr:to>
      <xdr:col>41</xdr:col>
      <xdr:colOff>50800</xdr:colOff>
      <xdr:row>98</xdr:row>
      <xdr:rowOff>9496</xdr:rowOff>
    </xdr:to>
    <xdr:cxnSp macro="">
      <xdr:nvCxnSpPr>
        <xdr:cNvPr id="481" name="直線コネクタ 480"/>
        <xdr:cNvCxnSpPr/>
      </xdr:nvCxnSpPr>
      <xdr:spPr>
        <a:xfrm>
          <a:off x="6972300" y="16138858"/>
          <a:ext cx="889000" cy="6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2" name="フローチャート: 判断 481"/>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3" name="テキスト ボックス 482"/>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4" name="フローチャート: 判断 483"/>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5" name="テキスト ボックス 484"/>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42821</xdr:rowOff>
    </xdr:from>
    <xdr:to>
      <xdr:col>55</xdr:col>
      <xdr:colOff>50800</xdr:colOff>
      <xdr:row>94</xdr:row>
      <xdr:rowOff>144421</xdr:rowOff>
    </xdr:to>
    <xdr:sp macro="" textlink="">
      <xdr:nvSpPr>
        <xdr:cNvPr id="491" name="楕円 490"/>
        <xdr:cNvSpPr/>
      </xdr:nvSpPr>
      <xdr:spPr>
        <a:xfrm>
          <a:off x="10426700" y="161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65698</xdr:rowOff>
    </xdr:from>
    <xdr:ext cx="534377" cy="259045"/>
    <xdr:sp macro="" textlink="">
      <xdr:nvSpPr>
        <xdr:cNvPr id="492" name="普通建設事業費 （ うち更新整備　）該当値テキスト"/>
        <xdr:cNvSpPr txBox="1"/>
      </xdr:nvSpPr>
      <xdr:spPr>
        <a:xfrm>
          <a:off x="10528300" y="160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166918</xdr:rowOff>
    </xdr:from>
    <xdr:to>
      <xdr:col>50</xdr:col>
      <xdr:colOff>165100</xdr:colOff>
      <xdr:row>94</xdr:row>
      <xdr:rowOff>97068</xdr:rowOff>
    </xdr:to>
    <xdr:sp macro="" textlink="">
      <xdr:nvSpPr>
        <xdr:cNvPr id="493" name="楕円 492"/>
        <xdr:cNvSpPr/>
      </xdr:nvSpPr>
      <xdr:spPr>
        <a:xfrm>
          <a:off x="9588500" y="161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113595</xdr:rowOff>
    </xdr:from>
    <xdr:ext cx="534377" cy="259045"/>
    <xdr:sp macro="" textlink="">
      <xdr:nvSpPr>
        <xdr:cNvPr id="494" name="テキスト ボックス 493"/>
        <xdr:cNvSpPr txBox="1"/>
      </xdr:nvSpPr>
      <xdr:spPr>
        <a:xfrm>
          <a:off x="9372111" y="158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125754</xdr:rowOff>
    </xdr:from>
    <xdr:to>
      <xdr:col>46</xdr:col>
      <xdr:colOff>38100</xdr:colOff>
      <xdr:row>95</xdr:row>
      <xdr:rowOff>55904</xdr:rowOff>
    </xdr:to>
    <xdr:sp macro="" textlink="">
      <xdr:nvSpPr>
        <xdr:cNvPr id="495" name="楕円 494"/>
        <xdr:cNvSpPr/>
      </xdr:nvSpPr>
      <xdr:spPr>
        <a:xfrm>
          <a:off x="8699500" y="162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72431</xdr:rowOff>
    </xdr:from>
    <xdr:ext cx="534377" cy="259045"/>
    <xdr:sp macro="" textlink="">
      <xdr:nvSpPr>
        <xdr:cNvPr id="496" name="テキスト ボックス 495"/>
        <xdr:cNvSpPr txBox="1"/>
      </xdr:nvSpPr>
      <xdr:spPr>
        <a:xfrm>
          <a:off x="8483111" y="160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130146</xdr:rowOff>
    </xdr:from>
    <xdr:to>
      <xdr:col>41</xdr:col>
      <xdr:colOff>101600</xdr:colOff>
      <xdr:row>98</xdr:row>
      <xdr:rowOff>60296</xdr:rowOff>
    </xdr:to>
    <xdr:sp macro="" textlink="">
      <xdr:nvSpPr>
        <xdr:cNvPr id="497" name="楕円 496"/>
        <xdr:cNvSpPr/>
      </xdr:nvSpPr>
      <xdr:spPr>
        <a:xfrm>
          <a:off x="7810500" y="167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51423</xdr:rowOff>
    </xdr:from>
    <xdr:ext cx="534377" cy="259045"/>
    <xdr:sp macro="" textlink="">
      <xdr:nvSpPr>
        <xdr:cNvPr id="498" name="テキスト ボックス 497"/>
        <xdr:cNvSpPr txBox="1"/>
      </xdr:nvSpPr>
      <xdr:spPr>
        <a:xfrm>
          <a:off x="7594111" y="168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143208</xdr:rowOff>
    </xdr:from>
    <xdr:to>
      <xdr:col>36</xdr:col>
      <xdr:colOff>165100</xdr:colOff>
      <xdr:row>94</xdr:row>
      <xdr:rowOff>73358</xdr:rowOff>
    </xdr:to>
    <xdr:sp macro="" textlink="">
      <xdr:nvSpPr>
        <xdr:cNvPr id="499" name="楕円 498"/>
        <xdr:cNvSpPr/>
      </xdr:nvSpPr>
      <xdr:spPr>
        <a:xfrm>
          <a:off x="6921500" y="160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89885</xdr:rowOff>
    </xdr:from>
    <xdr:ext cx="534377" cy="259045"/>
    <xdr:sp macro="" textlink="">
      <xdr:nvSpPr>
        <xdr:cNvPr id="500" name="テキスト ボックス 499"/>
        <xdr:cNvSpPr txBox="1"/>
      </xdr:nvSpPr>
      <xdr:spPr>
        <a:xfrm>
          <a:off x="6705111" y="158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4" name="テキスト ボックス 51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6" name="テキスト ボックス 51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8" name="テキスト ボックス 51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6" name="直線コネクタ 525"/>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9"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30" name="直線コネクタ 529"/>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27577</xdr:rowOff>
    </xdr:from>
    <xdr:to>
      <xdr:col>85</xdr:col>
      <xdr:colOff>127000</xdr:colOff>
      <xdr:row>39</xdr:row>
      <xdr:rowOff>20610</xdr:rowOff>
    </xdr:to>
    <xdr:cxnSp macro="">
      <xdr:nvCxnSpPr>
        <xdr:cNvPr id="531" name="直線コネクタ 530"/>
        <xdr:cNvCxnSpPr/>
      </xdr:nvCxnSpPr>
      <xdr:spPr>
        <a:xfrm flipV="1">
          <a:off x="15481300" y="6199777"/>
          <a:ext cx="838200" cy="50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2" name="災害復旧事業費平均値テキスト"/>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3" name="フローチャート: 判断 532"/>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20610</xdr:rowOff>
    </xdr:from>
    <xdr:to>
      <xdr:col>81</xdr:col>
      <xdr:colOff>50800</xdr:colOff>
      <xdr:row>39</xdr:row>
      <xdr:rowOff>76127</xdr:rowOff>
    </xdr:to>
    <xdr:cxnSp macro="">
      <xdr:nvCxnSpPr>
        <xdr:cNvPr id="534" name="直線コネクタ 533"/>
        <xdr:cNvCxnSpPr/>
      </xdr:nvCxnSpPr>
      <xdr:spPr>
        <a:xfrm flipV="1">
          <a:off x="14592300" y="6707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5" name="フローチャート: 判断 534"/>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6" name="テキスト ボックス 535"/>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69378</xdr:rowOff>
    </xdr:from>
    <xdr:to>
      <xdr:col>76</xdr:col>
      <xdr:colOff>114300</xdr:colOff>
      <xdr:row>39</xdr:row>
      <xdr:rowOff>76127</xdr:rowOff>
    </xdr:to>
    <xdr:cxnSp macro="">
      <xdr:nvCxnSpPr>
        <xdr:cNvPr id="537" name="直線コネクタ 536"/>
        <xdr:cNvCxnSpPr/>
      </xdr:nvCxnSpPr>
      <xdr:spPr>
        <a:xfrm>
          <a:off x="13703300" y="6755928"/>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8" name="フローチャート: 判断 537"/>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9" name="テキスト ボックス 538"/>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25291</xdr:rowOff>
    </xdr:from>
    <xdr:to>
      <xdr:col>71</xdr:col>
      <xdr:colOff>177800</xdr:colOff>
      <xdr:row>39</xdr:row>
      <xdr:rowOff>69378</xdr:rowOff>
    </xdr:to>
    <xdr:cxnSp macro="">
      <xdr:nvCxnSpPr>
        <xdr:cNvPr id="540" name="直線コネクタ 539"/>
        <xdr:cNvCxnSpPr/>
      </xdr:nvCxnSpPr>
      <xdr:spPr>
        <a:xfrm>
          <a:off x="12814300" y="67118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41" name="フローチャート: 判断 540"/>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2" name="テキスト ボックス 541"/>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3" name="フローチャート: 判断 542"/>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4" name="テキスト ボックス 543"/>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148227</xdr:rowOff>
    </xdr:from>
    <xdr:to>
      <xdr:col>85</xdr:col>
      <xdr:colOff>177800</xdr:colOff>
      <xdr:row>36</xdr:row>
      <xdr:rowOff>78377</xdr:rowOff>
    </xdr:to>
    <xdr:sp macro="" textlink="">
      <xdr:nvSpPr>
        <xdr:cNvPr id="550" name="楕円 549"/>
        <xdr:cNvSpPr/>
      </xdr:nvSpPr>
      <xdr:spPr>
        <a:xfrm>
          <a:off x="16268700" y="61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171104</xdr:rowOff>
    </xdr:from>
    <xdr:ext cx="469744" cy="259045"/>
    <xdr:sp macro="" textlink="">
      <xdr:nvSpPr>
        <xdr:cNvPr id="551" name="災害復旧事業費該当値テキスト"/>
        <xdr:cNvSpPr txBox="1"/>
      </xdr:nvSpPr>
      <xdr:spPr>
        <a:xfrm>
          <a:off x="16370300"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141260</xdr:rowOff>
    </xdr:from>
    <xdr:to>
      <xdr:col>81</xdr:col>
      <xdr:colOff>101600</xdr:colOff>
      <xdr:row>39</xdr:row>
      <xdr:rowOff>71410</xdr:rowOff>
    </xdr:to>
    <xdr:sp macro="" textlink="">
      <xdr:nvSpPr>
        <xdr:cNvPr id="552" name="楕円 551"/>
        <xdr:cNvSpPr/>
      </xdr:nvSpPr>
      <xdr:spPr>
        <a:xfrm>
          <a:off x="15430500" y="66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62537</xdr:rowOff>
    </xdr:from>
    <xdr:ext cx="378565" cy="259045"/>
    <xdr:sp macro="" textlink="">
      <xdr:nvSpPr>
        <xdr:cNvPr id="553" name="テキスト ボックス 552"/>
        <xdr:cNvSpPr txBox="1"/>
      </xdr:nvSpPr>
      <xdr:spPr>
        <a:xfrm>
          <a:off x="15292017" y="674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25327</xdr:rowOff>
    </xdr:from>
    <xdr:to>
      <xdr:col>76</xdr:col>
      <xdr:colOff>165100</xdr:colOff>
      <xdr:row>39</xdr:row>
      <xdr:rowOff>126927</xdr:rowOff>
    </xdr:to>
    <xdr:sp macro="" textlink="">
      <xdr:nvSpPr>
        <xdr:cNvPr id="554" name="楕円 553"/>
        <xdr:cNvSpPr/>
      </xdr:nvSpPr>
      <xdr:spPr>
        <a:xfrm>
          <a:off x="14541500" y="67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118054</xdr:rowOff>
    </xdr:from>
    <xdr:ext cx="378565" cy="259045"/>
    <xdr:sp macro="" textlink="">
      <xdr:nvSpPr>
        <xdr:cNvPr id="555" name="テキスト ボックス 554"/>
        <xdr:cNvSpPr txBox="1"/>
      </xdr:nvSpPr>
      <xdr:spPr>
        <a:xfrm>
          <a:off x="14403017" y="680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18578</xdr:rowOff>
    </xdr:from>
    <xdr:to>
      <xdr:col>72</xdr:col>
      <xdr:colOff>38100</xdr:colOff>
      <xdr:row>39</xdr:row>
      <xdr:rowOff>120178</xdr:rowOff>
    </xdr:to>
    <xdr:sp macro="" textlink="">
      <xdr:nvSpPr>
        <xdr:cNvPr id="556" name="楕円 555"/>
        <xdr:cNvSpPr/>
      </xdr:nvSpPr>
      <xdr:spPr>
        <a:xfrm>
          <a:off x="13652500" y="67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111305</xdr:rowOff>
    </xdr:from>
    <xdr:ext cx="378565" cy="259045"/>
    <xdr:sp macro="" textlink="">
      <xdr:nvSpPr>
        <xdr:cNvPr id="557" name="テキスト ボックス 556"/>
        <xdr:cNvSpPr txBox="1"/>
      </xdr:nvSpPr>
      <xdr:spPr>
        <a:xfrm>
          <a:off x="13514017" y="679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145941</xdr:rowOff>
    </xdr:from>
    <xdr:to>
      <xdr:col>67</xdr:col>
      <xdr:colOff>101600</xdr:colOff>
      <xdr:row>39</xdr:row>
      <xdr:rowOff>76091</xdr:rowOff>
    </xdr:to>
    <xdr:sp macro="" textlink="">
      <xdr:nvSpPr>
        <xdr:cNvPr id="558" name="楕円 557"/>
        <xdr:cNvSpPr/>
      </xdr:nvSpPr>
      <xdr:spPr>
        <a:xfrm>
          <a:off x="12763500" y="66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67218</xdr:rowOff>
    </xdr:from>
    <xdr:ext cx="378565" cy="259045"/>
    <xdr:sp macro="" textlink="">
      <xdr:nvSpPr>
        <xdr:cNvPr id="559" name="テキスト ボックス 558"/>
        <xdr:cNvSpPr txBox="1"/>
      </xdr:nvSpPr>
      <xdr:spPr>
        <a:xfrm>
          <a:off x="12625017" y="675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9" name="テキスト ボックス 61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1" name="テキスト ボックス 62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31" name="直線コネクタ 630"/>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2"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3" name="直線コネクタ 632"/>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4"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5" name="直線コネクタ 634"/>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115217</xdr:rowOff>
    </xdr:from>
    <xdr:to>
      <xdr:col>85</xdr:col>
      <xdr:colOff>127000</xdr:colOff>
      <xdr:row>73</xdr:row>
      <xdr:rowOff>98758</xdr:rowOff>
    </xdr:to>
    <xdr:cxnSp macro="">
      <xdr:nvCxnSpPr>
        <xdr:cNvPr id="636" name="直線コネクタ 635"/>
        <xdr:cNvCxnSpPr/>
      </xdr:nvCxnSpPr>
      <xdr:spPr>
        <a:xfrm flipV="1">
          <a:off x="15481300" y="12116717"/>
          <a:ext cx="8382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7" name="公債費平均値テキスト"/>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8" name="フローチャート: 判断 637"/>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98758</xdr:rowOff>
    </xdr:from>
    <xdr:to>
      <xdr:col>81</xdr:col>
      <xdr:colOff>50800</xdr:colOff>
      <xdr:row>73</xdr:row>
      <xdr:rowOff>100495</xdr:rowOff>
    </xdr:to>
    <xdr:cxnSp macro="">
      <xdr:nvCxnSpPr>
        <xdr:cNvPr id="639" name="直線コネクタ 638"/>
        <xdr:cNvCxnSpPr/>
      </xdr:nvCxnSpPr>
      <xdr:spPr>
        <a:xfrm flipV="1">
          <a:off x="14592300" y="1261460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40" name="フローチャート: 判断 639"/>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41" name="テキスト ボックス 640"/>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100495</xdr:rowOff>
    </xdr:from>
    <xdr:to>
      <xdr:col>76</xdr:col>
      <xdr:colOff>114300</xdr:colOff>
      <xdr:row>74</xdr:row>
      <xdr:rowOff>16690</xdr:rowOff>
    </xdr:to>
    <xdr:cxnSp macro="">
      <xdr:nvCxnSpPr>
        <xdr:cNvPr id="642" name="直線コネクタ 641"/>
        <xdr:cNvCxnSpPr/>
      </xdr:nvCxnSpPr>
      <xdr:spPr>
        <a:xfrm flipV="1">
          <a:off x="13703300" y="12616345"/>
          <a:ext cx="8890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3" name="フローチャート: 判断 642"/>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4" name="テキスト ボックス 643"/>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168755</xdr:rowOff>
    </xdr:from>
    <xdr:to>
      <xdr:col>71</xdr:col>
      <xdr:colOff>177800</xdr:colOff>
      <xdr:row>74</xdr:row>
      <xdr:rowOff>16690</xdr:rowOff>
    </xdr:to>
    <xdr:cxnSp macro="">
      <xdr:nvCxnSpPr>
        <xdr:cNvPr id="645" name="直線コネクタ 644"/>
        <xdr:cNvCxnSpPr/>
      </xdr:nvCxnSpPr>
      <xdr:spPr>
        <a:xfrm>
          <a:off x="12814300" y="12684605"/>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6" name="フローチャート: 判断 645"/>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7" name="テキスト ボックス 646"/>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8" name="フローチャート: 判断 647"/>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9" name="テキスト ボックス 648"/>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64417</xdr:rowOff>
    </xdr:from>
    <xdr:to>
      <xdr:col>85</xdr:col>
      <xdr:colOff>177800</xdr:colOff>
      <xdr:row>70</xdr:row>
      <xdr:rowOff>166017</xdr:rowOff>
    </xdr:to>
    <xdr:sp macro="" textlink="">
      <xdr:nvSpPr>
        <xdr:cNvPr id="655" name="楕円 654"/>
        <xdr:cNvSpPr/>
      </xdr:nvSpPr>
      <xdr:spPr>
        <a:xfrm>
          <a:off x="16268700" y="120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17444</xdr:rowOff>
    </xdr:from>
    <xdr:ext cx="534377" cy="259045"/>
    <xdr:sp macro="" textlink="">
      <xdr:nvSpPr>
        <xdr:cNvPr id="656" name="公債費該当値テキスト"/>
        <xdr:cNvSpPr txBox="1"/>
      </xdr:nvSpPr>
      <xdr:spPr>
        <a:xfrm>
          <a:off x="16370300" y="1201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47958</xdr:rowOff>
    </xdr:from>
    <xdr:to>
      <xdr:col>81</xdr:col>
      <xdr:colOff>101600</xdr:colOff>
      <xdr:row>73</xdr:row>
      <xdr:rowOff>149558</xdr:rowOff>
    </xdr:to>
    <xdr:sp macro="" textlink="">
      <xdr:nvSpPr>
        <xdr:cNvPr id="657" name="楕円 656"/>
        <xdr:cNvSpPr/>
      </xdr:nvSpPr>
      <xdr:spPr>
        <a:xfrm>
          <a:off x="15430500" y="125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166085</xdr:rowOff>
    </xdr:from>
    <xdr:ext cx="534377" cy="259045"/>
    <xdr:sp macro="" textlink="">
      <xdr:nvSpPr>
        <xdr:cNvPr id="658" name="テキスト ボックス 657"/>
        <xdr:cNvSpPr txBox="1"/>
      </xdr:nvSpPr>
      <xdr:spPr>
        <a:xfrm>
          <a:off x="15214111" y="123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49695</xdr:rowOff>
    </xdr:from>
    <xdr:to>
      <xdr:col>76</xdr:col>
      <xdr:colOff>165100</xdr:colOff>
      <xdr:row>73</xdr:row>
      <xdr:rowOff>151295</xdr:rowOff>
    </xdr:to>
    <xdr:sp macro="" textlink="">
      <xdr:nvSpPr>
        <xdr:cNvPr id="659" name="楕円 658"/>
        <xdr:cNvSpPr/>
      </xdr:nvSpPr>
      <xdr:spPr>
        <a:xfrm>
          <a:off x="14541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167822</xdr:rowOff>
    </xdr:from>
    <xdr:ext cx="534377" cy="259045"/>
    <xdr:sp macro="" textlink="">
      <xdr:nvSpPr>
        <xdr:cNvPr id="660" name="テキスト ボックス 659"/>
        <xdr:cNvSpPr txBox="1"/>
      </xdr:nvSpPr>
      <xdr:spPr>
        <a:xfrm>
          <a:off x="14325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137340</xdr:rowOff>
    </xdr:from>
    <xdr:to>
      <xdr:col>72</xdr:col>
      <xdr:colOff>38100</xdr:colOff>
      <xdr:row>74</xdr:row>
      <xdr:rowOff>67490</xdr:rowOff>
    </xdr:to>
    <xdr:sp macro="" textlink="">
      <xdr:nvSpPr>
        <xdr:cNvPr id="661" name="楕円 660"/>
        <xdr:cNvSpPr/>
      </xdr:nvSpPr>
      <xdr:spPr>
        <a:xfrm>
          <a:off x="13652500" y="126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84017</xdr:rowOff>
    </xdr:from>
    <xdr:ext cx="534377" cy="259045"/>
    <xdr:sp macro="" textlink="">
      <xdr:nvSpPr>
        <xdr:cNvPr id="662" name="テキスト ボックス 661"/>
        <xdr:cNvSpPr txBox="1"/>
      </xdr:nvSpPr>
      <xdr:spPr>
        <a:xfrm>
          <a:off x="13436111" y="124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117955</xdr:rowOff>
    </xdr:from>
    <xdr:to>
      <xdr:col>67</xdr:col>
      <xdr:colOff>101600</xdr:colOff>
      <xdr:row>74</xdr:row>
      <xdr:rowOff>48105</xdr:rowOff>
    </xdr:to>
    <xdr:sp macro="" textlink="">
      <xdr:nvSpPr>
        <xdr:cNvPr id="663" name="楕円 662"/>
        <xdr:cNvSpPr/>
      </xdr:nvSpPr>
      <xdr:spPr>
        <a:xfrm>
          <a:off x="12763500" y="126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64632</xdr:rowOff>
    </xdr:from>
    <xdr:ext cx="534377" cy="259045"/>
    <xdr:sp macro="" textlink="">
      <xdr:nvSpPr>
        <xdr:cNvPr id="664" name="テキスト ボックス 663"/>
        <xdr:cNvSpPr txBox="1"/>
      </xdr:nvSpPr>
      <xdr:spPr>
        <a:xfrm>
          <a:off x="12547111" y="124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90" name="直線コネクタ 689"/>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91"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2" name="直線コネクタ 691"/>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3"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4" name="直線コネクタ 693"/>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137251</xdr:rowOff>
    </xdr:from>
    <xdr:to>
      <xdr:col>85</xdr:col>
      <xdr:colOff>127000</xdr:colOff>
      <xdr:row>98</xdr:row>
      <xdr:rowOff>46594</xdr:rowOff>
    </xdr:to>
    <xdr:cxnSp macro="">
      <xdr:nvCxnSpPr>
        <xdr:cNvPr id="695" name="直線コネクタ 694"/>
        <xdr:cNvCxnSpPr/>
      </xdr:nvCxnSpPr>
      <xdr:spPr>
        <a:xfrm flipV="1">
          <a:off x="15481300" y="16767901"/>
          <a:ext cx="838200" cy="8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6"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7" name="フローチャート: 判断 696"/>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129087</xdr:rowOff>
    </xdr:from>
    <xdr:to>
      <xdr:col>81</xdr:col>
      <xdr:colOff>50800</xdr:colOff>
      <xdr:row>98</xdr:row>
      <xdr:rowOff>46594</xdr:rowOff>
    </xdr:to>
    <xdr:cxnSp macro="">
      <xdr:nvCxnSpPr>
        <xdr:cNvPr id="698" name="直線コネクタ 697"/>
        <xdr:cNvCxnSpPr/>
      </xdr:nvCxnSpPr>
      <xdr:spPr>
        <a:xfrm>
          <a:off x="14592300" y="16588287"/>
          <a:ext cx="889000" cy="2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9" name="フローチャート: 判断 698"/>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700" name="テキスト ボックス 699"/>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129087</xdr:rowOff>
    </xdr:from>
    <xdr:to>
      <xdr:col>76</xdr:col>
      <xdr:colOff>114300</xdr:colOff>
      <xdr:row>98</xdr:row>
      <xdr:rowOff>30559</xdr:rowOff>
    </xdr:to>
    <xdr:cxnSp macro="">
      <xdr:nvCxnSpPr>
        <xdr:cNvPr id="701" name="直線コネクタ 700"/>
        <xdr:cNvCxnSpPr/>
      </xdr:nvCxnSpPr>
      <xdr:spPr>
        <a:xfrm flipV="1">
          <a:off x="13703300" y="16588287"/>
          <a:ext cx="889000" cy="2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2" name="フローチャート: 判断 701"/>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3" name="テキスト ボックス 702"/>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153873</xdr:rowOff>
    </xdr:from>
    <xdr:to>
      <xdr:col>71</xdr:col>
      <xdr:colOff>177800</xdr:colOff>
      <xdr:row>98</xdr:row>
      <xdr:rowOff>30559</xdr:rowOff>
    </xdr:to>
    <xdr:cxnSp macro="">
      <xdr:nvCxnSpPr>
        <xdr:cNvPr id="704" name="直線コネクタ 703"/>
        <xdr:cNvCxnSpPr/>
      </xdr:nvCxnSpPr>
      <xdr:spPr>
        <a:xfrm>
          <a:off x="12814300" y="16613073"/>
          <a:ext cx="889000" cy="2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5" name="フローチャート: 判断 704"/>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6" name="テキスト ボックス 705"/>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7" name="フローチャート: 判断 706"/>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8" name="テキスト ボックス 707"/>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86451</xdr:rowOff>
    </xdr:from>
    <xdr:to>
      <xdr:col>85</xdr:col>
      <xdr:colOff>177800</xdr:colOff>
      <xdr:row>98</xdr:row>
      <xdr:rowOff>16601</xdr:rowOff>
    </xdr:to>
    <xdr:sp macro="" textlink="">
      <xdr:nvSpPr>
        <xdr:cNvPr id="714" name="楕円 713"/>
        <xdr:cNvSpPr/>
      </xdr:nvSpPr>
      <xdr:spPr>
        <a:xfrm>
          <a:off x="16268700" y="167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64878</xdr:rowOff>
    </xdr:from>
    <xdr:ext cx="469744" cy="259045"/>
    <xdr:sp macro="" textlink="">
      <xdr:nvSpPr>
        <xdr:cNvPr id="715" name="積立金該当値テキスト"/>
        <xdr:cNvSpPr txBox="1"/>
      </xdr:nvSpPr>
      <xdr:spPr>
        <a:xfrm>
          <a:off x="16370300" y="166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167244</xdr:rowOff>
    </xdr:from>
    <xdr:to>
      <xdr:col>81</xdr:col>
      <xdr:colOff>101600</xdr:colOff>
      <xdr:row>98</xdr:row>
      <xdr:rowOff>97394</xdr:rowOff>
    </xdr:to>
    <xdr:sp macro="" textlink="">
      <xdr:nvSpPr>
        <xdr:cNvPr id="716" name="楕円 715"/>
        <xdr:cNvSpPr/>
      </xdr:nvSpPr>
      <xdr:spPr>
        <a:xfrm>
          <a:off x="15430500" y="167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88521</xdr:rowOff>
    </xdr:from>
    <xdr:ext cx="469744" cy="259045"/>
    <xdr:sp macro="" textlink="">
      <xdr:nvSpPr>
        <xdr:cNvPr id="717" name="テキスト ボックス 716"/>
        <xdr:cNvSpPr txBox="1"/>
      </xdr:nvSpPr>
      <xdr:spPr>
        <a:xfrm>
          <a:off x="15246428" y="1689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78287</xdr:rowOff>
    </xdr:from>
    <xdr:to>
      <xdr:col>76</xdr:col>
      <xdr:colOff>165100</xdr:colOff>
      <xdr:row>97</xdr:row>
      <xdr:rowOff>8437</xdr:rowOff>
    </xdr:to>
    <xdr:sp macro="" textlink="">
      <xdr:nvSpPr>
        <xdr:cNvPr id="718" name="楕円 717"/>
        <xdr:cNvSpPr/>
      </xdr:nvSpPr>
      <xdr:spPr>
        <a:xfrm>
          <a:off x="14541500" y="16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171014</xdr:rowOff>
    </xdr:from>
    <xdr:ext cx="534377" cy="259045"/>
    <xdr:sp macro="" textlink="">
      <xdr:nvSpPr>
        <xdr:cNvPr id="719" name="テキスト ボックス 718"/>
        <xdr:cNvSpPr txBox="1"/>
      </xdr:nvSpPr>
      <xdr:spPr>
        <a:xfrm>
          <a:off x="14325111" y="1663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151209</xdr:rowOff>
    </xdr:from>
    <xdr:to>
      <xdr:col>72</xdr:col>
      <xdr:colOff>38100</xdr:colOff>
      <xdr:row>98</xdr:row>
      <xdr:rowOff>81359</xdr:rowOff>
    </xdr:to>
    <xdr:sp macro="" textlink="">
      <xdr:nvSpPr>
        <xdr:cNvPr id="720" name="楕円 719"/>
        <xdr:cNvSpPr/>
      </xdr:nvSpPr>
      <xdr:spPr>
        <a:xfrm>
          <a:off x="13652500" y="167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72486</xdr:rowOff>
    </xdr:from>
    <xdr:ext cx="469744" cy="259045"/>
    <xdr:sp macro="" textlink="">
      <xdr:nvSpPr>
        <xdr:cNvPr id="721" name="テキスト ボックス 720"/>
        <xdr:cNvSpPr txBox="1"/>
      </xdr:nvSpPr>
      <xdr:spPr>
        <a:xfrm>
          <a:off x="13468428" y="1687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103073</xdr:rowOff>
    </xdr:from>
    <xdr:to>
      <xdr:col>67</xdr:col>
      <xdr:colOff>101600</xdr:colOff>
      <xdr:row>97</xdr:row>
      <xdr:rowOff>33223</xdr:rowOff>
    </xdr:to>
    <xdr:sp macro="" textlink="">
      <xdr:nvSpPr>
        <xdr:cNvPr id="722" name="楕円 721"/>
        <xdr:cNvSpPr/>
      </xdr:nvSpPr>
      <xdr:spPr>
        <a:xfrm>
          <a:off x="12763500" y="1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49750</xdr:rowOff>
    </xdr:from>
    <xdr:ext cx="534377" cy="259045"/>
    <xdr:sp macro="" textlink="">
      <xdr:nvSpPr>
        <xdr:cNvPr id="723" name="テキスト ボックス 722"/>
        <xdr:cNvSpPr txBox="1"/>
      </xdr:nvSpPr>
      <xdr:spPr>
        <a:xfrm>
          <a:off x="12547111" y="163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7" name="直線コネクタ 746"/>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50"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51" name="直線コネクタ 750"/>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24765</xdr:rowOff>
    </xdr:from>
    <xdr:to>
      <xdr:col>116</xdr:col>
      <xdr:colOff>63500</xdr:colOff>
      <xdr:row>39</xdr:row>
      <xdr:rowOff>25654</xdr:rowOff>
    </xdr:to>
    <xdr:cxnSp macro="">
      <xdr:nvCxnSpPr>
        <xdr:cNvPr id="752" name="直線コネクタ 751"/>
        <xdr:cNvCxnSpPr/>
      </xdr:nvCxnSpPr>
      <xdr:spPr>
        <a:xfrm>
          <a:off x="21323300" y="6711315"/>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3"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4" name="フローチャート: 判断 753"/>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23749</xdr:rowOff>
    </xdr:from>
    <xdr:to>
      <xdr:col>111</xdr:col>
      <xdr:colOff>177800</xdr:colOff>
      <xdr:row>39</xdr:row>
      <xdr:rowOff>24765</xdr:rowOff>
    </xdr:to>
    <xdr:cxnSp macro="">
      <xdr:nvCxnSpPr>
        <xdr:cNvPr id="755" name="直線コネクタ 754"/>
        <xdr:cNvCxnSpPr/>
      </xdr:nvCxnSpPr>
      <xdr:spPr>
        <a:xfrm>
          <a:off x="20434300" y="67102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6" name="フローチャート: 判断 755"/>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7" name="テキスト ボックス 756"/>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132080</xdr:rowOff>
    </xdr:from>
    <xdr:to>
      <xdr:col>107</xdr:col>
      <xdr:colOff>50800</xdr:colOff>
      <xdr:row>39</xdr:row>
      <xdr:rowOff>23749</xdr:rowOff>
    </xdr:to>
    <xdr:cxnSp macro="">
      <xdr:nvCxnSpPr>
        <xdr:cNvPr id="758" name="直線コネクタ 757"/>
        <xdr:cNvCxnSpPr/>
      </xdr:nvCxnSpPr>
      <xdr:spPr>
        <a:xfrm>
          <a:off x="19545300" y="6647180"/>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9" name="フローチャート: 判断 758"/>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60" name="テキスト ボックス 759"/>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132080</xdr:rowOff>
    </xdr:from>
    <xdr:to>
      <xdr:col>102</xdr:col>
      <xdr:colOff>114300</xdr:colOff>
      <xdr:row>38</xdr:row>
      <xdr:rowOff>136398</xdr:rowOff>
    </xdr:to>
    <xdr:cxnSp macro="">
      <xdr:nvCxnSpPr>
        <xdr:cNvPr id="761" name="直線コネクタ 760"/>
        <xdr:cNvCxnSpPr/>
      </xdr:nvCxnSpPr>
      <xdr:spPr>
        <a:xfrm flipV="1">
          <a:off x="18656300" y="664718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2" name="フローチャート: 判断 761"/>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3" name="テキスト ボックス 762"/>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4" name="フローチャート: 判断 763"/>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5" name="テキスト ボックス 764"/>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146304</xdr:rowOff>
    </xdr:from>
    <xdr:to>
      <xdr:col>116</xdr:col>
      <xdr:colOff>114300</xdr:colOff>
      <xdr:row>39</xdr:row>
      <xdr:rowOff>76454</xdr:rowOff>
    </xdr:to>
    <xdr:sp macro="" textlink="">
      <xdr:nvSpPr>
        <xdr:cNvPr id="771" name="楕円 770"/>
        <xdr:cNvSpPr/>
      </xdr:nvSpPr>
      <xdr:spPr>
        <a:xfrm>
          <a:off x="22110700" y="6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61231</xdr:rowOff>
    </xdr:from>
    <xdr:ext cx="378565" cy="259045"/>
    <xdr:sp macro="" textlink="">
      <xdr:nvSpPr>
        <xdr:cNvPr id="772" name="投資及び出資金該当値テキスト"/>
        <xdr:cNvSpPr txBox="1"/>
      </xdr:nvSpPr>
      <xdr:spPr>
        <a:xfrm>
          <a:off x="22212300"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145415</xdr:rowOff>
    </xdr:from>
    <xdr:to>
      <xdr:col>112</xdr:col>
      <xdr:colOff>38100</xdr:colOff>
      <xdr:row>39</xdr:row>
      <xdr:rowOff>75565</xdr:rowOff>
    </xdr:to>
    <xdr:sp macro="" textlink="">
      <xdr:nvSpPr>
        <xdr:cNvPr id="773" name="楕円 772"/>
        <xdr:cNvSpPr/>
      </xdr:nvSpPr>
      <xdr:spPr>
        <a:xfrm>
          <a:off x="2127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66692</xdr:rowOff>
    </xdr:from>
    <xdr:ext cx="378565" cy="259045"/>
    <xdr:sp macro="" textlink="">
      <xdr:nvSpPr>
        <xdr:cNvPr id="774" name="テキスト ボックス 773"/>
        <xdr:cNvSpPr txBox="1"/>
      </xdr:nvSpPr>
      <xdr:spPr>
        <a:xfrm>
          <a:off x="21134017" y="675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144399</xdr:rowOff>
    </xdr:from>
    <xdr:to>
      <xdr:col>107</xdr:col>
      <xdr:colOff>101600</xdr:colOff>
      <xdr:row>39</xdr:row>
      <xdr:rowOff>74549</xdr:rowOff>
    </xdr:to>
    <xdr:sp macro="" textlink="">
      <xdr:nvSpPr>
        <xdr:cNvPr id="775" name="楕円 774"/>
        <xdr:cNvSpPr/>
      </xdr:nvSpPr>
      <xdr:spPr>
        <a:xfrm>
          <a:off x="20383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65676</xdr:rowOff>
    </xdr:from>
    <xdr:ext cx="378565" cy="259045"/>
    <xdr:sp macro="" textlink="">
      <xdr:nvSpPr>
        <xdr:cNvPr id="776" name="テキスト ボックス 775"/>
        <xdr:cNvSpPr txBox="1"/>
      </xdr:nvSpPr>
      <xdr:spPr>
        <a:xfrm>
          <a:off x="20245017" y="67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81280</xdr:rowOff>
    </xdr:from>
    <xdr:to>
      <xdr:col>102</xdr:col>
      <xdr:colOff>165100</xdr:colOff>
      <xdr:row>39</xdr:row>
      <xdr:rowOff>11430</xdr:rowOff>
    </xdr:to>
    <xdr:sp macro="" textlink="">
      <xdr:nvSpPr>
        <xdr:cNvPr id="777" name="楕円 776"/>
        <xdr:cNvSpPr/>
      </xdr:nvSpPr>
      <xdr:spPr>
        <a:xfrm>
          <a:off x="19494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2557</xdr:rowOff>
    </xdr:from>
    <xdr:ext cx="378565" cy="259045"/>
    <xdr:sp macro="" textlink="">
      <xdr:nvSpPr>
        <xdr:cNvPr id="778" name="テキスト ボックス 777"/>
        <xdr:cNvSpPr txBox="1"/>
      </xdr:nvSpPr>
      <xdr:spPr>
        <a:xfrm>
          <a:off x="19356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85598</xdr:rowOff>
    </xdr:from>
    <xdr:to>
      <xdr:col>98</xdr:col>
      <xdr:colOff>38100</xdr:colOff>
      <xdr:row>39</xdr:row>
      <xdr:rowOff>15748</xdr:rowOff>
    </xdr:to>
    <xdr:sp macro="" textlink="">
      <xdr:nvSpPr>
        <xdr:cNvPr id="779" name="楕円 778"/>
        <xdr:cNvSpPr/>
      </xdr:nvSpPr>
      <xdr:spPr>
        <a:xfrm>
          <a:off x="18605500" y="6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6875</xdr:rowOff>
    </xdr:from>
    <xdr:ext cx="378565" cy="259045"/>
    <xdr:sp macro="" textlink="">
      <xdr:nvSpPr>
        <xdr:cNvPr id="780" name="テキスト ボックス 779"/>
        <xdr:cNvSpPr txBox="1"/>
      </xdr:nvSpPr>
      <xdr:spPr>
        <a:xfrm>
          <a:off x="18467017" y="66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2" name="直線コネクタ 801"/>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3"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4" name="直線コネクタ 803"/>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5"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6" name="直線コネクタ 805"/>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80904</xdr:rowOff>
    </xdr:from>
    <xdr:to>
      <xdr:col>116</xdr:col>
      <xdr:colOff>63500</xdr:colOff>
      <xdr:row>58</xdr:row>
      <xdr:rowOff>93340</xdr:rowOff>
    </xdr:to>
    <xdr:cxnSp macro="">
      <xdr:nvCxnSpPr>
        <xdr:cNvPr id="807" name="直線コネクタ 806"/>
        <xdr:cNvCxnSpPr/>
      </xdr:nvCxnSpPr>
      <xdr:spPr>
        <a:xfrm>
          <a:off x="21323300" y="10025004"/>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8"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9" name="フローチャート: 判断 808"/>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80904</xdr:rowOff>
    </xdr:from>
    <xdr:to>
      <xdr:col>111</xdr:col>
      <xdr:colOff>177800</xdr:colOff>
      <xdr:row>58</xdr:row>
      <xdr:rowOff>83236</xdr:rowOff>
    </xdr:to>
    <xdr:cxnSp macro="">
      <xdr:nvCxnSpPr>
        <xdr:cNvPr id="810" name="直線コネクタ 809"/>
        <xdr:cNvCxnSpPr/>
      </xdr:nvCxnSpPr>
      <xdr:spPr>
        <a:xfrm flipV="1">
          <a:off x="20434300" y="1002500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11" name="フローチャート: 判断 810"/>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2" name="テキスト ボックス 811"/>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35687</xdr:rowOff>
    </xdr:from>
    <xdr:to>
      <xdr:col>107</xdr:col>
      <xdr:colOff>50800</xdr:colOff>
      <xdr:row>58</xdr:row>
      <xdr:rowOff>83236</xdr:rowOff>
    </xdr:to>
    <xdr:cxnSp macro="">
      <xdr:nvCxnSpPr>
        <xdr:cNvPr id="813" name="直線コネクタ 812"/>
        <xdr:cNvCxnSpPr/>
      </xdr:nvCxnSpPr>
      <xdr:spPr>
        <a:xfrm>
          <a:off x="19545300" y="9808337"/>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4" name="フローチャート: 判断 813"/>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5" name="テキスト ボックス 814"/>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27412</xdr:rowOff>
    </xdr:from>
    <xdr:to>
      <xdr:col>102</xdr:col>
      <xdr:colOff>114300</xdr:colOff>
      <xdr:row>57</xdr:row>
      <xdr:rowOff>35687</xdr:rowOff>
    </xdr:to>
    <xdr:cxnSp macro="">
      <xdr:nvCxnSpPr>
        <xdr:cNvPr id="816" name="直線コネクタ 815"/>
        <xdr:cNvCxnSpPr/>
      </xdr:nvCxnSpPr>
      <xdr:spPr>
        <a:xfrm>
          <a:off x="18656300" y="980006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7" name="フローチャート: 判断 816"/>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8" name="テキスト ボックス 817"/>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9" name="フローチャート: 判断 818"/>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20" name="テキスト ボックス 819"/>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42540</xdr:rowOff>
    </xdr:from>
    <xdr:to>
      <xdr:col>116</xdr:col>
      <xdr:colOff>114300</xdr:colOff>
      <xdr:row>58</xdr:row>
      <xdr:rowOff>144140</xdr:rowOff>
    </xdr:to>
    <xdr:sp macro="" textlink="">
      <xdr:nvSpPr>
        <xdr:cNvPr id="826" name="楕円 825"/>
        <xdr:cNvSpPr/>
      </xdr:nvSpPr>
      <xdr:spPr>
        <a:xfrm>
          <a:off x="221107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128917</xdr:rowOff>
    </xdr:from>
    <xdr:ext cx="469744" cy="259045"/>
    <xdr:sp macro="" textlink="">
      <xdr:nvSpPr>
        <xdr:cNvPr id="827" name="貸付金該当値テキスト"/>
        <xdr:cNvSpPr txBox="1"/>
      </xdr:nvSpPr>
      <xdr:spPr>
        <a:xfrm>
          <a:off x="22212300" y="990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30104</xdr:rowOff>
    </xdr:from>
    <xdr:to>
      <xdr:col>112</xdr:col>
      <xdr:colOff>38100</xdr:colOff>
      <xdr:row>58</xdr:row>
      <xdr:rowOff>131704</xdr:rowOff>
    </xdr:to>
    <xdr:sp macro="" textlink="">
      <xdr:nvSpPr>
        <xdr:cNvPr id="828" name="楕円 827"/>
        <xdr:cNvSpPr/>
      </xdr:nvSpPr>
      <xdr:spPr>
        <a:xfrm>
          <a:off x="21272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122831</xdr:rowOff>
    </xdr:from>
    <xdr:ext cx="469744" cy="259045"/>
    <xdr:sp macro="" textlink="">
      <xdr:nvSpPr>
        <xdr:cNvPr id="829" name="テキスト ボックス 828"/>
        <xdr:cNvSpPr txBox="1"/>
      </xdr:nvSpPr>
      <xdr:spPr>
        <a:xfrm>
          <a:off x="21088428" y="100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32436</xdr:rowOff>
    </xdr:from>
    <xdr:to>
      <xdr:col>107</xdr:col>
      <xdr:colOff>101600</xdr:colOff>
      <xdr:row>58</xdr:row>
      <xdr:rowOff>134036</xdr:rowOff>
    </xdr:to>
    <xdr:sp macro="" textlink="">
      <xdr:nvSpPr>
        <xdr:cNvPr id="830" name="楕円 829"/>
        <xdr:cNvSpPr/>
      </xdr:nvSpPr>
      <xdr:spPr>
        <a:xfrm>
          <a:off x="20383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125163</xdr:rowOff>
    </xdr:from>
    <xdr:ext cx="469744" cy="259045"/>
    <xdr:sp macro="" textlink="">
      <xdr:nvSpPr>
        <xdr:cNvPr id="831" name="テキスト ボックス 830"/>
        <xdr:cNvSpPr txBox="1"/>
      </xdr:nvSpPr>
      <xdr:spPr>
        <a:xfrm>
          <a:off x="20199428"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156337</xdr:rowOff>
    </xdr:from>
    <xdr:to>
      <xdr:col>102</xdr:col>
      <xdr:colOff>165100</xdr:colOff>
      <xdr:row>57</xdr:row>
      <xdr:rowOff>86487</xdr:rowOff>
    </xdr:to>
    <xdr:sp macro="" textlink="">
      <xdr:nvSpPr>
        <xdr:cNvPr id="832" name="楕円 831"/>
        <xdr:cNvSpPr/>
      </xdr:nvSpPr>
      <xdr:spPr>
        <a:xfrm>
          <a:off x="19494500" y="97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77614</xdr:rowOff>
    </xdr:from>
    <xdr:ext cx="469744" cy="259045"/>
    <xdr:sp macro="" textlink="">
      <xdr:nvSpPr>
        <xdr:cNvPr id="833" name="テキスト ボックス 832"/>
        <xdr:cNvSpPr txBox="1"/>
      </xdr:nvSpPr>
      <xdr:spPr>
        <a:xfrm>
          <a:off x="19310428" y="98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148062</xdr:rowOff>
    </xdr:from>
    <xdr:to>
      <xdr:col>98</xdr:col>
      <xdr:colOff>38100</xdr:colOff>
      <xdr:row>57</xdr:row>
      <xdr:rowOff>78212</xdr:rowOff>
    </xdr:to>
    <xdr:sp macro="" textlink="">
      <xdr:nvSpPr>
        <xdr:cNvPr id="834" name="楕円 833"/>
        <xdr:cNvSpPr/>
      </xdr:nvSpPr>
      <xdr:spPr>
        <a:xfrm>
          <a:off x="18605500" y="97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94739</xdr:rowOff>
    </xdr:from>
    <xdr:ext cx="469744" cy="259045"/>
    <xdr:sp macro="" textlink="">
      <xdr:nvSpPr>
        <xdr:cNvPr id="835" name="テキスト ボックス 834"/>
        <xdr:cNvSpPr txBox="1"/>
      </xdr:nvSpPr>
      <xdr:spPr>
        <a:xfrm>
          <a:off x="18421428" y="95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8" name="テキスト ボックス 85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2" name="直線コネクタ 861"/>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3"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4" name="直線コネクタ 863"/>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5"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6" name="直線コネクタ 865"/>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13219</xdr:rowOff>
    </xdr:from>
    <xdr:to>
      <xdr:col>116</xdr:col>
      <xdr:colOff>63500</xdr:colOff>
      <xdr:row>75</xdr:row>
      <xdr:rowOff>104365</xdr:rowOff>
    </xdr:to>
    <xdr:cxnSp macro="">
      <xdr:nvCxnSpPr>
        <xdr:cNvPr id="867" name="直線コネクタ 866"/>
        <xdr:cNvCxnSpPr/>
      </xdr:nvCxnSpPr>
      <xdr:spPr>
        <a:xfrm>
          <a:off x="21323300" y="12357619"/>
          <a:ext cx="838200" cy="6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8"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9" name="フローチャート: 判断 868"/>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13219</xdr:rowOff>
    </xdr:from>
    <xdr:to>
      <xdr:col>111</xdr:col>
      <xdr:colOff>177800</xdr:colOff>
      <xdr:row>72</xdr:row>
      <xdr:rowOff>30168</xdr:rowOff>
    </xdr:to>
    <xdr:cxnSp macro="">
      <xdr:nvCxnSpPr>
        <xdr:cNvPr id="870" name="直線コネクタ 869"/>
        <xdr:cNvCxnSpPr/>
      </xdr:nvCxnSpPr>
      <xdr:spPr>
        <a:xfrm flipV="1">
          <a:off x="20434300" y="12357619"/>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71" name="フローチャート: 判断 870"/>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2" name="テキスト ボックス 871"/>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14982</xdr:rowOff>
    </xdr:from>
    <xdr:to>
      <xdr:col>107</xdr:col>
      <xdr:colOff>50800</xdr:colOff>
      <xdr:row>72</xdr:row>
      <xdr:rowOff>30168</xdr:rowOff>
    </xdr:to>
    <xdr:cxnSp macro="">
      <xdr:nvCxnSpPr>
        <xdr:cNvPr id="873" name="直線コネクタ 872"/>
        <xdr:cNvCxnSpPr/>
      </xdr:nvCxnSpPr>
      <xdr:spPr>
        <a:xfrm>
          <a:off x="19545300" y="12359382"/>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4" name="フローチャート: 判断 873"/>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5" name="テキスト ボックス 874"/>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14982</xdr:rowOff>
    </xdr:from>
    <xdr:to>
      <xdr:col>102</xdr:col>
      <xdr:colOff>114300</xdr:colOff>
      <xdr:row>72</xdr:row>
      <xdr:rowOff>126311</xdr:rowOff>
    </xdr:to>
    <xdr:cxnSp macro="">
      <xdr:nvCxnSpPr>
        <xdr:cNvPr id="876" name="直線コネクタ 875"/>
        <xdr:cNvCxnSpPr/>
      </xdr:nvCxnSpPr>
      <xdr:spPr>
        <a:xfrm flipV="1">
          <a:off x="18656300" y="12359382"/>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7" name="フローチャート: 判断 876"/>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8" name="テキスト ボックス 877"/>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9" name="フローチャート: 判断 878"/>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80" name="テキスト ボックス 879"/>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53565</xdr:rowOff>
    </xdr:from>
    <xdr:to>
      <xdr:col>116</xdr:col>
      <xdr:colOff>114300</xdr:colOff>
      <xdr:row>75</xdr:row>
      <xdr:rowOff>155166</xdr:rowOff>
    </xdr:to>
    <xdr:sp macro="" textlink="">
      <xdr:nvSpPr>
        <xdr:cNvPr id="886" name="楕円 885"/>
        <xdr:cNvSpPr/>
      </xdr:nvSpPr>
      <xdr:spPr>
        <a:xfrm>
          <a:off x="22110700" y="12912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31992</xdr:rowOff>
    </xdr:from>
    <xdr:ext cx="534377" cy="259045"/>
    <xdr:sp macro="" textlink="">
      <xdr:nvSpPr>
        <xdr:cNvPr id="887" name="繰出金該当値テキスト"/>
        <xdr:cNvSpPr txBox="1"/>
      </xdr:nvSpPr>
      <xdr:spPr>
        <a:xfrm>
          <a:off x="22212300" y="1289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133869</xdr:rowOff>
    </xdr:from>
    <xdr:to>
      <xdr:col>112</xdr:col>
      <xdr:colOff>38100</xdr:colOff>
      <xdr:row>72</xdr:row>
      <xdr:rowOff>64019</xdr:rowOff>
    </xdr:to>
    <xdr:sp macro="" textlink="">
      <xdr:nvSpPr>
        <xdr:cNvPr id="888" name="楕円 887"/>
        <xdr:cNvSpPr/>
      </xdr:nvSpPr>
      <xdr:spPr>
        <a:xfrm>
          <a:off x="21272500" y="12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80546</xdr:rowOff>
    </xdr:from>
    <xdr:ext cx="534377" cy="259045"/>
    <xdr:sp macro="" textlink="">
      <xdr:nvSpPr>
        <xdr:cNvPr id="889" name="テキスト ボックス 888"/>
        <xdr:cNvSpPr txBox="1"/>
      </xdr:nvSpPr>
      <xdr:spPr>
        <a:xfrm>
          <a:off x="21056111" y="120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150818</xdr:rowOff>
    </xdr:from>
    <xdr:to>
      <xdr:col>107</xdr:col>
      <xdr:colOff>101600</xdr:colOff>
      <xdr:row>72</xdr:row>
      <xdr:rowOff>80968</xdr:rowOff>
    </xdr:to>
    <xdr:sp macro="" textlink="">
      <xdr:nvSpPr>
        <xdr:cNvPr id="890" name="楕円 889"/>
        <xdr:cNvSpPr/>
      </xdr:nvSpPr>
      <xdr:spPr>
        <a:xfrm>
          <a:off x="20383500" y="123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97495</xdr:rowOff>
    </xdr:from>
    <xdr:ext cx="534377" cy="259045"/>
    <xdr:sp macro="" textlink="">
      <xdr:nvSpPr>
        <xdr:cNvPr id="891" name="テキスト ボックス 890"/>
        <xdr:cNvSpPr txBox="1"/>
      </xdr:nvSpPr>
      <xdr:spPr>
        <a:xfrm>
          <a:off x="20167111" y="120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135632</xdr:rowOff>
    </xdr:from>
    <xdr:to>
      <xdr:col>102</xdr:col>
      <xdr:colOff>165100</xdr:colOff>
      <xdr:row>72</xdr:row>
      <xdr:rowOff>65782</xdr:rowOff>
    </xdr:to>
    <xdr:sp macro="" textlink="">
      <xdr:nvSpPr>
        <xdr:cNvPr id="892" name="楕円 891"/>
        <xdr:cNvSpPr/>
      </xdr:nvSpPr>
      <xdr:spPr>
        <a:xfrm>
          <a:off x="19494500" y="123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82309</xdr:rowOff>
    </xdr:from>
    <xdr:ext cx="534377" cy="259045"/>
    <xdr:sp macro="" textlink="">
      <xdr:nvSpPr>
        <xdr:cNvPr id="893" name="テキスト ボックス 892"/>
        <xdr:cNvSpPr txBox="1"/>
      </xdr:nvSpPr>
      <xdr:spPr>
        <a:xfrm>
          <a:off x="19278111" y="120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75511</xdr:rowOff>
    </xdr:from>
    <xdr:to>
      <xdr:col>98</xdr:col>
      <xdr:colOff>38100</xdr:colOff>
      <xdr:row>73</xdr:row>
      <xdr:rowOff>5661</xdr:rowOff>
    </xdr:to>
    <xdr:sp macro="" textlink="">
      <xdr:nvSpPr>
        <xdr:cNvPr id="894" name="楕円 893"/>
        <xdr:cNvSpPr/>
      </xdr:nvSpPr>
      <xdr:spPr>
        <a:xfrm>
          <a:off x="18605500" y="12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22188</xdr:rowOff>
    </xdr:from>
    <xdr:ext cx="534377" cy="259045"/>
    <xdr:sp macro="" textlink="">
      <xdr:nvSpPr>
        <xdr:cNvPr id="895" name="テキスト ボックス 894"/>
        <xdr:cNvSpPr txBox="1"/>
      </xdr:nvSpPr>
      <xdr:spPr>
        <a:xfrm>
          <a:off x="18389111" y="12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505,665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円となっている。補助費等は下水道事業の法適用公営企業会計への移行により、災害復旧事業費は平成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月豪雨災害の影響により、いずれも前年度に対して大きい伸びとなっており、類似団体平均を大きく上回っている。また、公債費は第三セクター等改革推進債の繰上償還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億円の実施による影響で、類似団体内で最大となる住民一人当たり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円となっているが、その影響を差し引いても類似団体平均を上回る額で推移しており、今後起債発行額の抑制などによる財政の健全化に努めていく。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前述の下水道事業の法適用公営企業会計への移行の影響により大幅減となった結果、類似団体平均並みの額となっているが、国民健康保険や後期高齢者医療においては、検診の受診率向上対策等による医療費の抑制を図るなどして、普通会計からの負担額軽減の効果が出るよう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普通建設事業費は、類似団体平均を上回る状況であるが、公共施設等総合管理計画に基づく公共施設のあり方の検討を進めるなか、その内訳は、平成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年度以降、新規整備から更新整備にシフトしていることがわかる。今後、公共施設の統廃合や複合化を進め、維持管理費全体の削減にも繋げていくよう努める。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93218</xdr:rowOff>
    </xdr:from>
    <xdr:to>
      <xdr:col>24</xdr:col>
      <xdr:colOff>63500</xdr:colOff>
      <xdr:row>31</xdr:row>
      <xdr:rowOff>104648</xdr:rowOff>
    </xdr:to>
    <xdr:cxnSp macro="">
      <xdr:nvCxnSpPr>
        <xdr:cNvPr id="61" name="直線コネクタ 60"/>
        <xdr:cNvCxnSpPr/>
      </xdr:nvCxnSpPr>
      <xdr:spPr>
        <a:xfrm>
          <a:off x="3797300" y="54081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93218</xdr:rowOff>
    </xdr:from>
    <xdr:to>
      <xdr:col>19</xdr:col>
      <xdr:colOff>177800</xdr:colOff>
      <xdr:row>31</xdr:row>
      <xdr:rowOff>117602</xdr:rowOff>
    </xdr:to>
    <xdr:cxnSp macro="">
      <xdr:nvCxnSpPr>
        <xdr:cNvPr id="64" name="直線コネクタ 63"/>
        <xdr:cNvCxnSpPr/>
      </xdr:nvCxnSpPr>
      <xdr:spPr>
        <a:xfrm flipV="1">
          <a:off x="2908300" y="540816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97028</xdr:rowOff>
    </xdr:from>
    <xdr:to>
      <xdr:col>15</xdr:col>
      <xdr:colOff>50800</xdr:colOff>
      <xdr:row>31</xdr:row>
      <xdr:rowOff>117602</xdr:rowOff>
    </xdr:to>
    <xdr:cxnSp macro="">
      <xdr:nvCxnSpPr>
        <xdr:cNvPr id="67" name="直線コネクタ 66"/>
        <xdr:cNvCxnSpPr/>
      </xdr:nvCxnSpPr>
      <xdr:spPr>
        <a:xfrm>
          <a:off x="2019300" y="52405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97028</xdr:rowOff>
    </xdr:from>
    <xdr:to>
      <xdr:col>10</xdr:col>
      <xdr:colOff>114300</xdr:colOff>
      <xdr:row>31</xdr:row>
      <xdr:rowOff>17780</xdr:rowOff>
    </xdr:to>
    <xdr:cxnSp macro="">
      <xdr:nvCxnSpPr>
        <xdr:cNvPr id="70" name="直線コネクタ 69"/>
        <xdr:cNvCxnSpPr/>
      </xdr:nvCxnSpPr>
      <xdr:spPr>
        <a:xfrm flipV="1">
          <a:off x="1130300" y="5240528"/>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53848</xdr:rowOff>
    </xdr:from>
    <xdr:to>
      <xdr:col>24</xdr:col>
      <xdr:colOff>114300</xdr:colOff>
      <xdr:row>31</xdr:row>
      <xdr:rowOff>155448</xdr:rowOff>
    </xdr:to>
    <xdr:sp macro="" textlink="">
      <xdr:nvSpPr>
        <xdr:cNvPr id="80" name="楕円 79"/>
        <xdr:cNvSpPr/>
      </xdr:nvSpPr>
      <xdr:spPr>
        <a:xfrm>
          <a:off x="4584700" y="5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6875</xdr:rowOff>
    </xdr:from>
    <xdr:ext cx="469744" cy="259045"/>
    <xdr:sp macro="" textlink="">
      <xdr:nvSpPr>
        <xdr:cNvPr id="81" name="議会費該当値テキスト"/>
        <xdr:cNvSpPr txBox="1"/>
      </xdr:nvSpPr>
      <xdr:spPr>
        <a:xfrm>
          <a:off x="4686300" y="532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42418</xdr:rowOff>
    </xdr:from>
    <xdr:to>
      <xdr:col>20</xdr:col>
      <xdr:colOff>38100</xdr:colOff>
      <xdr:row>31</xdr:row>
      <xdr:rowOff>144018</xdr:rowOff>
    </xdr:to>
    <xdr:sp macro="" textlink="">
      <xdr:nvSpPr>
        <xdr:cNvPr id="82" name="楕円 81"/>
        <xdr:cNvSpPr/>
      </xdr:nvSpPr>
      <xdr:spPr>
        <a:xfrm>
          <a:off x="3746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160545</xdr:rowOff>
    </xdr:from>
    <xdr:ext cx="469744" cy="259045"/>
    <xdr:sp macro="" textlink="">
      <xdr:nvSpPr>
        <xdr:cNvPr id="83" name="テキスト ボックス 82"/>
        <xdr:cNvSpPr txBox="1"/>
      </xdr:nvSpPr>
      <xdr:spPr>
        <a:xfrm>
          <a:off x="3562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66802</xdr:rowOff>
    </xdr:from>
    <xdr:to>
      <xdr:col>15</xdr:col>
      <xdr:colOff>101600</xdr:colOff>
      <xdr:row>31</xdr:row>
      <xdr:rowOff>168402</xdr:rowOff>
    </xdr:to>
    <xdr:sp macro="" textlink="">
      <xdr:nvSpPr>
        <xdr:cNvPr id="84" name="楕円 83"/>
        <xdr:cNvSpPr/>
      </xdr:nvSpPr>
      <xdr:spPr>
        <a:xfrm>
          <a:off x="2857500" y="5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13479</xdr:rowOff>
    </xdr:from>
    <xdr:ext cx="469744" cy="259045"/>
    <xdr:sp macro="" textlink="">
      <xdr:nvSpPr>
        <xdr:cNvPr id="85" name="テキスト ボックス 84"/>
        <xdr:cNvSpPr txBox="1"/>
      </xdr:nvSpPr>
      <xdr:spPr>
        <a:xfrm>
          <a:off x="2673428" y="51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46228</xdr:rowOff>
    </xdr:from>
    <xdr:to>
      <xdr:col>10</xdr:col>
      <xdr:colOff>165100</xdr:colOff>
      <xdr:row>30</xdr:row>
      <xdr:rowOff>147828</xdr:rowOff>
    </xdr:to>
    <xdr:sp macro="" textlink="">
      <xdr:nvSpPr>
        <xdr:cNvPr id="86" name="楕円 85"/>
        <xdr:cNvSpPr/>
      </xdr:nvSpPr>
      <xdr:spPr>
        <a:xfrm>
          <a:off x="1968500" y="518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164355</xdr:rowOff>
    </xdr:from>
    <xdr:ext cx="469744" cy="259045"/>
    <xdr:sp macro="" textlink="">
      <xdr:nvSpPr>
        <xdr:cNvPr id="87" name="テキスト ボックス 86"/>
        <xdr:cNvSpPr txBox="1"/>
      </xdr:nvSpPr>
      <xdr:spPr>
        <a:xfrm>
          <a:off x="1784428" y="49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138430</xdr:rowOff>
    </xdr:from>
    <xdr:to>
      <xdr:col>6</xdr:col>
      <xdr:colOff>38100</xdr:colOff>
      <xdr:row>31</xdr:row>
      <xdr:rowOff>68580</xdr:rowOff>
    </xdr:to>
    <xdr:sp macro="" textlink="">
      <xdr:nvSpPr>
        <xdr:cNvPr id="88" name="楕円 87"/>
        <xdr:cNvSpPr/>
      </xdr:nvSpPr>
      <xdr:spPr>
        <a:xfrm>
          <a:off x="1079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85107</xdr:rowOff>
    </xdr:from>
    <xdr:ext cx="469744" cy="259045"/>
    <xdr:sp macro="" textlink="">
      <xdr:nvSpPr>
        <xdr:cNvPr id="89" name="テキスト ボックス 88"/>
        <xdr:cNvSpPr txBox="1"/>
      </xdr:nvSpPr>
      <xdr:spPr>
        <a:xfrm>
          <a:off x="895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11455</xdr:rowOff>
    </xdr:from>
    <xdr:to>
      <xdr:col>24</xdr:col>
      <xdr:colOff>63500</xdr:colOff>
      <xdr:row>56</xdr:row>
      <xdr:rowOff>19514</xdr:rowOff>
    </xdr:to>
    <xdr:cxnSp macro="">
      <xdr:nvCxnSpPr>
        <xdr:cNvPr id="119" name="直線コネクタ 118"/>
        <xdr:cNvCxnSpPr/>
      </xdr:nvCxnSpPr>
      <xdr:spPr>
        <a:xfrm flipV="1">
          <a:off x="3797300" y="9612655"/>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19514</xdr:rowOff>
    </xdr:from>
    <xdr:to>
      <xdr:col>19</xdr:col>
      <xdr:colOff>177800</xdr:colOff>
      <xdr:row>56</xdr:row>
      <xdr:rowOff>109410</xdr:rowOff>
    </xdr:to>
    <xdr:cxnSp macro="">
      <xdr:nvCxnSpPr>
        <xdr:cNvPr id="122" name="直線コネクタ 121"/>
        <xdr:cNvCxnSpPr/>
      </xdr:nvCxnSpPr>
      <xdr:spPr>
        <a:xfrm flipV="1">
          <a:off x="2908300" y="9620714"/>
          <a:ext cx="889000" cy="8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109410</xdr:rowOff>
    </xdr:from>
    <xdr:to>
      <xdr:col>15</xdr:col>
      <xdr:colOff>50800</xdr:colOff>
      <xdr:row>56</xdr:row>
      <xdr:rowOff>158541</xdr:rowOff>
    </xdr:to>
    <xdr:cxnSp macro="">
      <xdr:nvCxnSpPr>
        <xdr:cNvPr id="125" name="直線コネクタ 124"/>
        <xdr:cNvCxnSpPr/>
      </xdr:nvCxnSpPr>
      <xdr:spPr>
        <a:xfrm flipV="1">
          <a:off x="2019300" y="9710610"/>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102971</xdr:rowOff>
    </xdr:from>
    <xdr:to>
      <xdr:col>10</xdr:col>
      <xdr:colOff>114300</xdr:colOff>
      <xdr:row>56</xdr:row>
      <xdr:rowOff>158541</xdr:rowOff>
    </xdr:to>
    <xdr:cxnSp macro="">
      <xdr:nvCxnSpPr>
        <xdr:cNvPr id="128" name="直線コネクタ 127"/>
        <xdr:cNvCxnSpPr/>
      </xdr:nvCxnSpPr>
      <xdr:spPr>
        <a:xfrm>
          <a:off x="1130300" y="9704171"/>
          <a:ext cx="889000" cy="5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132105</xdr:rowOff>
    </xdr:from>
    <xdr:to>
      <xdr:col>24</xdr:col>
      <xdr:colOff>114300</xdr:colOff>
      <xdr:row>56</xdr:row>
      <xdr:rowOff>62255</xdr:rowOff>
    </xdr:to>
    <xdr:sp macro="" textlink="">
      <xdr:nvSpPr>
        <xdr:cNvPr id="138" name="楕円 137"/>
        <xdr:cNvSpPr/>
      </xdr:nvSpPr>
      <xdr:spPr>
        <a:xfrm>
          <a:off x="4584700" y="95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110532</xdr:rowOff>
    </xdr:from>
    <xdr:ext cx="534377" cy="259045"/>
    <xdr:sp macro="" textlink="">
      <xdr:nvSpPr>
        <xdr:cNvPr id="139" name="総務費該当値テキスト"/>
        <xdr:cNvSpPr txBox="1"/>
      </xdr:nvSpPr>
      <xdr:spPr>
        <a:xfrm>
          <a:off x="4686300" y="95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140164</xdr:rowOff>
    </xdr:from>
    <xdr:to>
      <xdr:col>20</xdr:col>
      <xdr:colOff>38100</xdr:colOff>
      <xdr:row>56</xdr:row>
      <xdr:rowOff>70314</xdr:rowOff>
    </xdr:to>
    <xdr:sp macro="" textlink="">
      <xdr:nvSpPr>
        <xdr:cNvPr id="140" name="楕円 139"/>
        <xdr:cNvSpPr/>
      </xdr:nvSpPr>
      <xdr:spPr>
        <a:xfrm>
          <a:off x="3746500" y="95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61441</xdr:rowOff>
    </xdr:from>
    <xdr:ext cx="534377" cy="259045"/>
    <xdr:sp macro="" textlink="">
      <xdr:nvSpPr>
        <xdr:cNvPr id="141" name="テキスト ボックス 140"/>
        <xdr:cNvSpPr txBox="1"/>
      </xdr:nvSpPr>
      <xdr:spPr>
        <a:xfrm>
          <a:off x="3530111" y="96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58610</xdr:rowOff>
    </xdr:from>
    <xdr:to>
      <xdr:col>15</xdr:col>
      <xdr:colOff>101600</xdr:colOff>
      <xdr:row>56</xdr:row>
      <xdr:rowOff>160210</xdr:rowOff>
    </xdr:to>
    <xdr:sp macro="" textlink="">
      <xdr:nvSpPr>
        <xdr:cNvPr id="142" name="楕円 141"/>
        <xdr:cNvSpPr/>
      </xdr:nvSpPr>
      <xdr:spPr>
        <a:xfrm>
          <a:off x="2857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151337</xdr:rowOff>
    </xdr:from>
    <xdr:ext cx="534377" cy="259045"/>
    <xdr:sp macro="" textlink="">
      <xdr:nvSpPr>
        <xdr:cNvPr id="143" name="テキスト ボックス 142"/>
        <xdr:cNvSpPr txBox="1"/>
      </xdr:nvSpPr>
      <xdr:spPr>
        <a:xfrm>
          <a:off x="2641111" y="9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107741</xdr:rowOff>
    </xdr:from>
    <xdr:to>
      <xdr:col>10</xdr:col>
      <xdr:colOff>165100</xdr:colOff>
      <xdr:row>57</xdr:row>
      <xdr:rowOff>37891</xdr:rowOff>
    </xdr:to>
    <xdr:sp macro="" textlink="">
      <xdr:nvSpPr>
        <xdr:cNvPr id="144" name="楕円 143"/>
        <xdr:cNvSpPr/>
      </xdr:nvSpPr>
      <xdr:spPr>
        <a:xfrm>
          <a:off x="1968500" y="97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29018</xdr:rowOff>
    </xdr:from>
    <xdr:ext cx="534377" cy="259045"/>
    <xdr:sp macro="" textlink="">
      <xdr:nvSpPr>
        <xdr:cNvPr id="145" name="テキスト ボックス 144"/>
        <xdr:cNvSpPr txBox="1"/>
      </xdr:nvSpPr>
      <xdr:spPr>
        <a:xfrm>
          <a:off x="1752111" y="98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52171</xdr:rowOff>
    </xdr:from>
    <xdr:to>
      <xdr:col>6</xdr:col>
      <xdr:colOff>38100</xdr:colOff>
      <xdr:row>56</xdr:row>
      <xdr:rowOff>153771</xdr:rowOff>
    </xdr:to>
    <xdr:sp macro="" textlink="">
      <xdr:nvSpPr>
        <xdr:cNvPr id="146" name="楕円 145"/>
        <xdr:cNvSpPr/>
      </xdr:nvSpPr>
      <xdr:spPr>
        <a:xfrm>
          <a:off x="1079500" y="96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144898</xdr:rowOff>
    </xdr:from>
    <xdr:ext cx="534377" cy="259045"/>
    <xdr:sp macro="" textlink="">
      <xdr:nvSpPr>
        <xdr:cNvPr id="147" name="テキスト ボックス 146"/>
        <xdr:cNvSpPr txBox="1"/>
      </xdr:nvSpPr>
      <xdr:spPr>
        <a:xfrm>
          <a:off x="863111" y="97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124188</xdr:rowOff>
    </xdr:from>
    <xdr:to>
      <xdr:col>24</xdr:col>
      <xdr:colOff>63500</xdr:colOff>
      <xdr:row>76</xdr:row>
      <xdr:rowOff>145024</xdr:rowOff>
    </xdr:to>
    <xdr:cxnSp macro="">
      <xdr:nvCxnSpPr>
        <xdr:cNvPr id="179" name="直線コネクタ 178"/>
        <xdr:cNvCxnSpPr/>
      </xdr:nvCxnSpPr>
      <xdr:spPr>
        <a:xfrm>
          <a:off x="3797300" y="13154388"/>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120290</xdr:rowOff>
    </xdr:from>
    <xdr:to>
      <xdr:col>19</xdr:col>
      <xdr:colOff>177800</xdr:colOff>
      <xdr:row>76</xdr:row>
      <xdr:rowOff>124188</xdr:rowOff>
    </xdr:to>
    <xdr:cxnSp macro="">
      <xdr:nvCxnSpPr>
        <xdr:cNvPr id="182" name="直線コネクタ 181"/>
        <xdr:cNvCxnSpPr/>
      </xdr:nvCxnSpPr>
      <xdr:spPr>
        <a:xfrm>
          <a:off x="2908300" y="13150490"/>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120290</xdr:rowOff>
    </xdr:from>
    <xdr:to>
      <xdr:col>15</xdr:col>
      <xdr:colOff>50800</xdr:colOff>
      <xdr:row>77</xdr:row>
      <xdr:rowOff>19751</xdr:rowOff>
    </xdr:to>
    <xdr:cxnSp macro="">
      <xdr:nvCxnSpPr>
        <xdr:cNvPr id="185" name="直線コネクタ 184"/>
        <xdr:cNvCxnSpPr/>
      </xdr:nvCxnSpPr>
      <xdr:spPr>
        <a:xfrm flipV="1">
          <a:off x="2019300" y="13150490"/>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19751</xdr:rowOff>
    </xdr:from>
    <xdr:to>
      <xdr:col>10</xdr:col>
      <xdr:colOff>114300</xdr:colOff>
      <xdr:row>77</xdr:row>
      <xdr:rowOff>47672</xdr:rowOff>
    </xdr:to>
    <xdr:cxnSp macro="">
      <xdr:nvCxnSpPr>
        <xdr:cNvPr id="188" name="直線コネクタ 187"/>
        <xdr:cNvCxnSpPr/>
      </xdr:nvCxnSpPr>
      <xdr:spPr>
        <a:xfrm flipV="1">
          <a:off x="1130300" y="13221401"/>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94224</xdr:rowOff>
    </xdr:from>
    <xdr:to>
      <xdr:col>24</xdr:col>
      <xdr:colOff>114300</xdr:colOff>
      <xdr:row>77</xdr:row>
      <xdr:rowOff>24374</xdr:rowOff>
    </xdr:to>
    <xdr:sp macro="" textlink="">
      <xdr:nvSpPr>
        <xdr:cNvPr id="198" name="楕円 197"/>
        <xdr:cNvSpPr/>
      </xdr:nvSpPr>
      <xdr:spPr>
        <a:xfrm>
          <a:off x="4584700" y="131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72651</xdr:rowOff>
    </xdr:from>
    <xdr:ext cx="599010" cy="259045"/>
    <xdr:sp macro="" textlink="">
      <xdr:nvSpPr>
        <xdr:cNvPr id="199" name="民生費該当値テキスト"/>
        <xdr:cNvSpPr txBox="1"/>
      </xdr:nvSpPr>
      <xdr:spPr>
        <a:xfrm>
          <a:off x="4686300" y="1310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73388</xdr:rowOff>
    </xdr:from>
    <xdr:to>
      <xdr:col>20</xdr:col>
      <xdr:colOff>38100</xdr:colOff>
      <xdr:row>77</xdr:row>
      <xdr:rowOff>3538</xdr:rowOff>
    </xdr:to>
    <xdr:sp macro="" textlink="">
      <xdr:nvSpPr>
        <xdr:cNvPr id="200" name="楕円 199"/>
        <xdr:cNvSpPr/>
      </xdr:nvSpPr>
      <xdr:spPr>
        <a:xfrm>
          <a:off x="37465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166115</xdr:rowOff>
    </xdr:from>
    <xdr:ext cx="599010" cy="259045"/>
    <xdr:sp macro="" textlink="">
      <xdr:nvSpPr>
        <xdr:cNvPr id="201" name="テキスト ボックス 200"/>
        <xdr:cNvSpPr txBox="1"/>
      </xdr:nvSpPr>
      <xdr:spPr>
        <a:xfrm>
          <a:off x="3497795" y="1319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69490</xdr:rowOff>
    </xdr:from>
    <xdr:to>
      <xdr:col>15</xdr:col>
      <xdr:colOff>101600</xdr:colOff>
      <xdr:row>76</xdr:row>
      <xdr:rowOff>171090</xdr:rowOff>
    </xdr:to>
    <xdr:sp macro="" textlink="">
      <xdr:nvSpPr>
        <xdr:cNvPr id="202" name="楕円 201"/>
        <xdr:cNvSpPr/>
      </xdr:nvSpPr>
      <xdr:spPr>
        <a:xfrm>
          <a:off x="2857500" y="130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162217</xdr:rowOff>
    </xdr:from>
    <xdr:ext cx="599010" cy="259045"/>
    <xdr:sp macro="" textlink="">
      <xdr:nvSpPr>
        <xdr:cNvPr id="203" name="テキスト ボックス 202"/>
        <xdr:cNvSpPr txBox="1"/>
      </xdr:nvSpPr>
      <xdr:spPr>
        <a:xfrm>
          <a:off x="2608795" y="131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140401</xdr:rowOff>
    </xdr:from>
    <xdr:to>
      <xdr:col>10</xdr:col>
      <xdr:colOff>165100</xdr:colOff>
      <xdr:row>77</xdr:row>
      <xdr:rowOff>70551</xdr:rowOff>
    </xdr:to>
    <xdr:sp macro="" textlink="">
      <xdr:nvSpPr>
        <xdr:cNvPr id="204" name="楕円 203"/>
        <xdr:cNvSpPr/>
      </xdr:nvSpPr>
      <xdr:spPr>
        <a:xfrm>
          <a:off x="1968500" y="131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61678</xdr:rowOff>
    </xdr:from>
    <xdr:ext cx="599010" cy="259045"/>
    <xdr:sp macro="" textlink="">
      <xdr:nvSpPr>
        <xdr:cNvPr id="205" name="テキスト ボックス 204"/>
        <xdr:cNvSpPr txBox="1"/>
      </xdr:nvSpPr>
      <xdr:spPr>
        <a:xfrm>
          <a:off x="1719795" y="1326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168322</xdr:rowOff>
    </xdr:from>
    <xdr:to>
      <xdr:col>6</xdr:col>
      <xdr:colOff>38100</xdr:colOff>
      <xdr:row>77</xdr:row>
      <xdr:rowOff>98472</xdr:rowOff>
    </xdr:to>
    <xdr:sp macro="" textlink="">
      <xdr:nvSpPr>
        <xdr:cNvPr id="206" name="楕円 205"/>
        <xdr:cNvSpPr/>
      </xdr:nvSpPr>
      <xdr:spPr>
        <a:xfrm>
          <a:off x="1079500" y="131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114999</xdr:rowOff>
    </xdr:from>
    <xdr:ext cx="599010" cy="259045"/>
    <xdr:sp macro="" textlink="">
      <xdr:nvSpPr>
        <xdr:cNvPr id="207" name="テキスト ボックス 206"/>
        <xdr:cNvSpPr txBox="1"/>
      </xdr:nvSpPr>
      <xdr:spPr>
        <a:xfrm>
          <a:off x="830795" y="129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73566</xdr:rowOff>
    </xdr:from>
    <xdr:to>
      <xdr:col>24</xdr:col>
      <xdr:colOff>63500</xdr:colOff>
      <xdr:row>96</xdr:row>
      <xdr:rowOff>132522</xdr:rowOff>
    </xdr:to>
    <xdr:cxnSp macro="">
      <xdr:nvCxnSpPr>
        <xdr:cNvPr id="235" name="直線コネクタ 234"/>
        <xdr:cNvCxnSpPr/>
      </xdr:nvCxnSpPr>
      <xdr:spPr>
        <a:xfrm>
          <a:off x="3797300" y="16532766"/>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73566</xdr:rowOff>
    </xdr:from>
    <xdr:to>
      <xdr:col>19</xdr:col>
      <xdr:colOff>177800</xdr:colOff>
      <xdr:row>96</xdr:row>
      <xdr:rowOff>127150</xdr:rowOff>
    </xdr:to>
    <xdr:cxnSp macro="">
      <xdr:nvCxnSpPr>
        <xdr:cNvPr id="238" name="直線コネクタ 237"/>
        <xdr:cNvCxnSpPr/>
      </xdr:nvCxnSpPr>
      <xdr:spPr>
        <a:xfrm flipV="1">
          <a:off x="2908300" y="16532766"/>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88264</xdr:rowOff>
    </xdr:from>
    <xdr:to>
      <xdr:col>15</xdr:col>
      <xdr:colOff>50800</xdr:colOff>
      <xdr:row>96</xdr:row>
      <xdr:rowOff>127150</xdr:rowOff>
    </xdr:to>
    <xdr:cxnSp macro="">
      <xdr:nvCxnSpPr>
        <xdr:cNvPr id="241" name="直線コネクタ 240"/>
        <xdr:cNvCxnSpPr/>
      </xdr:nvCxnSpPr>
      <xdr:spPr>
        <a:xfrm>
          <a:off x="2019300" y="16376014"/>
          <a:ext cx="889000" cy="2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46980</xdr:rowOff>
    </xdr:from>
    <xdr:to>
      <xdr:col>10</xdr:col>
      <xdr:colOff>114300</xdr:colOff>
      <xdr:row>95</xdr:row>
      <xdr:rowOff>88264</xdr:rowOff>
    </xdr:to>
    <xdr:cxnSp macro="">
      <xdr:nvCxnSpPr>
        <xdr:cNvPr id="244" name="直線コネクタ 243"/>
        <xdr:cNvCxnSpPr/>
      </xdr:nvCxnSpPr>
      <xdr:spPr>
        <a:xfrm>
          <a:off x="1130300" y="16334730"/>
          <a:ext cx="889000" cy="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8" name="テキスト ボックス 247"/>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81722</xdr:rowOff>
    </xdr:from>
    <xdr:to>
      <xdr:col>24</xdr:col>
      <xdr:colOff>114300</xdr:colOff>
      <xdr:row>97</xdr:row>
      <xdr:rowOff>11872</xdr:rowOff>
    </xdr:to>
    <xdr:sp macro="" textlink="">
      <xdr:nvSpPr>
        <xdr:cNvPr id="254" name="楕円 253"/>
        <xdr:cNvSpPr/>
      </xdr:nvSpPr>
      <xdr:spPr>
        <a:xfrm>
          <a:off x="4584700" y="165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60149</xdr:rowOff>
    </xdr:from>
    <xdr:ext cx="534377" cy="259045"/>
    <xdr:sp macro="" textlink="">
      <xdr:nvSpPr>
        <xdr:cNvPr id="255" name="衛生費該当値テキスト"/>
        <xdr:cNvSpPr txBox="1"/>
      </xdr:nvSpPr>
      <xdr:spPr>
        <a:xfrm>
          <a:off x="4686300" y="165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22766</xdr:rowOff>
    </xdr:from>
    <xdr:to>
      <xdr:col>20</xdr:col>
      <xdr:colOff>38100</xdr:colOff>
      <xdr:row>96</xdr:row>
      <xdr:rowOff>124366</xdr:rowOff>
    </xdr:to>
    <xdr:sp macro="" textlink="">
      <xdr:nvSpPr>
        <xdr:cNvPr id="256" name="楕円 255"/>
        <xdr:cNvSpPr/>
      </xdr:nvSpPr>
      <xdr:spPr>
        <a:xfrm>
          <a:off x="3746500" y="1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140893</xdr:rowOff>
    </xdr:from>
    <xdr:ext cx="534377" cy="259045"/>
    <xdr:sp macro="" textlink="">
      <xdr:nvSpPr>
        <xdr:cNvPr id="257" name="テキスト ボックス 256"/>
        <xdr:cNvSpPr txBox="1"/>
      </xdr:nvSpPr>
      <xdr:spPr>
        <a:xfrm>
          <a:off x="3530111" y="162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76350</xdr:rowOff>
    </xdr:from>
    <xdr:to>
      <xdr:col>15</xdr:col>
      <xdr:colOff>101600</xdr:colOff>
      <xdr:row>97</xdr:row>
      <xdr:rowOff>6500</xdr:rowOff>
    </xdr:to>
    <xdr:sp macro="" textlink="">
      <xdr:nvSpPr>
        <xdr:cNvPr id="258" name="楕円 257"/>
        <xdr:cNvSpPr/>
      </xdr:nvSpPr>
      <xdr:spPr>
        <a:xfrm>
          <a:off x="2857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23027</xdr:rowOff>
    </xdr:from>
    <xdr:ext cx="534377" cy="259045"/>
    <xdr:sp macro="" textlink="">
      <xdr:nvSpPr>
        <xdr:cNvPr id="259" name="テキスト ボックス 258"/>
        <xdr:cNvSpPr txBox="1"/>
      </xdr:nvSpPr>
      <xdr:spPr>
        <a:xfrm>
          <a:off x="2641111" y="163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37464</xdr:rowOff>
    </xdr:from>
    <xdr:to>
      <xdr:col>10</xdr:col>
      <xdr:colOff>165100</xdr:colOff>
      <xdr:row>95</xdr:row>
      <xdr:rowOff>139064</xdr:rowOff>
    </xdr:to>
    <xdr:sp macro="" textlink="">
      <xdr:nvSpPr>
        <xdr:cNvPr id="260" name="楕円 259"/>
        <xdr:cNvSpPr/>
      </xdr:nvSpPr>
      <xdr:spPr>
        <a:xfrm>
          <a:off x="1968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155591</xdr:rowOff>
    </xdr:from>
    <xdr:ext cx="534377" cy="259045"/>
    <xdr:sp macro="" textlink="">
      <xdr:nvSpPr>
        <xdr:cNvPr id="261" name="テキスト ボックス 260"/>
        <xdr:cNvSpPr txBox="1"/>
      </xdr:nvSpPr>
      <xdr:spPr>
        <a:xfrm>
          <a:off x="1752111" y="161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167630</xdr:rowOff>
    </xdr:from>
    <xdr:to>
      <xdr:col>6</xdr:col>
      <xdr:colOff>38100</xdr:colOff>
      <xdr:row>95</xdr:row>
      <xdr:rowOff>97780</xdr:rowOff>
    </xdr:to>
    <xdr:sp macro="" textlink="">
      <xdr:nvSpPr>
        <xdr:cNvPr id="262" name="楕円 261"/>
        <xdr:cNvSpPr/>
      </xdr:nvSpPr>
      <xdr:spPr>
        <a:xfrm>
          <a:off x="1079500" y="162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114307</xdr:rowOff>
    </xdr:from>
    <xdr:ext cx="534377" cy="259045"/>
    <xdr:sp macro="" textlink="">
      <xdr:nvSpPr>
        <xdr:cNvPr id="263" name="テキスト ボックス 262"/>
        <xdr:cNvSpPr txBox="1"/>
      </xdr:nvSpPr>
      <xdr:spPr>
        <a:xfrm>
          <a:off x="863111" y="160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9017</xdr:rowOff>
    </xdr:from>
    <xdr:to>
      <xdr:col>55</xdr:col>
      <xdr:colOff>0</xdr:colOff>
      <xdr:row>37</xdr:row>
      <xdr:rowOff>19431</xdr:rowOff>
    </xdr:to>
    <xdr:cxnSp macro="">
      <xdr:nvCxnSpPr>
        <xdr:cNvPr id="292" name="直線コネクタ 291"/>
        <xdr:cNvCxnSpPr/>
      </xdr:nvCxnSpPr>
      <xdr:spPr>
        <a:xfrm>
          <a:off x="9639300" y="6352667"/>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130700</xdr:rowOff>
    </xdr:from>
    <xdr:ext cx="469744" cy="259045"/>
    <xdr:sp macro="" textlink="">
      <xdr:nvSpPr>
        <xdr:cNvPr id="293" name="労働費平均値テキスト"/>
        <xdr:cNvSpPr txBox="1"/>
      </xdr:nvSpPr>
      <xdr:spPr>
        <a:xfrm>
          <a:off x="10528300" y="6474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168275</xdr:rowOff>
    </xdr:from>
    <xdr:to>
      <xdr:col>50</xdr:col>
      <xdr:colOff>114300</xdr:colOff>
      <xdr:row>37</xdr:row>
      <xdr:rowOff>9017</xdr:rowOff>
    </xdr:to>
    <xdr:cxnSp macro="">
      <xdr:nvCxnSpPr>
        <xdr:cNvPr id="295" name="直線コネクタ 294"/>
        <xdr:cNvCxnSpPr/>
      </xdr:nvCxnSpPr>
      <xdr:spPr>
        <a:xfrm>
          <a:off x="8750300" y="634047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67200</xdr:rowOff>
    </xdr:from>
    <xdr:ext cx="469744" cy="259045"/>
    <xdr:sp macro="" textlink="">
      <xdr:nvSpPr>
        <xdr:cNvPr id="297" name="テキスト ボックス 296"/>
        <xdr:cNvSpPr txBox="1"/>
      </xdr:nvSpPr>
      <xdr:spPr>
        <a:xfrm>
          <a:off x="9404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168275</xdr:rowOff>
    </xdr:from>
    <xdr:to>
      <xdr:col>45</xdr:col>
      <xdr:colOff>177800</xdr:colOff>
      <xdr:row>37</xdr:row>
      <xdr:rowOff>101727</xdr:rowOff>
    </xdr:to>
    <xdr:cxnSp macro="">
      <xdr:nvCxnSpPr>
        <xdr:cNvPr id="298" name="直線コネクタ 297"/>
        <xdr:cNvCxnSpPr/>
      </xdr:nvCxnSpPr>
      <xdr:spPr>
        <a:xfrm flipV="1">
          <a:off x="7861300" y="6340475"/>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74820</xdr:rowOff>
    </xdr:from>
    <xdr:ext cx="469744" cy="259045"/>
    <xdr:sp macro="" textlink="">
      <xdr:nvSpPr>
        <xdr:cNvPr id="300" name="テキスト ボックス 299"/>
        <xdr:cNvSpPr txBox="1"/>
      </xdr:nvSpPr>
      <xdr:spPr>
        <a:xfrm>
          <a:off x="8515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101727</xdr:rowOff>
    </xdr:from>
    <xdr:to>
      <xdr:col>41</xdr:col>
      <xdr:colOff>50800</xdr:colOff>
      <xdr:row>37</xdr:row>
      <xdr:rowOff>122174</xdr:rowOff>
    </xdr:to>
    <xdr:cxnSp macro="">
      <xdr:nvCxnSpPr>
        <xdr:cNvPr id="301" name="直線コネクタ 300"/>
        <xdr:cNvCxnSpPr/>
      </xdr:nvCxnSpPr>
      <xdr:spPr>
        <a:xfrm flipV="1">
          <a:off x="6972300" y="6445377"/>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303" name="テキスト ボックス 302"/>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140081</xdr:rowOff>
    </xdr:from>
    <xdr:to>
      <xdr:col>55</xdr:col>
      <xdr:colOff>50800</xdr:colOff>
      <xdr:row>37</xdr:row>
      <xdr:rowOff>70231</xdr:rowOff>
    </xdr:to>
    <xdr:sp macro="" textlink="">
      <xdr:nvSpPr>
        <xdr:cNvPr id="311" name="楕円 310"/>
        <xdr:cNvSpPr/>
      </xdr:nvSpPr>
      <xdr:spPr>
        <a:xfrm>
          <a:off x="10426700" y="63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162958</xdr:rowOff>
    </xdr:from>
    <xdr:ext cx="469744" cy="259045"/>
    <xdr:sp macro="" textlink="">
      <xdr:nvSpPr>
        <xdr:cNvPr id="312" name="労働費該当値テキスト"/>
        <xdr:cNvSpPr txBox="1"/>
      </xdr:nvSpPr>
      <xdr:spPr>
        <a:xfrm>
          <a:off x="10528300" y="61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129667</xdr:rowOff>
    </xdr:from>
    <xdr:to>
      <xdr:col>50</xdr:col>
      <xdr:colOff>165100</xdr:colOff>
      <xdr:row>37</xdr:row>
      <xdr:rowOff>59817</xdr:rowOff>
    </xdr:to>
    <xdr:sp macro="" textlink="">
      <xdr:nvSpPr>
        <xdr:cNvPr id="313" name="楕円 312"/>
        <xdr:cNvSpPr/>
      </xdr:nvSpPr>
      <xdr:spPr>
        <a:xfrm>
          <a:off x="9588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76344</xdr:rowOff>
    </xdr:from>
    <xdr:ext cx="469744" cy="259045"/>
    <xdr:sp macro="" textlink="">
      <xdr:nvSpPr>
        <xdr:cNvPr id="314" name="テキスト ボックス 313"/>
        <xdr:cNvSpPr txBox="1"/>
      </xdr:nvSpPr>
      <xdr:spPr>
        <a:xfrm>
          <a:off x="9404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117475</xdr:rowOff>
    </xdr:from>
    <xdr:to>
      <xdr:col>46</xdr:col>
      <xdr:colOff>38100</xdr:colOff>
      <xdr:row>37</xdr:row>
      <xdr:rowOff>47625</xdr:rowOff>
    </xdr:to>
    <xdr:sp macro="" textlink="">
      <xdr:nvSpPr>
        <xdr:cNvPr id="315" name="楕円 314"/>
        <xdr:cNvSpPr/>
      </xdr:nvSpPr>
      <xdr:spPr>
        <a:xfrm>
          <a:off x="8699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64152</xdr:rowOff>
    </xdr:from>
    <xdr:ext cx="469744" cy="259045"/>
    <xdr:sp macro="" textlink="">
      <xdr:nvSpPr>
        <xdr:cNvPr id="316" name="テキスト ボックス 315"/>
        <xdr:cNvSpPr txBox="1"/>
      </xdr:nvSpPr>
      <xdr:spPr>
        <a:xfrm>
          <a:off x="8515428"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50927</xdr:rowOff>
    </xdr:from>
    <xdr:to>
      <xdr:col>41</xdr:col>
      <xdr:colOff>101600</xdr:colOff>
      <xdr:row>37</xdr:row>
      <xdr:rowOff>152527</xdr:rowOff>
    </xdr:to>
    <xdr:sp macro="" textlink="">
      <xdr:nvSpPr>
        <xdr:cNvPr id="317" name="楕円 316"/>
        <xdr:cNvSpPr/>
      </xdr:nvSpPr>
      <xdr:spPr>
        <a:xfrm>
          <a:off x="7810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169054</xdr:rowOff>
    </xdr:from>
    <xdr:ext cx="469744" cy="259045"/>
    <xdr:sp macro="" textlink="">
      <xdr:nvSpPr>
        <xdr:cNvPr id="318" name="テキスト ボックス 317"/>
        <xdr:cNvSpPr txBox="1"/>
      </xdr:nvSpPr>
      <xdr:spPr>
        <a:xfrm>
          <a:off x="7626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71374</xdr:rowOff>
    </xdr:from>
    <xdr:to>
      <xdr:col>36</xdr:col>
      <xdr:colOff>165100</xdr:colOff>
      <xdr:row>38</xdr:row>
      <xdr:rowOff>1524</xdr:rowOff>
    </xdr:to>
    <xdr:sp macro="" textlink="">
      <xdr:nvSpPr>
        <xdr:cNvPr id="319" name="楕円 318"/>
        <xdr:cNvSpPr/>
      </xdr:nvSpPr>
      <xdr:spPr>
        <a:xfrm>
          <a:off x="6921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18051</xdr:rowOff>
    </xdr:from>
    <xdr:ext cx="469744" cy="259045"/>
    <xdr:sp macro="" textlink="">
      <xdr:nvSpPr>
        <xdr:cNvPr id="320" name="テキスト ボックス 319"/>
        <xdr:cNvSpPr txBox="1"/>
      </xdr:nvSpPr>
      <xdr:spPr>
        <a:xfrm>
          <a:off x="6737428" y="61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12631</xdr:rowOff>
    </xdr:from>
    <xdr:to>
      <xdr:col>55</xdr:col>
      <xdr:colOff>0</xdr:colOff>
      <xdr:row>56</xdr:row>
      <xdr:rowOff>54694</xdr:rowOff>
    </xdr:to>
    <xdr:cxnSp macro="">
      <xdr:nvCxnSpPr>
        <xdr:cNvPr id="351" name="直線コネクタ 350"/>
        <xdr:cNvCxnSpPr/>
      </xdr:nvCxnSpPr>
      <xdr:spPr>
        <a:xfrm flipV="1">
          <a:off x="9639300" y="9613831"/>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54694</xdr:rowOff>
    </xdr:from>
    <xdr:to>
      <xdr:col>50</xdr:col>
      <xdr:colOff>114300</xdr:colOff>
      <xdr:row>56</xdr:row>
      <xdr:rowOff>80166</xdr:rowOff>
    </xdr:to>
    <xdr:cxnSp macro="">
      <xdr:nvCxnSpPr>
        <xdr:cNvPr id="354" name="直線コネクタ 353"/>
        <xdr:cNvCxnSpPr/>
      </xdr:nvCxnSpPr>
      <xdr:spPr>
        <a:xfrm flipV="1">
          <a:off x="8750300" y="9655894"/>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80166</xdr:rowOff>
    </xdr:from>
    <xdr:to>
      <xdr:col>45</xdr:col>
      <xdr:colOff>177800</xdr:colOff>
      <xdr:row>56</xdr:row>
      <xdr:rowOff>84803</xdr:rowOff>
    </xdr:to>
    <xdr:cxnSp macro="">
      <xdr:nvCxnSpPr>
        <xdr:cNvPr id="357" name="直線コネクタ 356"/>
        <xdr:cNvCxnSpPr/>
      </xdr:nvCxnSpPr>
      <xdr:spPr>
        <a:xfrm flipV="1">
          <a:off x="7861300" y="968136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140745</xdr:rowOff>
    </xdr:from>
    <xdr:to>
      <xdr:col>41</xdr:col>
      <xdr:colOff>50800</xdr:colOff>
      <xdr:row>56</xdr:row>
      <xdr:rowOff>84803</xdr:rowOff>
    </xdr:to>
    <xdr:cxnSp macro="">
      <xdr:nvCxnSpPr>
        <xdr:cNvPr id="360" name="直線コネクタ 359"/>
        <xdr:cNvCxnSpPr/>
      </xdr:nvCxnSpPr>
      <xdr:spPr>
        <a:xfrm>
          <a:off x="6972300" y="9570495"/>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133281</xdr:rowOff>
    </xdr:from>
    <xdr:to>
      <xdr:col>55</xdr:col>
      <xdr:colOff>50800</xdr:colOff>
      <xdr:row>56</xdr:row>
      <xdr:rowOff>63431</xdr:rowOff>
    </xdr:to>
    <xdr:sp macro="" textlink="">
      <xdr:nvSpPr>
        <xdr:cNvPr id="370" name="楕円 369"/>
        <xdr:cNvSpPr/>
      </xdr:nvSpPr>
      <xdr:spPr>
        <a:xfrm>
          <a:off x="10426700" y="95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111708</xdr:rowOff>
    </xdr:from>
    <xdr:ext cx="534377" cy="259045"/>
    <xdr:sp macro="" textlink="">
      <xdr:nvSpPr>
        <xdr:cNvPr id="371" name="農林水産業費該当値テキスト"/>
        <xdr:cNvSpPr txBox="1"/>
      </xdr:nvSpPr>
      <xdr:spPr>
        <a:xfrm>
          <a:off x="10528300" y="95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3894</xdr:rowOff>
    </xdr:from>
    <xdr:to>
      <xdr:col>50</xdr:col>
      <xdr:colOff>165100</xdr:colOff>
      <xdr:row>56</xdr:row>
      <xdr:rowOff>105494</xdr:rowOff>
    </xdr:to>
    <xdr:sp macro="" textlink="">
      <xdr:nvSpPr>
        <xdr:cNvPr id="372" name="楕円 371"/>
        <xdr:cNvSpPr/>
      </xdr:nvSpPr>
      <xdr:spPr>
        <a:xfrm>
          <a:off x="9588500" y="9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96621</xdr:rowOff>
    </xdr:from>
    <xdr:ext cx="534377" cy="259045"/>
    <xdr:sp macro="" textlink="">
      <xdr:nvSpPr>
        <xdr:cNvPr id="373" name="テキスト ボックス 372"/>
        <xdr:cNvSpPr txBox="1"/>
      </xdr:nvSpPr>
      <xdr:spPr>
        <a:xfrm>
          <a:off x="9372111" y="96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29366</xdr:rowOff>
    </xdr:from>
    <xdr:to>
      <xdr:col>46</xdr:col>
      <xdr:colOff>38100</xdr:colOff>
      <xdr:row>56</xdr:row>
      <xdr:rowOff>130966</xdr:rowOff>
    </xdr:to>
    <xdr:sp macro="" textlink="">
      <xdr:nvSpPr>
        <xdr:cNvPr id="374" name="楕円 373"/>
        <xdr:cNvSpPr/>
      </xdr:nvSpPr>
      <xdr:spPr>
        <a:xfrm>
          <a:off x="8699500" y="96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122093</xdr:rowOff>
    </xdr:from>
    <xdr:ext cx="534377" cy="259045"/>
    <xdr:sp macro="" textlink="">
      <xdr:nvSpPr>
        <xdr:cNvPr id="375" name="テキスト ボックス 374"/>
        <xdr:cNvSpPr txBox="1"/>
      </xdr:nvSpPr>
      <xdr:spPr>
        <a:xfrm>
          <a:off x="8483111" y="97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34003</xdr:rowOff>
    </xdr:from>
    <xdr:to>
      <xdr:col>41</xdr:col>
      <xdr:colOff>101600</xdr:colOff>
      <xdr:row>56</xdr:row>
      <xdr:rowOff>135603</xdr:rowOff>
    </xdr:to>
    <xdr:sp macro="" textlink="">
      <xdr:nvSpPr>
        <xdr:cNvPr id="376" name="楕円 375"/>
        <xdr:cNvSpPr/>
      </xdr:nvSpPr>
      <xdr:spPr>
        <a:xfrm>
          <a:off x="7810500" y="96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152130</xdr:rowOff>
    </xdr:from>
    <xdr:ext cx="534377" cy="259045"/>
    <xdr:sp macro="" textlink="">
      <xdr:nvSpPr>
        <xdr:cNvPr id="377" name="テキスト ボックス 376"/>
        <xdr:cNvSpPr txBox="1"/>
      </xdr:nvSpPr>
      <xdr:spPr>
        <a:xfrm>
          <a:off x="7594111" y="94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89945</xdr:rowOff>
    </xdr:from>
    <xdr:to>
      <xdr:col>36</xdr:col>
      <xdr:colOff>165100</xdr:colOff>
      <xdr:row>56</xdr:row>
      <xdr:rowOff>20095</xdr:rowOff>
    </xdr:to>
    <xdr:sp macro="" textlink="">
      <xdr:nvSpPr>
        <xdr:cNvPr id="378" name="楕円 377"/>
        <xdr:cNvSpPr/>
      </xdr:nvSpPr>
      <xdr:spPr>
        <a:xfrm>
          <a:off x="6921500" y="95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36622</xdr:rowOff>
    </xdr:from>
    <xdr:ext cx="534377" cy="259045"/>
    <xdr:sp macro="" textlink="">
      <xdr:nvSpPr>
        <xdr:cNvPr id="379" name="テキスト ボックス 378"/>
        <xdr:cNvSpPr txBox="1"/>
      </xdr:nvSpPr>
      <xdr:spPr>
        <a:xfrm>
          <a:off x="6705111" y="92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102987</xdr:rowOff>
    </xdr:from>
    <xdr:to>
      <xdr:col>55</xdr:col>
      <xdr:colOff>0</xdr:colOff>
      <xdr:row>74</xdr:row>
      <xdr:rowOff>131516</xdr:rowOff>
    </xdr:to>
    <xdr:cxnSp macro="">
      <xdr:nvCxnSpPr>
        <xdr:cNvPr id="406" name="直線コネクタ 405"/>
        <xdr:cNvCxnSpPr/>
      </xdr:nvCxnSpPr>
      <xdr:spPr>
        <a:xfrm>
          <a:off x="9639300" y="12790287"/>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63805</xdr:rowOff>
    </xdr:from>
    <xdr:to>
      <xdr:col>50</xdr:col>
      <xdr:colOff>114300</xdr:colOff>
      <xdr:row>74</xdr:row>
      <xdr:rowOff>102987</xdr:rowOff>
    </xdr:to>
    <xdr:cxnSp macro="">
      <xdr:nvCxnSpPr>
        <xdr:cNvPr id="409" name="直線コネクタ 408"/>
        <xdr:cNvCxnSpPr/>
      </xdr:nvCxnSpPr>
      <xdr:spPr>
        <a:xfrm>
          <a:off x="8750300" y="12751105"/>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63805</xdr:rowOff>
    </xdr:from>
    <xdr:to>
      <xdr:col>45</xdr:col>
      <xdr:colOff>177800</xdr:colOff>
      <xdr:row>75</xdr:row>
      <xdr:rowOff>24211</xdr:rowOff>
    </xdr:to>
    <xdr:cxnSp macro="">
      <xdr:nvCxnSpPr>
        <xdr:cNvPr id="412" name="直線コネクタ 411"/>
        <xdr:cNvCxnSpPr/>
      </xdr:nvCxnSpPr>
      <xdr:spPr>
        <a:xfrm flipV="1">
          <a:off x="7861300" y="12751105"/>
          <a:ext cx="889000" cy="1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24211</xdr:rowOff>
    </xdr:from>
    <xdr:to>
      <xdr:col>41</xdr:col>
      <xdr:colOff>50800</xdr:colOff>
      <xdr:row>76</xdr:row>
      <xdr:rowOff>150261</xdr:rowOff>
    </xdr:to>
    <xdr:cxnSp macro="">
      <xdr:nvCxnSpPr>
        <xdr:cNvPr id="415" name="直線コネクタ 414"/>
        <xdr:cNvCxnSpPr/>
      </xdr:nvCxnSpPr>
      <xdr:spPr>
        <a:xfrm flipV="1">
          <a:off x="6972300" y="12882961"/>
          <a:ext cx="889000" cy="29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80716</xdr:rowOff>
    </xdr:from>
    <xdr:to>
      <xdr:col>55</xdr:col>
      <xdr:colOff>50800</xdr:colOff>
      <xdr:row>75</xdr:row>
      <xdr:rowOff>10866</xdr:rowOff>
    </xdr:to>
    <xdr:sp macro="" textlink="">
      <xdr:nvSpPr>
        <xdr:cNvPr id="425" name="楕円 424"/>
        <xdr:cNvSpPr/>
      </xdr:nvSpPr>
      <xdr:spPr>
        <a:xfrm>
          <a:off x="10426700" y="127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103593</xdr:rowOff>
    </xdr:from>
    <xdr:ext cx="534377" cy="259045"/>
    <xdr:sp macro="" textlink="">
      <xdr:nvSpPr>
        <xdr:cNvPr id="426" name="商工費該当値テキスト"/>
        <xdr:cNvSpPr txBox="1"/>
      </xdr:nvSpPr>
      <xdr:spPr>
        <a:xfrm>
          <a:off x="10528300" y="126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52187</xdr:rowOff>
    </xdr:from>
    <xdr:to>
      <xdr:col>50</xdr:col>
      <xdr:colOff>165100</xdr:colOff>
      <xdr:row>74</xdr:row>
      <xdr:rowOff>153787</xdr:rowOff>
    </xdr:to>
    <xdr:sp macro="" textlink="">
      <xdr:nvSpPr>
        <xdr:cNvPr id="427" name="楕円 426"/>
        <xdr:cNvSpPr/>
      </xdr:nvSpPr>
      <xdr:spPr>
        <a:xfrm>
          <a:off x="9588500" y="127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170314</xdr:rowOff>
    </xdr:from>
    <xdr:ext cx="534377" cy="259045"/>
    <xdr:sp macro="" textlink="">
      <xdr:nvSpPr>
        <xdr:cNvPr id="428" name="テキスト ボックス 427"/>
        <xdr:cNvSpPr txBox="1"/>
      </xdr:nvSpPr>
      <xdr:spPr>
        <a:xfrm>
          <a:off x="9372111" y="12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13005</xdr:rowOff>
    </xdr:from>
    <xdr:to>
      <xdr:col>46</xdr:col>
      <xdr:colOff>38100</xdr:colOff>
      <xdr:row>74</xdr:row>
      <xdr:rowOff>114605</xdr:rowOff>
    </xdr:to>
    <xdr:sp macro="" textlink="">
      <xdr:nvSpPr>
        <xdr:cNvPr id="429" name="楕円 428"/>
        <xdr:cNvSpPr/>
      </xdr:nvSpPr>
      <xdr:spPr>
        <a:xfrm>
          <a:off x="8699500" y="127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131132</xdr:rowOff>
    </xdr:from>
    <xdr:ext cx="534377" cy="259045"/>
    <xdr:sp macro="" textlink="">
      <xdr:nvSpPr>
        <xdr:cNvPr id="430" name="テキスト ボックス 429"/>
        <xdr:cNvSpPr txBox="1"/>
      </xdr:nvSpPr>
      <xdr:spPr>
        <a:xfrm>
          <a:off x="8483111" y="124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144861</xdr:rowOff>
    </xdr:from>
    <xdr:to>
      <xdr:col>41</xdr:col>
      <xdr:colOff>101600</xdr:colOff>
      <xdr:row>75</xdr:row>
      <xdr:rowOff>75011</xdr:rowOff>
    </xdr:to>
    <xdr:sp macro="" textlink="">
      <xdr:nvSpPr>
        <xdr:cNvPr id="431" name="楕円 430"/>
        <xdr:cNvSpPr/>
      </xdr:nvSpPr>
      <xdr:spPr>
        <a:xfrm>
          <a:off x="7810500" y="128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91538</xdr:rowOff>
    </xdr:from>
    <xdr:ext cx="534377" cy="259045"/>
    <xdr:sp macro="" textlink="">
      <xdr:nvSpPr>
        <xdr:cNvPr id="432" name="テキスト ボックス 431"/>
        <xdr:cNvSpPr txBox="1"/>
      </xdr:nvSpPr>
      <xdr:spPr>
        <a:xfrm>
          <a:off x="7594111" y="126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99461</xdr:rowOff>
    </xdr:from>
    <xdr:to>
      <xdr:col>36</xdr:col>
      <xdr:colOff>165100</xdr:colOff>
      <xdr:row>77</xdr:row>
      <xdr:rowOff>29611</xdr:rowOff>
    </xdr:to>
    <xdr:sp macro="" textlink="">
      <xdr:nvSpPr>
        <xdr:cNvPr id="433" name="楕円 432"/>
        <xdr:cNvSpPr/>
      </xdr:nvSpPr>
      <xdr:spPr>
        <a:xfrm>
          <a:off x="6921500" y="131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20738</xdr:rowOff>
    </xdr:from>
    <xdr:ext cx="469744" cy="259045"/>
    <xdr:sp macro="" textlink="">
      <xdr:nvSpPr>
        <xdr:cNvPr id="434" name="テキスト ボックス 433"/>
        <xdr:cNvSpPr txBox="1"/>
      </xdr:nvSpPr>
      <xdr:spPr>
        <a:xfrm>
          <a:off x="6737428" y="1322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158217</xdr:rowOff>
    </xdr:from>
    <xdr:to>
      <xdr:col>55</xdr:col>
      <xdr:colOff>0</xdr:colOff>
      <xdr:row>96</xdr:row>
      <xdr:rowOff>11494</xdr:rowOff>
    </xdr:to>
    <xdr:cxnSp macro="">
      <xdr:nvCxnSpPr>
        <xdr:cNvPr id="464" name="直線コネクタ 463"/>
        <xdr:cNvCxnSpPr/>
      </xdr:nvCxnSpPr>
      <xdr:spPr>
        <a:xfrm flipV="1">
          <a:off x="9639300" y="16445967"/>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120822</xdr:rowOff>
    </xdr:from>
    <xdr:to>
      <xdr:col>50</xdr:col>
      <xdr:colOff>114300</xdr:colOff>
      <xdr:row>96</xdr:row>
      <xdr:rowOff>11494</xdr:rowOff>
    </xdr:to>
    <xdr:cxnSp macro="">
      <xdr:nvCxnSpPr>
        <xdr:cNvPr id="467" name="直線コネクタ 466"/>
        <xdr:cNvCxnSpPr/>
      </xdr:nvCxnSpPr>
      <xdr:spPr>
        <a:xfrm>
          <a:off x="8750300" y="16408572"/>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120822</xdr:rowOff>
    </xdr:from>
    <xdr:to>
      <xdr:col>45</xdr:col>
      <xdr:colOff>177800</xdr:colOff>
      <xdr:row>95</xdr:row>
      <xdr:rowOff>125318</xdr:rowOff>
    </xdr:to>
    <xdr:cxnSp macro="">
      <xdr:nvCxnSpPr>
        <xdr:cNvPr id="470" name="直線コネクタ 469"/>
        <xdr:cNvCxnSpPr/>
      </xdr:nvCxnSpPr>
      <xdr:spPr>
        <a:xfrm flipV="1">
          <a:off x="7861300" y="1640857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112954</xdr:rowOff>
    </xdr:from>
    <xdr:to>
      <xdr:col>41</xdr:col>
      <xdr:colOff>50800</xdr:colOff>
      <xdr:row>95</xdr:row>
      <xdr:rowOff>125318</xdr:rowOff>
    </xdr:to>
    <xdr:cxnSp macro="">
      <xdr:nvCxnSpPr>
        <xdr:cNvPr id="473" name="直線コネクタ 472"/>
        <xdr:cNvCxnSpPr/>
      </xdr:nvCxnSpPr>
      <xdr:spPr>
        <a:xfrm>
          <a:off x="6972300" y="16400704"/>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107417</xdr:rowOff>
    </xdr:from>
    <xdr:to>
      <xdr:col>55</xdr:col>
      <xdr:colOff>50800</xdr:colOff>
      <xdr:row>96</xdr:row>
      <xdr:rowOff>37567</xdr:rowOff>
    </xdr:to>
    <xdr:sp macro="" textlink="">
      <xdr:nvSpPr>
        <xdr:cNvPr id="483" name="楕円 482"/>
        <xdr:cNvSpPr/>
      </xdr:nvSpPr>
      <xdr:spPr>
        <a:xfrm>
          <a:off x="104267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130294</xdr:rowOff>
    </xdr:from>
    <xdr:ext cx="534377" cy="259045"/>
    <xdr:sp macro="" textlink="">
      <xdr:nvSpPr>
        <xdr:cNvPr id="484" name="土木費該当値テキスト"/>
        <xdr:cNvSpPr txBox="1"/>
      </xdr:nvSpPr>
      <xdr:spPr>
        <a:xfrm>
          <a:off x="10528300" y="162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132144</xdr:rowOff>
    </xdr:from>
    <xdr:to>
      <xdr:col>50</xdr:col>
      <xdr:colOff>165100</xdr:colOff>
      <xdr:row>96</xdr:row>
      <xdr:rowOff>62294</xdr:rowOff>
    </xdr:to>
    <xdr:sp macro="" textlink="">
      <xdr:nvSpPr>
        <xdr:cNvPr id="485" name="楕円 484"/>
        <xdr:cNvSpPr/>
      </xdr:nvSpPr>
      <xdr:spPr>
        <a:xfrm>
          <a:off x="9588500" y="164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78821</xdr:rowOff>
    </xdr:from>
    <xdr:ext cx="534377" cy="259045"/>
    <xdr:sp macro="" textlink="">
      <xdr:nvSpPr>
        <xdr:cNvPr id="486" name="テキスト ボックス 485"/>
        <xdr:cNvSpPr txBox="1"/>
      </xdr:nvSpPr>
      <xdr:spPr>
        <a:xfrm>
          <a:off x="9372111" y="161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70022</xdr:rowOff>
    </xdr:from>
    <xdr:to>
      <xdr:col>46</xdr:col>
      <xdr:colOff>38100</xdr:colOff>
      <xdr:row>96</xdr:row>
      <xdr:rowOff>172</xdr:rowOff>
    </xdr:to>
    <xdr:sp macro="" textlink="">
      <xdr:nvSpPr>
        <xdr:cNvPr id="487" name="楕円 486"/>
        <xdr:cNvSpPr/>
      </xdr:nvSpPr>
      <xdr:spPr>
        <a:xfrm>
          <a:off x="8699500" y="163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16699</xdr:rowOff>
    </xdr:from>
    <xdr:ext cx="534377" cy="259045"/>
    <xdr:sp macro="" textlink="">
      <xdr:nvSpPr>
        <xdr:cNvPr id="488" name="テキスト ボックス 487"/>
        <xdr:cNvSpPr txBox="1"/>
      </xdr:nvSpPr>
      <xdr:spPr>
        <a:xfrm>
          <a:off x="8483111" y="1613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74518</xdr:rowOff>
    </xdr:from>
    <xdr:to>
      <xdr:col>41</xdr:col>
      <xdr:colOff>101600</xdr:colOff>
      <xdr:row>96</xdr:row>
      <xdr:rowOff>4668</xdr:rowOff>
    </xdr:to>
    <xdr:sp macro="" textlink="">
      <xdr:nvSpPr>
        <xdr:cNvPr id="489" name="楕円 488"/>
        <xdr:cNvSpPr/>
      </xdr:nvSpPr>
      <xdr:spPr>
        <a:xfrm>
          <a:off x="7810500" y="163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21195</xdr:rowOff>
    </xdr:from>
    <xdr:ext cx="534377" cy="259045"/>
    <xdr:sp macro="" textlink="">
      <xdr:nvSpPr>
        <xdr:cNvPr id="490" name="テキスト ボックス 489"/>
        <xdr:cNvSpPr txBox="1"/>
      </xdr:nvSpPr>
      <xdr:spPr>
        <a:xfrm>
          <a:off x="7594111" y="161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62154</xdr:rowOff>
    </xdr:from>
    <xdr:to>
      <xdr:col>36</xdr:col>
      <xdr:colOff>165100</xdr:colOff>
      <xdr:row>95</xdr:row>
      <xdr:rowOff>163754</xdr:rowOff>
    </xdr:to>
    <xdr:sp macro="" textlink="">
      <xdr:nvSpPr>
        <xdr:cNvPr id="491" name="楕円 490"/>
        <xdr:cNvSpPr/>
      </xdr:nvSpPr>
      <xdr:spPr>
        <a:xfrm>
          <a:off x="6921500" y="163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8831</xdr:rowOff>
    </xdr:from>
    <xdr:ext cx="534377" cy="259045"/>
    <xdr:sp macro="" textlink="">
      <xdr:nvSpPr>
        <xdr:cNvPr id="492" name="テキスト ボックス 491"/>
        <xdr:cNvSpPr txBox="1"/>
      </xdr:nvSpPr>
      <xdr:spPr>
        <a:xfrm>
          <a:off x="6705111" y="161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153782</xdr:rowOff>
    </xdr:from>
    <xdr:to>
      <xdr:col>85</xdr:col>
      <xdr:colOff>127000</xdr:colOff>
      <xdr:row>34</xdr:row>
      <xdr:rowOff>38064</xdr:rowOff>
    </xdr:to>
    <xdr:cxnSp macro="">
      <xdr:nvCxnSpPr>
        <xdr:cNvPr id="519" name="直線コネクタ 518"/>
        <xdr:cNvCxnSpPr/>
      </xdr:nvCxnSpPr>
      <xdr:spPr>
        <a:xfrm flipV="1">
          <a:off x="15481300" y="5811632"/>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89042</xdr:rowOff>
    </xdr:from>
    <xdr:to>
      <xdr:col>81</xdr:col>
      <xdr:colOff>50800</xdr:colOff>
      <xdr:row>34</xdr:row>
      <xdr:rowOff>38064</xdr:rowOff>
    </xdr:to>
    <xdr:cxnSp macro="">
      <xdr:nvCxnSpPr>
        <xdr:cNvPr id="522" name="直線コネクタ 521"/>
        <xdr:cNvCxnSpPr/>
      </xdr:nvCxnSpPr>
      <xdr:spPr>
        <a:xfrm>
          <a:off x="14592300" y="5746892"/>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81727</xdr:rowOff>
    </xdr:from>
    <xdr:to>
      <xdr:col>76</xdr:col>
      <xdr:colOff>114300</xdr:colOff>
      <xdr:row>33</xdr:row>
      <xdr:rowOff>89042</xdr:rowOff>
    </xdr:to>
    <xdr:cxnSp macro="">
      <xdr:nvCxnSpPr>
        <xdr:cNvPr id="525" name="直線コネクタ 524"/>
        <xdr:cNvCxnSpPr/>
      </xdr:nvCxnSpPr>
      <xdr:spPr>
        <a:xfrm>
          <a:off x="13703300" y="573957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81727</xdr:rowOff>
    </xdr:from>
    <xdr:to>
      <xdr:col>71</xdr:col>
      <xdr:colOff>177800</xdr:colOff>
      <xdr:row>34</xdr:row>
      <xdr:rowOff>69748</xdr:rowOff>
    </xdr:to>
    <xdr:cxnSp macro="">
      <xdr:nvCxnSpPr>
        <xdr:cNvPr id="528" name="直線コネクタ 527"/>
        <xdr:cNvCxnSpPr/>
      </xdr:nvCxnSpPr>
      <xdr:spPr>
        <a:xfrm flipV="1">
          <a:off x="12814300" y="5739577"/>
          <a:ext cx="8890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102982</xdr:rowOff>
    </xdr:from>
    <xdr:to>
      <xdr:col>85</xdr:col>
      <xdr:colOff>177800</xdr:colOff>
      <xdr:row>34</xdr:row>
      <xdr:rowOff>33132</xdr:rowOff>
    </xdr:to>
    <xdr:sp macro="" textlink="">
      <xdr:nvSpPr>
        <xdr:cNvPr id="538" name="楕円 537"/>
        <xdr:cNvSpPr/>
      </xdr:nvSpPr>
      <xdr:spPr>
        <a:xfrm>
          <a:off x="16268700" y="57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125859</xdr:rowOff>
    </xdr:from>
    <xdr:ext cx="534377" cy="259045"/>
    <xdr:sp macro="" textlink="">
      <xdr:nvSpPr>
        <xdr:cNvPr id="539" name="消防費該当値テキスト"/>
        <xdr:cNvSpPr txBox="1"/>
      </xdr:nvSpPr>
      <xdr:spPr>
        <a:xfrm>
          <a:off x="16370300" y="56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158714</xdr:rowOff>
    </xdr:from>
    <xdr:to>
      <xdr:col>81</xdr:col>
      <xdr:colOff>101600</xdr:colOff>
      <xdr:row>34</xdr:row>
      <xdr:rowOff>88864</xdr:rowOff>
    </xdr:to>
    <xdr:sp macro="" textlink="">
      <xdr:nvSpPr>
        <xdr:cNvPr id="540" name="楕円 539"/>
        <xdr:cNvSpPr/>
      </xdr:nvSpPr>
      <xdr:spPr>
        <a:xfrm>
          <a:off x="15430500" y="58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105391</xdr:rowOff>
    </xdr:from>
    <xdr:ext cx="534377" cy="259045"/>
    <xdr:sp macro="" textlink="">
      <xdr:nvSpPr>
        <xdr:cNvPr id="541" name="テキスト ボックス 540"/>
        <xdr:cNvSpPr txBox="1"/>
      </xdr:nvSpPr>
      <xdr:spPr>
        <a:xfrm>
          <a:off x="15214111" y="55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38242</xdr:rowOff>
    </xdr:from>
    <xdr:to>
      <xdr:col>76</xdr:col>
      <xdr:colOff>165100</xdr:colOff>
      <xdr:row>33</xdr:row>
      <xdr:rowOff>139842</xdr:rowOff>
    </xdr:to>
    <xdr:sp macro="" textlink="">
      <xdr:nvSpPr>
        <xdr:cNvPr id="542" name="楕円 541"/>
        <xdr:cNvSpPr/>
      </xdr:nvSpPr>
      <xdr:spPr>
        <a:xfrm>
          <a:off x="14541500" y="56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156369</xdr:rowOff>
    </xdr:from>
    <xdr:ext cx="534377" cy="259045"/>
    <xdr:sp macro="" textlink="">
      <xdr:nvSpPr>
        <xdr:cNvPr id="543" name="テキスト ボックス 542"/>
        <xdr:cNvSpPr txBox="1"/>
      </xdr:nvSpPr>
      <xdr:spPr>
        <a:xfrm>
          <a:off x="14325111" y="54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30927</xdr:rowOff>
    </xdr:from>
    <xdr:to>
      <xdr:col>72</xdr:col>
      <xdr:colOff>38100</xdr:colOff>
      <xdr:row>33</xdr:row>
      <xdr:rowOff>132527</xdr:rowOff>
    </xdr:to>
    <xdr:sp macro="" textlink="">
      <xdr:nvSpPr>
        <xdr:cNvPr id="544" name="楕円 543"/>
        <xdr:cNvSpPr/>
      </xdr:nvSpPr>
      <xdr:spPr>
        <a:xfrm>
          <a:off x="13652500" y="56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149054</xdr:rowOff>
    </xdr:from>
    <xdr:ext cx="534377" cy="259045"/>
    <xdr:sp macro="" textlink="">
      <xdr:nvSpPr>
        <xdr:cNvPr id="545" name="テキスト ボックス 544"/>
        <xdr:cNvSpPr txBox="1"/>
      </xdr:nvSpPr>
      <xdr:spPr>
        <a:xfrm>
          <a:off x="13436111" y="54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18948</xdr:rowOff>
    </xdr:from>
    <xdr:to>
      <xdr:col>67</xdr:col>
      <xdr:colOff>101600</xdr:colOff>
      <xdr:row>34</xdr:row>
      <xdr:rowOff>120548</xdr:rowOff>
    </xdr:to>
    <xdr:sp macro="" textlink="">
      <xdr:nvSpPr>
        <xdr:cNvPr id="546" name="楕円 545"/>
        <xdr:cNvSpPr/>
      </xdr:nvSpPr>
      <xdr:spPr>
        <a:xfrm>
          <a:off x="12763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137075</xdr:rowOff>
    </xdr:from>
    <xdr:ext cx="534377" cy="259045"/>
    <xdr:sp macro="" textlink="">
      <xdr:nvSpPr>
        <xdr:cNvPr id="547" name="テキスト ボックス 546"/>
        <xdr:cNvSpPr txBox="1"/>
      </xdr:nvSpPr>
      <xdr:spPr>
        <a:xfrm>
          <a:off x="12547111" y="56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131852</xdr:rowOff>
    </xdr:from>
    <xdr:to>
      <xdr:col>85</xdr:col>
      <xdr:colOff>126364</xdr:colOff>
      <xdr:row>58</xdr:row>
      <xdr:rowOff>60261</xdr:rowOff>
    </xdr:to>
    <xdr:cxnSp macro="">
      <xdr:nvCxnSpPr>
        <xdr:cNvPr id="572" name="直線コネクタ 571"/>
        <xdr:cNvCxnSpPr/>
      </xdr:nvCxnSpPr>
      <xdr:spPr>
        <a:xfrm flipV="1">
          <a:off x="16317595" y="9218702"/>
          <a:ext cx="1269" cy="785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64088</xdr:rowOff>
    </xdr:from>
    <xdr:ext cx="534377" cy="259045"/>
    <xdr:sp macro="" textlink="">
      <xdr:nvSpPr>
        <xdr:cNvPr id="573" name="教育費最小値テキスト"/>
        <xdr:cNvSpPr txBox="1"/>
      </xdr:nvSpPr>
      <xdr:spPr>
        <a:xfrm>
          <a:off x="16370300" y="100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60261</xdr:rowOff>
    </xdr:from>
    <xdr:to>
      <xdr:col>86</xdr:col>
      <xdr:colOff>25400</xdr:colOff>
      <xdr:row>58</xdr:row>
      <xdr:rowOff>60261</xdr:rowOff>
    </xdr:to>
    <xdr:cxnSp macro="">
      <xdr:nvCxnSpPr>
        <xdr:cNvPr id="574" name="直線コネクタ 573"/>
        <xdr:cNvCxnSpPr/>
      </xdr:nvCxnSpPr>
      <xdr:spPr>
        <a:xfrm>
          <a:off x="16230600" y="1000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78529</xdr:rowOff>
    </xdr:from>
    <xdr:ext cx="534377" cy="259045"/>
    <xdr:sp macro="" textlink="">
      <xdr:nvSpPr>
        <xdr:cNvPr id="575" name="教育費最大値テキスト"/>
        <xdr:cNvSpPr txBox="1"/>
      </xdr:nvSpPr>
      <xdr:spPr>
        <a:xfrm>
          <a:off x="16370300" y="899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131852</xdr:rowOff>
    </xdr:from>
    <xdr:to>
      <xdr:col>86</xdr:col>
      <xdr:colOff>25400</xdr:colOff>
      <xdr:row>53</xdr:row>
      <xdr:rowOff>131852</xdr:rowOff>
    </xdr:to>
    <xdr:cxnSp macro="">
      <xdr:nvCxnSpPr>
        <xdr:cNvPr id="576" name="直線コネクタ 575"/>
        <xdr:cNvCxnSpPr/>
      </xdr:nvCxnSpPr>
      <xdr:spPr>
        <a:xfrm>
          <a:off x="16230600" y="921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124479</xdr:rowOff>
    </xdr:from>
    <xdr:to>
      <xdr:col>85</xdr:col>
      <xdr:colOff>127000</xdr:colOff>
      <xdr:row>54</xdr:row>
      <xdr:rowOff>73082</xdr:rowOff>
    </xdr:to>
    <xdr:cxnSp macro="">
      <xdr:nvCxnSpPr>
        <xdr:cNvPr id="577" name="直線コネクタ 576"/>
        <xdr:cNvCxnSpPr/>
      </xdr:nvCxnSpPr>
      <xdr:spPr>
        <a:xfrm>
          <a:off x="15481300" y="9211329"/>
          <a:ext cx="8382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79481</xdr:rowOff>
    </xdr:from>
    <xdr:ext cx="534377" cy="259045"/>
    <xdr:sp macro="" textlink="">
      <xdr:nvSpPr>
        <xdr:cNvPr id="578" name="教育費平均値テキスト"/>
        <xdr:cNvSpPr txBox="1"/>
      </xdr:nvSpPr>
      <xdr:spPr>
        <a:xfrm>
          <a:off x="16370300" y="950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101054</xdr:rowOff>
    </xdr:from>
    <xdr:to>
      <xdr:col>85</xdr:col>
      <xdr:colOff>177800</xdr:colOff>
      <xdr:row>56</xdr:row>
      <xdr:rowOff>31204</xdr:rowOff>
    </xdr:to>
    <xdr:sp macro="" textlink="">
      <xdr:nvSpPr>
        <xdr:cNvPr id="579" name="フローチャート: 判断 578"/>
        <xdr:cNvSpPr/>
      </xdr:nvSpPr>
      <xdr:spPr>
        <a:xfrm>
          <a:off x="162687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124479</xdr:rowOff>
    </xdr:from>
    <xdr:to>
      <xdr:col>81</xdr:col>
      <xdr:colOff>50800</xdr:colOff>
      <xdr:row>55</xdr:row>
      <xdr:rowOff>6597</xdr:rowOff>
    </xdr:to>
    <xdr:cxnSp macro="">
      <xdr:nvCxnSpPr>
        <xdr:cNvPr id="580" name="直線コネクタ 579"/>
        <xdr:cNvCxnSpPr/>
      </xdr:nvCxnSpPr>
      <xdr:spPr>
        <a:xfrm flipV="1">
          <a:off x="14592300" y="9211329"/>
          <a:ext cx="889000" cy="2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98520</xdr:rowOff>
    </xdr:from>
    <xdr:to>
      <xdr:col>81</xdr:col>
      <xdr:colOff>101600</xdr:colOff>
      <xdr:row>56</xdr:row>
      <xdr:rowOff>28670</xdr:rowOff>
    </xdr:to>
    <xdr:sp macro="" textlink="">
      <xdr:nvSpPr>
        <xdr:cNvPr id="581" name="フローチャート: 判断 580"/>
        <xdr:cNvSpPr/>
      </xdr:nvSpPr>
      <xdr:spPr>
        <a:xfrm>
          <a:off x="15430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19797</xdr:rowOff>
    </xdr:from>
    <xdr:ext cx="534377" cy="259045"/>
    <xdr:sp macro="" textlink="">
      <xdr:nvSpPr>
        <xdr:cNvPr id="582" name="テキスト ボックス 581"/>
        <xdr:cNvSpPr txBox="1"/>
      </xdr:nvSpPr>
      <xdr:spPr>
        <a:xfrm>
          <a:off x="15214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6597</xdr:rowOff>
    </xdr:from>
    <xdr:to>
      <xdr:col>76</xdr:col>
      <xdr:colOff>114300</xdr:colOff>
      <xdr:row>56</xdr:row>
      <xdr:rowOff>124098</xdr:rowOff>
    </xdr:to>
    <xdr:cxnSp macro="">
      <xdr:nvCxnSpPr>
        <xdr:cNvPr id="583" name="直線コネクタ 582"/>
        <xdr:cNvCxnSpPr/>
      </xdr:nvCxnSpPr>
      <xdr:spPr>
        <a:xfrm flipV="1">
          <a:off x="13703300" y="9436347"/>
          <a:ext cx="8890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66993</xdr:rowOff>
    </xdr:from>
    <xdr:to>
      <xdr:col>76</xdr:col>
      <xdr:colOff>165100</xdr:colOff>
      <xdr:row>55</xdr:row>
      <xdr:rowOff>168593</xdr:rowOff>
    </xdr:to>
    <xdr:sp macro="" textlink="">
      <xdr:nvSpPr>
        <xdr:cNvPr id="584" name="フローチャート: 判断 583"/>
        <xdr:cNvSpPr/>
      </xdr:nvSpPr>
      <xdr:spPr>
        <a:xfrm>
          <a:off x="14541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159720</xdr:rowOff>
    </xdr:from>
    <xdr:ext cx="534377" cy="259045"/>
    <xdr:sp macro="" textlink="">
      <xdr:nvSpPr>
        <xdr:cNvPr id="585" name="テキスト ボックス 584"/>
        <xdr:cNvSpPr txBox="1"/>
      </xdr:nvSpPr>
      <xdr:spPr>
        <a:xfrm>
          <a:off x="14325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99981</xdr:rowOff>
    </xdr:from>
    <xdr:to>
      <xdr:col>71</xdr:col>
      <xdr:colOff>177800</xdr:colOff>
      <xdr:row>56</xdr:row>
      <xdr:rowOff>124098</xdr:rowOff>
    </xdr:to>
    <xdr:cxnSp macro="">
      <xdr:nvCxnSpPr>
        <xdr:cNvPr id="586" name="直線コネクタ 585"/>
        <xdr:cNvCxnSpPr/>
      </xdr:nvCxnSpPr>
      <xdr:spPr>
        <a:xfrm>
          <a:off x="12814300" y="8843931"/>
          <a:ext cx="8890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7" name="フローチャート: 判断 586"/>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88" name="テキスト ボックス 587"/>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0" name="テキスト ボックス 589"/>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22282</xdr:rowOff>
    </xdr:from>
    <xdr:to>
      <xdr:col>85</xdr:col>
      <xdr:colOff>177800</xdr:colOff>
      <xdr:row>54</xdr:row>
      <xdr:rowOff>123882</xdr:rowOff>
    </xdr:to>
    <xdr:sp macro="" textlink="">
      <xdr:nvSpPr>
        <xdr:cNvPr id="596" name="楕円 595"/>
        <xdr:cNvSpPr/>
      </xdr:nvSpPr>
      <xdr:spPr>
        <a:xfrm>
          <a:off x="16268700" y="92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108659</xdr:rowOff>
    </xdr:from>
    <xdr:ext cx="534377" cy="259045"/>
    <xdr:sp macro="" textlink="">
      <xdr:nvSpPr>
        <xdr:cNvPr id="597" name="教育費該当値テキスト"/>
        <xdr:cNvSpPr txBox="1"/>
      </xdr:nvSpPr>
      <xdr:spPr>
        <a:xfrm>
          <a:off x="16370300" y="91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73679</xdr:rowOff>
    </xdr:from>
    <xdr:to>
      <xdr:col>81</xdr:col>
      <xdr:colOff>101600</xdr:colOff>
      <xdr:row>54</xdr:row>
      <xdr:rowOff>3829</xdr:rowOff>
    </xdr:to>
    <xdr:sp macro="" textlink="">
      <xdr:nvSpPr>
        <xdr:cNvPr id="598" name="楕円 597"/>
        <xdr:cNvSpPr/>
      </xdr:nvSpPr>
      <xdr:spPr>
        <a:xfrm>
          <a:off x="15430500" y="91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20356</xdr:rowOff>
    </xdr:from>
    <xdr:ext cx="534377" cy="259045"/>
    <xdr:sp macro="" textlink="">
      <xdr:nvSpPr>
        <xdr:cNvPr id="599" name="テキスト ボックス 598"/>
        <xdr:cNvSpPr txBox="1"/>
      </xdr:nvSpPr>
      <xdr:spPr>
        <a:xfrm>
          <a:off x="15214111" y="89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127247</xdr:rowOff>
    </xdr:from>
    <xdr:to>
      <xdr:col>76</xdr:col>
      <xdr:colOff>165100</xdr:colOff>
      <xdr:row>55</xdr:row>
      <xdr:rowOff>57397</xdr:rowOff>
    </xdr:to>
    <xdr:sp macro="" textlink="">
      <xdr:nvSpPr>
        <xdr:cNvPr id="600" name="楕円 599"/>
        <xdr:cNvSpPr/>
      </xdr:nvSpPr>
      <xdr:spPr>
        <a:xfrm>
          <a:off x="14541500" y="93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73924</xdr:rowOff>
    </xdr:from>
    <xdr:ext cx="534377" cy="259045"/>
    <xdr:sp macro="" textlink="">
      <xdr:nvSpPr>
        <xdr:cNvPr id="601" name="テキスト ボックス 600"/>
        <xdr:cNvSpPr txBox="1"/>
      </xdr:nvSpPr>
      <xdr:spPr>
        <a:xfrm>
          <a:off x="14325111" y="91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73298</xdr:rowOff>
    </xdr:from>
    <xdr:to>
      <xdr:col>72</xdr:col>
      <xdr:colOff>38100</xdr:colOff>
      <xdr:row>57</xdr:row>
      <xdr:rowOff>3448</xdr:rowOff>
    </xdr:to>
    <xdr:sp macro="" textlink="">
      <xdr:nvSpPr>
        <xdr:cNvPr id="602" name="楕円 601"/>
        <xdr:cNvSpPr/>
      </xdr:nvSpPr>
      <xdr:spPr>
        <a:xfrm>
          <a:off x="136525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166025</xdr:rowOff>
    </xdr:from>
    <xdr:ext cx="534377" cy="259045"/>
    <xdr:sp macro="" textlink="">
      <xdr:nvSpPr>
        <xdr:cNvPr id="603" name="テキスト ボックス 602"/>
        <xdr:cNvSpPr txBox="1"/>
      </xdr:nvSpPr>
      <xdr:spPr>
        <a:xfrm>
          <a:off x="13436111" y="9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49181</xdr:rowOff>
    </xdr:from>
    <xdr:to>
      <xdr:col>67</xdr:col>
      <xdr:colOff>101600</xdr:colOff>
      <xdr:row>51</xdr:row>
      <xdr:rowOff>150781</xdr:rowOff>
    </xdr:to>
    <xdr:sp macro="" textlink="">
      <xdr:nvSpPr>
        <xdr:cNvPr id="604" name="楕円 603"/>
        <xdr:cNvSpPr/>
      </xdr:nvSpPr>
      <xdr:spPr>
        <a:xfrm>
          <a:off x="12763500" y="87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167308</xdr:rowOff>
    </xdr:from>
    <xdr:ext cx="534377" cy="259045"/>
    <xdr:sp macro="" textlink="">
      <xdr:nvSpPr>
        <xdr:cNvPr id="605" name="テキスト ボックス 604"/>
        <xdr:cNvSpPr txBox="1"/>
      </xdr:nvSpPr>
      <xdr:spPr>
        <a:xfrm>
          <a:off x="12547111" y="85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27577</xdr:rowOff>
    </xdr:from>
    <xdr:to>
      <xdr:col>85</xdr:col>
      <xdr:colOff>127000</xdr:colOff>
      <xdr:row>79</xdr:row>
      <xdr:rowOff>20610</xdr:rowOff>
    </xdr:to>
    <xdr:cxnSp macro="">
      <xdr:nvCxnSpPr>
        <xdr:cNvPr id="636" name="直線コネクタ 635"/>
        <xdr:cNvCxnSpPr/>
      </xdr:nvCxnSpPr>
      <xdr:spPr>
        <a:xfrm flipV="1">
          <a:off x="15481300" y="13057777"/>
          <a:ext cx="838200" cy="50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7" name="災害復旧費平均値テキスト"/>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20610</xdr:rowOff>
    </xdr:from>
    <xdr:to>
      <xdr:col>81</xdr:col>
      <xdr:colOff>50800</xdr:colOff>
      <xdr:row>79</xdr:row>
      <xdr:rowOff>76127</xdr:rowOff>
    </xdr:to>
    <xdr:cxnSp macro="">
      <xdr:nvCxnSpPr>
        <xdr:cNvPr id="639" name="直線コネクタ 638"/>
        <xdr:cNvCxnSpPr/>
      </xdr:nvCxnSpPr>
      <xdr:spPr>
        <a:xfrm flipV="1">
          <a:off x="14592300" y="13565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69379</xdr:rowOff>
    </xdr:from>
    <xdr:to>
      <xdr:col>76</xdr:col>
      <xdr:colOff>114300</xdr:colOff>
      <xdr:row>79</xdr:row>
      <xdr:rowOff>76127</xdr:rowOff>
    </xdr:to>
    <xdr:cxnSp macro="">
      <xdr:nvCxnSpPr>
        <xdr:cNvPr id="642" name="直線コネクタ 641"/>
        <xdr:cNvCxnSpPr/>
      </xdr:nvCxnSpPr>
      <xdr:spPr>
        <a:xfrm>
          <a:off x="13703300" y="13613929"/>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25291</xdr:rowOff>
    </xdr:from>
    <xdr:to>
      <xdr:col>71</xdr:col>
      <xdr:colOff>177800</xdr:colOff>
      <xdr:row>79</xdr:row>
      <xdr:rowOff>69379</xdr:rowOff>
    </xdr:to>
    <xdr:cxnSp macro="">
      <xdr:nvCxnSpPr>
        <xdr:cNvPr id="645" name="直線コネクタ 644"/>
        <xdr:cNvCxnSpPr/>
      </xdr:nvCxnSpPr>
      <xdr:spPr>
        <a:xfrm>
          <a:off x="12814300" y="1356984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148227</xdr:rowOff>
    </xdr:from>
    <xdr:to>
      <xdr:col>85</xdr:col>
      <xdr:colOff>177800</xdr:colOff>
      <xdr:row>76</xdr:row>
      <xdr:rowOff>78377</xdr:rowOff>
    </xdr:to>
    <xdr:sp macro="" textlink="">
      <xdr:nvSpPr>
        <xdr:cNvPr id="655" name="楕円 654"/>
        <xdr:cNvSpPr/>
      </xdr:nvSpPr>
      <xdr:spPr>
        <a:xfrm>
          <a:off x="16268700" y="130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171104</xdr:rowOff>
    </xdr:from>
    <xdr:ext cx="469744" cy="259045"/>
    <xdr:sp macro="" textlink="">
      <xdr:nvSpPr>
        <xdr:cNvPr id="656" name="災害復旧費該当値テキスト"/>
        <xdr:cNvSpPr txBox="1"/>
      </xdr:nvSpPr>
      <xdr:spPr>
        <a:xfrm>
          <a:off x="16370300" y="1285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141260</xdr:rowOff>
    </xdr:from>
    <xdr:to>
      <xdr:col>81</xdr:col>
      <xdr:colOff>101600</xdr:colOff>
      <xdr:row>79</xdr:row>
      <xdr:rowOff>71410</xdr:rowOff>
    </xdr:to>
    <xdr:sp macro="" textlink="">
      <xdr:nvSpPr>
        <xdr:cNvPr id="657" name="楕円 656"/>
        <xdr:cNvSpPr/>
      </xdr:nvSpPr>
      <xdr:spPr>
        <a:xfrm>
          <a:off x="15430500" y="135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62537</xdr:rowOff>
    </xdr:from>
    <xdr:ext cx="378565" cy="259045"/>
    <xdr:sp macro="" textlink="">
      <xdr:nvSpPr>
        <xdr:cNvPr id="658" name="テキスト ボックス 657"/>
        <xdr:cNvSpPr txBox="1"/>
      </xdr:nvSpPr>
      <xdr:spPr>
        <a:xfrm>
          <a:off x="15292017" y="13607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25327</xdr:rowOff>
    </xdr:from>
    <xdr:to>
      <xdr:col>76</xdr:col>
      <xdr:colOff>165100</xdr:colOff>
      <xdr:row>79</xdr:row>
      <xdr:rowOff>126927</xdr:rowOff>
    </xdr:to>
    <xdr:sp macro="" textlink="">
      <xdr:nvSpPr>
        <xdr:cNvPr id="659" name="楕円 658"/>
        <xdr:cNvSpPr/>
      </xdr:nvSpPr>
      <xdr:spPr>
        <a:xfrm>
          <a:off x="14541500" y="135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118054</xdr:rowOff>
    </xdr:from>
    <xdr:ext cx="378565" cy="259045"/>
    <xdr:sp macro="" textlink="">
      <xdr:nvSpPr>
        <xdr:cNvPr id="660" name="テキスト ボックス 659"/>
        <xdr:cNvSpPr txBox="1"/>
      </xdr:nvSpPr>
      <xdr:spPr>
        <a:xfrm>
          <a:off x="14403017" y="13662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18579</xdr:rowOff>
    </xdr:from>
    <xdr:to>
      <xdr:col>72</xdr:col>
      <xdr:colOff>38100</xdr:colOff>
      <xdr:row>79</xdr:row>
      <xdr:rowOff>120179</xdr:rowOff>
    </xdr:to>
    <xdr:sp macro="" textlink="">
      <xdr:nvSpPr>
        <xdr:cNvPr id="661" name="楕円 660"/>
        <xdr:cNvSpPr/>
      </xdr:nvSpPr>
      <xdr:spPr>
        <a:xfrm>
          <a:off x="13652500" y="1356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111306</xdr:rowOff>
    </xdr:from>
    <xdr:ext cx="378565" cy="259045"/>
    <xdr:sp macro="" textlink="">
      <xdr:nvSpPr>
        <xdr:cNvPr id="662" name="テキスト ボックス 661"/>
        <xdr:cNvSpPr txBox="1"/>
      </xdr:nvSpPr>
      <xdr:spPr>
        <a:xfrm>
          <a:off x="13514017" y="1365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145941</xdr:rowOff>
    </xdr:from>
    <xdr:to>
      <xdr:col>67</xdr:col>
      <xdr:colOff>101600</xdr:colOff>
      <xdr:row>79</xdr:row>
      <xdr:rowOff>76091</xdr:rowOff>
    </xdr:to>
    <xdr:sp macro="" textlink="">
      <xdr:nvSpPr>
        <xdr:cNvPr id="663" name="楕円 662"/>
        <xdr:cNvSpPr/>
      </xdr:nvSpPr>
      <xdr:spPr>
        <a:xfrm>
          <a:off x="12763500" y="135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67218</xdr:rowOff>
    </xdr:from>
    <xdr:ext cx="378565" cy="259045"/>
    <xdr:sp macro="" textlink="">
      <xdr:nvSpPr>
        <xdr:cNvPr id="664" name="テキスト ボックス 663"/>
        <xdr:cNvSpPr txBox="1"/>
      </xdr:nvSpPr>
      <xdr:spPr>
        <a:xfrm>
          <a:off x="12625017" y="1361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115171</xdr:rowOff>
    </xdr:from>
    <xdr:to>
      <xdr:col>85</xdr:col>
      <xdr:colOff>127000</xdr:colOff>
      <xdr:row>93</xdr:row>
      <xdr:rowOff>98712</xdr:rowOff>
    </xdr:to>
    <xdr:cxnSp macro="">
      <xdr:nvCxnSpPr>
        <xdr:cNvPr id="692" name="直線コネクタ 691"/>
        <xdr:cNvCxnSpPr/>
      </xdr:nvCxnSpPr>
      <xdr:spPr>
        <a:xfrm flipV="1">
          <a:off x="15481300" y="15545671"/>
          <a:ext cx="8382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3" name="公債費平均値テキスト"/>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98712</xdr:rowOff>
    </xdr:from>
    <xdr:to>
      <xdr:col>81</xdr:col>
      <xdr:colOff>50800</xdr:colOff>
      <xdr:row>93</xdr:row>
      <xdr:rowOff>100450</xdr:rowOff>
    </xdr:to>
    <xdr:cxnSp macro="">
      <xdr:nvCxnSpPr>
        <xdr:cNvPr id="695" name="直線コネクタ 694"/>
        <xdr:cNvCxnSpPr/>
      </xdr:nvCxnSpPr>
      <xdr:spPr>
        <a:xfrm flipV="1">
          <a:off x="14592300" y="1604356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7" name="テキスト ボックス 696"/>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100450</xdr:rowOff>
    </xdr:from>
    <xdr:to>
      <xdr:col>76</xdr:col>
      <xdr:colOff>114300</xdr:colOff>
      <xdr:row>94</xdr:row>
      <xdr:rowOff>16393</xdr:rowOff>
    </xdr:to>
    <xdr:cxnSp macro="">
      <xdr:nvCxnSpPr>
        <xdr:cNvPr id="698" name="直線コネクタ 697"/>
        <xdr:cNvCxnSpPr/>
      </xdr:nvCxnSpPr>
      <xdr:spPr>
        <a:xfrm flipV="1">
          <a:off x="13703300" y="16045300"/>
          <a:ext cx="8890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0" name="テキスト ボックス 699"/>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168411</xdr:rowOff>
    </xdr:from>
    <xdr:to>
      <xdr:col>71</xdr:col>
      <xdr:colOff>177800</xdr:colOff>
      <xdr:row>94</xdr:row>
      <xdr:rowOff>16393</xdr:rowOff>
    </xdr:to>
    <xdr:cxnSp macro="">
      <xdr:nvCxnSpPr>
        <xdr:cNvPr id="701" name="直線コネクタ 700"/>
        <xdr:cNvCxnSpPr/>
      </xdr:nvCxnSpPr>
      <xdr:spPr>
        <a:xfrm>
          <a:off x="12814300" y="16113261"/>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3" name="テキスト ボックス 702"/>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64371</xdr:rowOff>
    </xdr:from>
    <xdr:to>
      <xdr:col>85</xdr:col>
      <xdr:colOff>177800</xdr:colOff>
      <xdr:row>90</xdr:row>
      <xdr:rowOff>165971</xdr:rowOff>
    </xdr:to>
    <xdr:sp macro="" textlink="">
      <xdr:nvSpPr>
        <xdr:cNvPr id="711" name="楕円 710"/>
        <xdr:cNvSpPr/>
      </xdr:nvSpPr>
      <xdr:spPr>
        <a:xfrm>
          <a:off x="16268700" y="154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17398</xdr:rowOff>
    </xdr:from>
    <xdr:ext cx="534377" cy="259045"/>
    <xdr:sp macro="" textlink="">
      <xdr:nvSpPr>
        <xdr:cNvPr id="712" name="公債費該当値テキスト"/>
        <xdr:cNvSpPr txBox="1"/>
      </xdr:nvSpPr>
      <xdr:spPr>
        <a:xfrm>
          <a:off x="16370300" y="154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47912</xdr:rowOff>
    </xdr:from>
    <xdr:to>
      <xdr:col>81</xdr:col>
      <xdr:colOff>101600</xdr:colOff>
      <xdr:row>93</xdr:row>
      <xdr:rowOff>149512</xdr:rowOff>
    </xdr:to>
    <xdr:sp macro="" textlink="">
      <xdr:nvSpPr>
        <xdr:cNvPr id="713" name="楕円 712"/>
        <xdr:cNvSpPr/>
      </xdr:nvSpPr>
      <xdr:spPr>
        <a:xfrm>
          <a:off x="15430500" y="15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166039</xdr:rowOff>
    </xdr:from>
    <xdr:ext cx="534377" cy="259045"/>
    <xdr:sp macro="" textlink="">
      <xdr:nvSpPr>
        <xdr:cNvPr id="714" name="テキスト ボックス 713"/>
        <xdr:cNvSpPr txBox="1"/>
      </xdr:nvSpPr>
      <xdr:spPr>
        <a:xfrm>
          <a:off x="15214111" y="157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49650</xdr:rowOff>
    </xdr:from>
    <xdr:to>
      <xdr:col>76</xdr:col>
      <xdr:colOff>165100</xdr:colOff>
      <xdr:row>93</xdr:row>
      <xdr:rowOff>151250</xdr:rowOff>
    </xdr:to>
    <xdr:sp macro="" textlink="">
      <xdr:nvSpPr>
        <xdr:cNvPr id="715" name="楕円 714"/>
        <xdr:cNvSpPr/>
      </xdr:nvSpPr>
      <xdr:spPr>
        <a:xfrm>
          <a:off x="14541500" y="15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167777</xdr:rowOff>
    </xdr:from>
    <xdr:ext cx="534377" cy="259045"/>
    <xdr:sp macro="" textlink="">
      <xdr:nvSpPr>
        <xdr:cNvPr id="716" name="テキスト ボックス 715"/>
        <xdr:cNvSpPr txBox="1"/>
      </xdr:nvSpPr>
      <xdr:spPr>
        <a:xfrm>
          <a:off x="14325111" y="157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137043</xdr:rowOff>
    </xdr:from>
    <xdr:to>
      <xdr:col>72</xdr:col>
      <xdr:colOff>38100</xdr:colOff>
      <xdr:row>94</xdr:row>
      <xdr:rowOff>67193</xdr:rowOff>
    </xdr:to>
    <xdr:sp macro="" textlink="">
      <xdr:nvSpPr>
        <xdr:cNvPr id="717" name="楕円 716"/>
        <xdr:cNvSpPr/>
      </xdr:nvSpPr>
      <xdr:spPr>
        <a:xfrm>
          <a:off x="13652500" y="160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83720</xdr:rowOff>
    </xdr:from>
    <xdr:ext cx="534377" cy="259045"/>
    <xdr:sp macro="" textlink="">
      <xdr:nvSpPr>
        <xdr:cNvPr id="718" name="テキスト ボックス 717"/>
        <xdr:cNvSpPr txBox="1"/>
      </xdr:nvSpPr>
      <xdr:spPr>
        <a:xfrm>
          <a:off x="13436111" y="158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117611</xdr:rowOff>
    </xdr:from>
    <xdr:to>
      <xdr:col>67</xdr:col>
      <xdr:colOff>101600</xdr:colOff>
      <xdr:row>94</xdr:row>
      <xdr:rowOff>47761</xdr:rowOff>
    </xdr:to>
    <xdr:sp macro="" textlink="">
      <xdr:nvSpPr>
        <xdr:cNvPr id="719" name="楕円 718"/>
        <xdr:cNvSpPr/>
      </xdr:nvSpPr>
      <xdr:spPr>
        <a:xfrm>
          <a:off x="12763500" y="160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64288</xdr:rowOff>
    </xdr:from>
    <xdr:ext cx="534377" cy="259045"/>
    <xdr:sp macro="" textlink="">
      <xdr:nvSpPr>
        <xdr:cNvPr id="720" name="テキスト ボックス 719"/>
        <xdr:cNvSpPr txBox="1"/>
      </xdr:nvSpPr>
      <xdr:spPr>
        <a:xfrm>
          <a:off x="12547111" y="158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議会費は住民一人当たり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81,073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円で類似団体内で最高額となっている。公債費については、性質別で述べたとおり第三セクター等改革推進債の繰上償還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億円の実施による影響で、前年度に比べ大きい伸びとなっている。また、災害復旧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費についても、平成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月豪雨災害の影響により大きい伸びとなっており、類似団体平均を上回っている。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年度以降、類似団体を上回る額で推移しており、平成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円となっているが、これは平成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年度の土地開発公社清算にあたって、代物弁済を受けた津山産業・流通センターを早期分譲するために実施した奨励金制度による影響が大きいものである。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年度にかけて大幅減となっているが、これは小中学校耐震補強事業の完了によるものである。その後、平成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年度以降は耐震化の対象とならなかった小中学校の老朽化に伴う施設整備事業や幼稚園再構築施設整備事業を実施していることにより、類似団体平均を大きく上回って推移している。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実質収支比率は平成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a:t>
          </a:r>
          <a:r>
            <a:rPr kumimoji="1" lang="en-US" altLang="ja-JP" sz="1200">
              <a:solidFill>
                <a:sysClr val="windowText" lastClr="000000"/>
              </a:solidFill>
              <a:latin typeface="ＭＳ ゴシック" pitchFamily="49" charset="-128"/>
              <a:ea typeface="ＭＳ ゴシック" pitchFamily="49" charset="-128"/>
            </a:rPr>
            <a:t>4.39%</a:t>
          </a:r>
          <a:r>
            <a:rPr kumimoji="1" lang="ja-JP" altLang="en-US" sz="1200">
              <a:solidFill>
                <a:sysClr val="windowText" lastClr="000000"/>
              </a:solidFill>
              <a:latin typeface="ＭＳ ゴシック" pitchFamily="49" charset="-128"/>
              <a:ea typeface="ＭＳ ゴシック" pitchFamily="49" charset="-128"/>
            </a:rPr>
            <a:t>と黒字で推移している。しかしながら、平成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以降、普通交付税合併算定替の縮減、第三セクター等改革推進債に係る負担、高齢化に伴う社会保障関係経費の増加等、所要の財源確保のために財政調整基金を取崩していることから、実質単年度収支では赤字に転じている状況が継続している。</a:t>
          </a:r>
        </a:p>
        <a:p>
          <a:r>
            <a:rPr kumimoji="1" lang="ja-JP" altLang="en-US" sz="1200">
              <a:solidFill>
                <a:sysClr val="windowText" lastClr="000000"/>
              </a:solidFill>
              <a:latin typeface="ＭＳ ゴシック" pitchFamily="49" charset="-128"/>
              <a:ea typeface="ＭＳ ゴシック" pitchFamily="49" charset="-128"/>
            </a:rPr>
            <a:t>　今後も大幅な税収増は見込めない中、財政需要は一層増加する見込みで厳しい財政運営を強いられるが、事務事業の徹底した見直しを行うなど、行財政改革に取り組み、健全な行財政運営に努めていく。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黒字額の大半は、グラフに示すとおり水道事業会計となっている。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において実質赤字を生じている会計はないが、水道事業会計及び一般会計以外の会計は、ほとんどの会計において一般会計からの繰出金を除けば赤字会計となっており、黒字額に対する標準財政規模の比率は低くなっている。</a:t>
          </a:r>
        </a:p>
        <a:p>
          <a:r>
            <a:rPr kumimoji="1" lang="ja-JP" altLang="en-US" sz="1300">
              <a:solidFill>
                <a:sysClr val="windowText" lastClr="000000"/>
              </a:solidFill>
              <a:latin typeface="ＭＳ ゴシック" pitchFamily="49" charset="-128"/>
              <a:ea typeface="ＭＳ ゴシック" pitchFamily="49" charset="-128"/>
            </a:rPr>
            <a:t>　今後も引き続き、下水道事業等の公営企業会計では、経費を節減するとともに料金見直しも含めた経営の健全化に努め、国民健康保険事業においては検診の受診率向上事業を強化し、一般会計からの負担額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02&#24180;&#24230;/055500&#36001;&#25919;&#35506;/&#12304;&#36001;&#25919;&#12501;&#12457;&#12523;&#12480;&#12540;&#12305;/KK%20&#20844;&#20250;&#35336;/&#12304;&#32113;&#19968;&#30340;&#12394;&#22522;&#28310;&#12395;&#12424;&#12427;&#22320;&#26041;&#20844;&#20250;&#35336;&#12398;&#25972;&#20633;&#12305;/R2/02%20&#24066;&#30010;&#26449;&#35506;&#12363;&#12425;/04%20&#12304;&#23713;&#23665;&#30476;&#24066;&#30010;&#26449;&#35506;&#65306;&#20316;&#26989;&#20381;&#38972;&#65288;&#65305;&#26376;25&#26085;&#65288;&#37329;&#65289;&#12294;&#65289;&#12305;&#24179;&#25104;30&#24180;&#24230;&#36001;&#25919;&#29366;&#27841;&#36039;&#26009;&#38598;&#12398;&#20316;&#25104;&#12395;&#12388;&#12356;&#12390;&#65288;2&#22238;&#30446;&#65289;/02%20&#20316;&#26989;/&#12304;&#36001;&#25919;&#29366;&#27841;&#36039;&#26009;&#38598;&#12305;_332038_&#27941;&#2366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137.5</v>
          </cell>
          <cell r="CN51">
            <v>136.19999999999999</v>
          </cell>
          <cell r="CV51">
            <v>133.1</v>
          </cell>
        </row>
        <row r="53">
          <cell r="CF53">
            <v>53.8</v>
          </cell>
          <cell r="CN53">
            <v>55</v>
          </cell>
          <cell r="CV53">
            <v>56.3</v>
          </cell>
        </row>
        <row r="55">
          <cell r="AN55" t="str">
            <v>類似団体内平均値</v>
          </cell>
          <cell r="CF55">
            <v>53.1</v>
          </cell>
          <cell r="CN55">
            <v>51.2</v>
          </cell>
          <cell r="CV55">
            <v>47.2</v>
          </cell>
        </row>
        <row r="57">
          <cell r="CF57">
            <v>57.4</v>
          </cell>
          <cell r="CN57">
            <v>58.7</v>
          </cell>
          <cell r="CV57">
            <v>59.8</v>
          </cell>
        </row>
        <row r="72">
          <cell r="BP72" t="str">
            <v>H26</v>
          </cell>
          <cell r="BX72" t="str">
            <v>H27</v>
          </cell>
          <cell r="CF72" t="str">
            <v>H28</v>
          </cell>
          <cell r="CN72" t="str">
            <v>H29</v>
          </cell>
          <cell r="CV72" t="str">
            <v>H30</v>
          </cell>
        </row>
        <row r="73">
          <cell r="AN73" t="str">
            <v>当該団体値</v>
          </cell>
          <cell r="BP73">
            <v>145.1</v>
          </cell>
          <cell r="BX73">
            <v>156.6</v>
          </cell>
          <cell r="CF73">
            <v>137.5</v>
          </cell>
          <cell r="CN73">
            <v>136.19999999999999</v>
          </cell>
          <cell r="CV73">
            <v>133.1</v>
          </cell>
        </row>
        <row r="75">
          <cell r="BP75">
            <v>13.2</v>
          </cell>
          <cell r="BX75">
            <v>12.4</v>
          </cell>
          <cell r="CF75">
            <v>11.7</v>
          </cell>
          <cell r="CN75">
            <v>11.6</v>
          </cell>
          <cell r="CV75">
            <v>12.1</v>
          </cell>
        </row>
        <row r="77">
          <cell r="AN77" t="str">
            <v>類似団体内平均値</v>
          </cell>
          <cell r="BP77">
            <v>33.799999999999997</v>
          </cell>
          <cell r="BX77">
            <v>34.9</v>
          </cell>
          <cell r="CF77">
            <v>53.1</v>
          </cell>
          <cell r="CN77">
            <v>51.2</v>
          </cell>
          <cell r="CV77">
            <v>47.2</v>
          </cell>
        </row>
        <row r="79">
          <cell r="BP79">
            <v>7.1</v>
          </cell>
          <cell r="BX79">
            <v>7.2</v>
          </cell>
          <cell r="CF79">
            <v>8.6</v>
          </cell>
          <cell r="CN79">
            <v>8.1999999999999993</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53123753</v>
      </c>
      <c r="BO4" s="423"/>
      <c r="BP4" s="423"/>
      <c r="BQ4" s="423"/>
      <c r="BR4" s="423"/>
      <c r="BS4" s="423"/>
      <c r="BT4" s="423"/>
      <c r="BU4" s="424"/>
      <c r="BV4" s="422">
        <v>51355277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4.4000000000000004</v>
      </c>
      <c r="CU4" s="604"/>
      <c r="CV4" s="604"/>
      <c r="CW4" s="604"/>
      <c r="CX4" s="604"/>
      <c r="CY4" s="604"/>
      <c r="CZ4" s="604"/>
      <c r="DA4" s="605"/>
      <c r="DB4" s="603">
        <v>5.6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51317895</v>
      </c>
      <c r="BO5" s="428"/>
      <c r="BP5" s="428"/>
      <c r="BQ5" s="428"/>
      <c r="BR5" s="428"/>
      <c r="BS5" s="428"/>
      <c r="BT5" s="428"/>
      <c r="BU5" s="429"/>
      <c r="BV5" s="427">
        <v>49758530</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90.7</v>
      </c>
      <c r="CU5" s="398"/>
      <c r="CV5" s="398"/>
      <c r="CW5" s="398"/>
      <c r="CX5" s="398"/>
      <c r="CY5" s="398"/>
      <c r="CZ5" s="398"/>
      <c r="DA5" s="399"/>
      <c r="DB5" s="397">
        <v>93.8</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1805858</v>
      </c>
      <c r="BO6" s="428"/>
      <c r="BP6" s="428"/>
      <c r="BQ6" s="428"/>
      <c r="BR6" s="428"/>
      <c r="BS6" s="428"/>
      <c r="BT6" s="428"/>
      <c r="BU6" s="429"/>
      <c r="BV6" s="427">
        <v>1596747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96.1</v>
      </c>
      <c r="CU6" s="578"/>
      <c r="CV6" s="578"/>
      <c r="CW6" s="578"/>
      <c r="CX6" s="578"/>
      <c r="CY6" s="578"/>
      <c r="CZ6" s="578"/>
      <c r="DA6" s="579"/>
      <c r="DB6" s="577">
        <v>99.5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610340</v>
      </c>
      <c r="BO7" s="428"/>
      <c r="BP7" s="428"/>
      <c r="BQ7" s="428"/>
      <c r="BR7" s="428"/>
      <c r="BS7" s="428"/>
      <c r="BT7" s="428"/>
      <c r="BU7" s="429"/>
      <c r="BV7" s="427">
        <v>64140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27210062</v>
      </c>
      <c r="CU7" s="428"/>
      <c r="CV7" s="428"/>
      <c r="CW7" s="428"/>
      <c r="CX7" s="428"/>
      <c r="CY7" s="428"/>
      <c r="CZ7" s="428"/>
      <c r="DA7" s="429"/>
      <c r="DB7" s="427">
        <v>27208609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1195518</v>
      </c>
      <c r="BO8" s="428"/>
      <c r="BP8" s="428"/>
      <c r="BQ8" s="428"/>
      <c r="BR8" s="428"/>
      <c r="BS8" s="428"/>
      <c r="BT8" s="428"/>
      <c r="BU8" s="429"/>
      <c r="BV8" s="427">
        <v>1532607</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0.54</v>
      </c>
      <c r="CU8" s="541"/>
      <c r="CV8" s="541"/>
      <c r="CW8" s="541"/>
      <c r="CX8" s="541"/>
      <c r="CY8" s="541"/>
      <c r="CZ8" s="541"/>
      <c r="DA8" s="542"/>
      <c r="DB8" s="540">
        <v>0.54</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103746</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-337089</v>
      </c>
      <c r="BO9" s="428"/>
      <c r="BP9" s="428"/>
      <c r="BQ9" s="428"/>
      <c r="BR9" s="428"/>
      <c r="BS9" s="428"/>
      <c r="BT9" s="428"/>
      <c r="BU9" s="429"/>
      <c r="BV9" s="427">
        <v>112010</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19</v>
      </c>
      <c r="CU9" s="398"/>
      <c r="CV9" s="398"/>
      <c r="CW9" s="398"/>
      <c r="CX9" s="398"/>
      <c r="CY9" s="398"/>
      <c r="CZ9" s="398"/>
      <c r="DA9" s="399"/>
      <c r="DB9" s="397">
        <v>18.899999999999999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106788</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2560</v>
      </c>
      <c r="BO10" s="428"/>
      <c r="BP10" s="428"/>
      <c r="BQ10" s="428"/>
      <c r="BR10" s="428"/>
      <c r="BS10" s="428"/>
      <c r="BT10" s="428"/>
      <c r="BU10" s="429"/>
      <c r="BV10" s="427">
        <v>2619</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101486</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700000</v>
      </c>
      <c r="BO12" s="428"/>
      <c r="BP12" s="428"/>
      <c r="BQ12" s="428"/>
      <c r="BR12" s="428"/>
      <c r="BS12" s="428"/>
      <c r="BT12" s="428"/>
      <c r="BU12" s="429"/>
      <c r="BV12" s="427">
        <v>1100000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100639</v>
      </c>
      <c r="S13" s="531"/>
      <c r="T13" s="531"/>
      <c r="U13" s="531"/>
      <c r="V13" s="532"/>
      <c r="W13" s="518" t="s">
        <v>141</v>
      </c>
      <c r="X13" s="440"/>
      <c r="Y13" s="440"/>
      <c r="Z13" s="440"/>
      <c r="AA13" s="440"/>
      <c r="AB13" s="441"/>
      <c r="AC13" s="403">
        <v>2969</v>
      </c>
      <c r="AD13" s="404"/>
      <c r="AE13" s="404"/>
      <c r="AF13" s="404"/>
      <c r="AG13" s="405"/>
      <c r="AH13" s="403">
        <v>2982</v>
      </c>
      <c r="AI13" s="404"/>
      <c r="AJ13" s="404"/>
      <c r="AK13" s="404"/>
      <c r="AL13" s="406"/>
      <c r="AM13" s="496" t="s">
        <v>142</v>
      </c>
      <c r="AN13" s="401"/>
      <c r="AO13" s="401"/>
      <c r="AP13" s="401"/>
      <c r="AQ13" s="401"/>
      <c r="AR13" s="401"/>
      <c r="AS13" s="401"/>
      <c r="AT13" s="402"/>
      <c r="AU13" s="484" t="s">
        <v>136</v>
      </c>
      <c r="AV13" s="485"/>
      <c r="AW13" s="485"/>
      <c r="AX13" s="485"/>
      <c r="AY13" s="407" t="s">
        <v>143</v>
      </c>
      <c r="AZ13" s="408"/>
      <c r="BA13" s="408"/>
      <c r="BB13" s="408"/>
      <c r="BC13" s="408"/>
      <c r="BD13" s="408"/>
      <c r="BE13" s="408"/>
      <c r="BF13" s="408"/>
      <c r="BG13" s="408"/>
      <c r="BH13" s="408"/>
      <c r="BI13" s="408"/>
      <c r="BJ13" s="408"/>
      <c r="BK13" s="408"/>
      <c r="BL13" s="408"/>
      <c r="BM13" s="409"/>
      <c r="BN13" s="427">
        <v>-1034529</v>
      </c>
      <c r="BO13" s="428"/>
      <c r="BP13" s="428"/>
      <c r="BQ13" s="428"/>
      <c r="BR13" s="428"/>
      <c r="BS13" s="428"/>
      <c r="BT13" s="428"/>
      <c r="BU13" s="429"/>
      <c r="BV13" s="427">
        <v>-985371</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12.1</v>
      </c>
      <c r="CU13" s="398"/>
      <c r="CV13" s="398"/>
      <c r="CW13" s="398"/>
      <c r="CX13" s="398"/>
      <c r="CY13" s="398"/>
      <c r="CZ13" s="398"/>
      <c r="DA13" s="399"/>
      <c r="DB13" s="397">
        <v>11.6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102276</v>
      </c>
      <c r="S14" s="531"/>
      <c r="T14" s="531"/>
      <c r="U14" s="531"/>
      <c r="V14" s="532"/>
      <c r="W14" s="533"/>
      <c r="X14" s="443"/>
      <c r="Y14" s="443"/>
      <c r="Z14" s="443"/>
      <c r="AA14" s="443"/>
      <c r="AB14" s="444"/>
      <c r="AC14" s="523">
        <v>6.3</v>
      </c>
      <c r="AD14" s="524"/>
      <c r="AE14" s="524"/>
      <c r="AF14" s="524"/>
      <c r="AG14" s="525"/>
      <c r="AH14" s="523">
        <v>6.4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133.1</v>
      </c>
      <c r="CU14" s="535"/>
      <c r="CV14" s="535"/>
      <c r="CW14" s="535"/>
      <c r="CX14" s="535"/>
      <c r="CY14" s="535"/>
      <c r="CZ14" s="535"/>
      <c r="DA14" s="536"/>
      <c r="DB14" s="534">
        <v>136.19999999999999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101460</v>
      </c>
      <c r="S15" s="531"/>
      <c r="T15" s="531"/>
      <c r="U15" s="531"/>
      <c r="V15" s="532"/>
      <c r="W15" s="518" t="s">
        <v>147</v>
      </c>
      <c r="X15" s="440"/>
      <c r="Y15" s="440"/>
      <c r="Z15" s="440"/>
      <c r="AA15" s="440"/>
      <c r="AB15" s="441"/>
      <c r="AC15" s="403">
        <v>13276</v>
      </c>
      <c r="AD15" s="404"/>
      <c r="AE15" s="404"/>
      <c r="AF15" s="404"/>
      <c r="AG15" s="405"/>
      <c r="AH15" s="403">
        <v>13125</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11793830</v>
      </c>
      <c r="BO15" s="423"/>
      <c r="BP15" s="423"/>
      <c r="BQ15" s="423"/>
      <c r="BR15" s="423"/>
      <c r="BS15" s="423"/>
      <c r="BT15" s="423"/>
      <c r="BU15" s="424"/>
      <c r="BV15" s="422">
        <v>11743906</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28</v>
      </c>
      <c r="AD16" s="524"/>
      <c r="AE16" s="524"/>
      <c r="AF16" s="524"/>
      <c r="AG16" s="525"/>
      <c r="AH16" s="523">
        <v>28</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22070876</v>
      </c>
      <c r="BO16" s="428"/>
      <c r="BP16" s="428"/>
      <c r="BQ16" s="428"/>
      <c r="BR16" s="428"/>
      <c r="BS16" s="428"/>
      <c r="BT16" s="428"/>
      <c r="BU16" s="429"/>
      <c r="BV16" s="427">
        <v>21788736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31109</v>
      </c>
      <c r="AD17" s="404"/>
      <c r="AE17" s="404"/>
      <c r="AF17" s="404"/>
      <c r="AG17" s="405"/>
      <c r="AH17" s="403">
        <v>30719</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14996338</v>
      </c>
      <c r="BO17" s="428"/>
      <c r="BP17" s="428"/>
      <c r="BQ17" s="428"/>
      <c r="BR17" s="428"/>
      <c r="BS17" s="428"/>
      <c r="BT17" s="428"/>
      <c r="BU17" s="429"/>
      <c r="BV17" s="427">
        <v>14933351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506.33</v>
      </c>
      <c r="M18" s="492"/>
      <c r="N18" s="492"/>
      <c r="O18" s="492"/>
      <c r="P18" s="492"/>
      <c r="Q18" s="492"/>
      <c r="R18" s="493"/>
      <c r="S18" s="493"/>
      <c r="T18" s="493"/>
      <c r="U18" s="493"/>
      <c r="V18" s="494"/>
      <c r="W18" s="508"/>
      <c r="X18" s="509"/>
      <c r="Y18" s="509"/>
      <c r="Z18" s="509"/>
      <c r="AA18" s="509"/>
      <c r="AB18" s="519"/>
      <c r="AC18" s="391">
        <v>65.7</v>
      </c>
      <c r="AD18" s="392"/>
      <c r="AE18" s="392"/>
      <c r="AF18" s="392"/>
      <c r="AG18" s="495"/>
      <c r="AH18" s="391">
        <v>65.599999999999994</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25390352</v>
      </c>
      <c r="BO18" s="428"/>
      <c r="BP18" s="428"/>
      <c r="BQ18" s="428"/>
      <c r="BR18" s="428"/>
      <c r="BS18" s="428"/>
      <c r="BT18" s="428"/>
      <c r="BU18" s="429"/>
      <c r="BV18" s="427">
        <v>26140927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205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31739556</v>
      </c>
      <c r="BO19" s="428"/>
      <c r="BP19" s="428"/>
      <c r="BQ19" s="428"/>
      <c r="BR19" s="428"/>
      <c r="BS19" s="428"/>
      <c r="BT19" s="428"/>
      <c r="BU19" s="429"/>
      <c r="BV19" s="427">
        <v>31705233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40303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73987802</v>
      </c>
      <c r="BO23" s="428"/>
      <c r="BP23" s="428"/>
      <c r="BQ23" s="428"/>
      <c r="BR23" s="428"/>
      <c r="BS23" s="428"/>
      <c r="BT23" s="428"/>
      <c r="BU23" s="429"/>
      <c r="BV23" s="427">
        <v>75388794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6860</v>
      </c>
      <c r="R24" s="404"/>
      <c r="S24" s="404"/>
      <c r="T24" s="404"/>
      <c r="U24" s="404"/>
      <c r="V24" s="405"/>
      <c r="W24" s="469"/>
      <c r="X24" s="460"/>
      <c r="Y24" s="461"/>
      <c r="Z24" s="400" t="s">
        <v>171</v>
      </c>
      <c r="AA24" s="401"/>
      <c r="AB24" s="401"/>
      <c r="AC24" s="401"/>
      <c r="AD24" s="401"/>
      <c r="AE24" s="401"/>
      <c r="AF24" s="401"/>
      <c r="AG24" s="402"/>
      <c r="AH24" s="403">
        <v>699</v>
      </c>
      <c r="AI24" s="404"/>
      <c r="AJ24" s="404"/>
      <c r="AK24" s="404"/>
      <c r="AL24" s="405"/>
      <c r="AM24" s="403">
        <v>2305302</v>
      </c>
      <c r="AN24" s="404"/>
      <c r="AO24" s="404"/>
      <c r="AP24" s="404"/>
      <c r="AQ24" s="404"/>
      <c r="AR24" s="405"/>
      <c r="AS24" s="403">
        <v>3298</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32204271</v>
      </c>
      <c r="BO24" s="428"/>
      <c r="BP24" s="428"/>
      <c r="BQ24" s="428"/>
      <c r="BR24" s="428"/>
      <c r="BS24" s="428"/>
      <c r="BT24" s="428"/>
      <c r="BU24" s="429"/>
      <c r="BV24" s="427">
        <v>32827584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2</v>
      </c>
      <c r="M25" s="404"/>
      <c r="N25" s="404"/>
      <c r="O25" s="404"/>
      <c r="P25" s="405"/>
      <c r="Q25" s="403">
        <v>6630</v>
      </c>
      <c r="R25" s="404"/>
      <c r="S25" s="404"/>
      <c r="T25" s="404"/>
      <c r="U25" s="404"/>
      <c r="V25" s="405"/>
      <c r="W25" s="469"/>
      <c r="X25" s="460"/>
      <c r="Y25" s="461"/>
      <c r="Z25" s="400" t="s">
        <v>174</v>
      </c>
      <c r="AA25" s="401"/>
      <c r="AB25" s="401"/>
      <c r="AC25" s="401"/>
      <c r="AD25" s="401"/>
      <c r="AE25" s="401"/>
      <c r="AF25" s="401"/>
      <c r="AG25" s="402"/>
      <c r="AH25" s="403" t="s">
        <v>130</v>
      </c>
      <c r="AI25" s="404"/>
      <c r="AJ25" s="404"/>
      <c r="AK25" s="404"/>
      <c r="AL25" s="405"/>
      <c r="AM25" s="403" t="s">
        <v>175</v>
      </c>
      <c r="AN25" s="404"/>
      <c r="AO25" s="404"/>
      <c r="AP25" s="404"/>
      <c r="AQ25" s="404"/>
      <c r="AR25" s="405"/>
      <c r="AS25" s="403" t="s">
        <v>130</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10895658</v>
      </c>
      <c r="BO25" s="423"/>
      <c r="BP25" s="423"/>
      <c r="BQ25" s="423"/>
      <c r="BR25" s="423"/>
      <c r="BS25" s="423"/>
      <c r="BT25" s="423"/>
      <c r="BU25" s="424"/>
      <c r="BV25" s="422">
        <v>12204964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6210</v>
      </c>
      <c r="R26" s="404"/>
      <c r="S26" s="404"/>
      <c r="T26" s="404"/>
      <c r="U26" s="404"/>
      <c r="V26" s="405"/>
      <c r="W26" s="469"/>
      <c r="X26" s="460"/>
      <c r="Y26" s="461"/>
      <c r="Z26" s="400" t="s">
        <v>178</v>
      </c>
      <c r="AA26" s="482"/>
      <c r="AB26" s="482"/>
      <c r="AC26" s="482"/>
      <c r="AD26" s="482"/>
      <c r="AE26" s="482"/>
      <c r="AF26" s="482"/>
      <c r="AG26" s="483"/>
      <c r="AH26" s="403" t="s">
        <v>175</v>
      </c>
      <c r="AI26" s="404"/>
      <c r="AJ26" s="404"/>
      <c r="AK26" s="404"/>
      <c r="AL26" s="405"/>
      <c r="AM26" s="403" t="s">
        <v>139</v>
      </c>
      <c r="AN26" s="404"/>
      <c r="AO26" s="404"/>
      <c r="AP26" s="404"/>
      <c r="AQ26" s="404"/>
      <c r="AR26" s="405"/>
      <c r="AS26" s="403" t="s">
        <v>130</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130</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5550</v>
      </c>
      <c r="R27" s="404"/>
      <c r="S27" s="404"/>
      <c r="T27" s="404"/>
      <c r="U27" s="404"/>
      <c r="V27" s="405"/>
      <c r="W27" s="469"/>
      <c r="X27" s="460"/>
      <c r="Y27" s="461"/>
      <c r="Z27" s="400" t="s">
        <v>181</v>
      </c>
      <c r="AA27" s="401"/>
      <c r="AB27" s="401"/>
      <c r="AC27" s="401"/>
      <c r="AD27" s="401"/>
      <c r="AE27" s="401"/>
      <c r="AF27" s="401"/>
      <c r="AG27" s="402"/>
      <c r="AH27" s="403">
        <v>33</v>
      </c>
      <c r="AI27" s="404"/>
      <c r="AJ27" s="404"/>
      <c r="AK27" s="404"/>
      <c r="AL27" s="405"/>
      <c r="AM27" s="403">
        <v>112052</v>
      </c>
      <c r="AN27" s="404"/>
      <c r="AO27" s="404"/>
      <c r="AP27" s="404"/>
      <c r="AQ27" s="404"/>
      <c r="AR27" s="405"/>
      <c r="AS27" s="403">
        <v>3396</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877837</v>
      </c>
      <c r="BO27" s="431"/>
      <c r="BP27" s="431"/>
      <c r="BQ27" s="431"/>
      <c r="BR27" s="431"/>
      <c r="BS27" s="431"/>
      <c r="BT27" s="431"/>
      <c r="BU27" s="432"/>
      <c r="BV27" s="430">
        <v>877837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5150</v>
      </c>
      <c r="R28" s="404"/>
      <c r="S28" s="404"/>
      <c r="T28" s="404"/>
      <c r="U28" s="404"/>
      <c r="V28" s="405"/>
      <c r="W28" s="469"/>
      <c r="X28" s="460"/>
      <c r="Y28" s="461"/>
      <c r="Z28" s="400" t="s">
        <v>184</v>
      </c>
      <c r="AA28" s="401"/>
      <c r="AB28" s="401"/>
      <c r="AC28" s="401"/>
      <c r="AD28" s="401"/>
      <c r="AE28" s="401"/>
      <c r="AF28" s="401"/>
      <c r="AG28" s="402"/>
      <c r="AH28" s="403" t="s">
        <v>139</v>
      </c>
      <c r="AI28" s="404"/>
      <c r="AJ28" s="404"/>
      <c r="AK28" s="404"/>
      <c r="AL28" s="405"/>
      <c r="AM28" s="403" t="s">
        <v>175</v>
      </c>
      <c r="AN28" s="404"/>
      <c r="AO28" s="404"/>
      <c r="AP28" s="404"/>
      <c r="AQ28" s="404"/>
      <c r="AR28" s="405"/>
      <c r="AS28" s="403" t="s">
        <v>175</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4920188</v>
      </c>
      <c r="BO28" s="423"/>
      <c r="BP28" s="423"/>
      <c r="BQ28" s="423"/>
      <c r="BR28" s="423"/>
      <c r="BS28" s="423"/>
      <c r="BT28" s="423"/>
      <c r="BU28" s="424"/>
      <c r="BV28" s="422">
        <v>4717628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26</v>
      </c>
      <c r="M29" s="404"/>
      <c r="N29" s="404"/>
      <c r="O29" s="404"/>
      <c r="P29" s="405"/>
      <c r="Q29" s="403">
        <v>4650</v>
      </c>
      <c r="R29" s="404"/>
      <c r="S29" s="404"/>
      <c r="T29" s="404"/>
      <c r="U29" s="404"/>
      <c r="V29" s="405"/>
      <c r="W29" s="470"/>
      <c r="X29" s="471"/>
      <c r="Y29" s="472"/>
      <c r="Z29" s="400" t="s">
        <v>187</v>
      </c>
      <c r="AA29" s="401"/>
      <c r="AB29" s="401"/>
      <c r="AC29" s="401"/>
      <c r="AD29" s="401"/>
      <c r="AE29" s="401"/>
      <c r="AF29" s="401"/>
      <c r="AG29" s="402"/>
      <c r="AH29" s="403">
        <v>732</v>
      </c>
      <c r="AI29" s="404"/>
      <c r="AJ29" s="404"/>
      <c r="AK29" s="404"/>
      <c r="AL29" s="405"/>
      <c r="AM29" s="403">
        <v>2417354</v>
      </c>
      <c r="AN29" s="404"/>
      <c r="AO29" s="404"/>
      <c r="AP29" s="404"/>
      <c r="AQ29" s="404"/>
      <c r="AR29" s="405"/>
      <c r="AS29" s="403">
        <v>3302</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644477</v>
      </c>
      <c r="BO29" s="428"/>
      <c r="BP29" s="428"/>
      <c r="BQ29" s="428"/>
      <c r="BR29" s="428"/>
      <c r="BS29" s="428"/>
      <c r="BT29" s="428"/>
      <c r="BU29" s="429"/>
      <c r="BV29" s="427">
        <v>651673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100</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3053209</v>
      </c>
      <c r="BO30" s="431"/>
      <c r="BP30" s="431"/>
      <c r="BQ30" s="431"/>
      <c r="BR30" s="431"/>
      <c r="BS30" s="431"/>
      <c r="BT30" s="431"/>
      <c r="BU30" s="432"/>
      <c r="BV30" s="430">
        <v>6157352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IF('各会計、関係団体の財政状況及び健全化判断比率'!B31="","",'各会計、関係団体の財政状況及び健全化判断比率'!B31)</f>
        <v>津山市水道事業会計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IF('各会計、関係団体の財政状況及び健全化判断比率'!B34="","",'各会計、関係団体の財政状況及び健全化判断比率'!B34)</f>
        <v>食肉処理センター特別会計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津山広域事務組合 一般会計</v>
      </c>
      <c r="BZ34" s="385"/>
      <c r="CA34" s="385"/>
      <c r="CB34" s="385"/>
      <c r="CC34" s="385"/>
      <c r="CD34" s="385"/>
      <c r="CE34" s="385"/>
      <c r="CF34" s="385"/>
      <c r="CG34" s="385"/>
      <c r="CH34" s="385"/>
      <c r="CI34" s="385"/>
      <c r="CJ34" s="385"/>
      <c r="CK34" s="385"/>
      <c r="CL34" s="385"/>
      <c r="CM34" s="385"/>
      <c r="CN34" s="213"/>
      <c r="CO34" s="386">
        <f>IF(CQ34="","",MAX(C34:D43,U34:V43,AM34:AN43,BE34:BF43,BW34:BX43)+1)</f>
        <v>23</v>
      </c>
      <c r="CP34" s="386"/>
      <c r="CQ34" s="385" t="str">
        <f>IF('各会計、関係団体の財政状況及び健全化判断比率'!BS7="","",'各会計、関係団体の財政状況及び健全化判断比率'!BS7)</f>
        <v>（財）津山市都市整備公社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磯野計記念奨学金特別会計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10</v>
      </c>
      <c r="AN35" s="386"/>
      <c r="AO35" s="385" t="str">
        <f>IF('各会計、関係団体の財政状況及び健全化判断比率'!B32="","",'各会計、関係団体の財政状況及び健全化判断比率'!B32)</f>
        <v>津山市工業用水道事業会計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津山広域事務組合 ふるさと振興事業特別会計</v>
      </c>
      <c r="BZ35" s="385"/>
      <c r="CA35" s="385"/>
      <c r="CB35" s="385"/>
      <c r="CC35" s="385"/>
      <c r="CD35" s="385"/>
      <c r="CE35" s="385"/>
      <c r="CF35" s="385"/>
      <c r="CG35" s="385"/>
      <c r="CH35" s="385"/>
      <c r="CI35" s="385"/>
      <c r="CJ35" s="385"/>
      <c r="CK35" s="385"/>
      <c r="CL35" s="385"/>
      <c r="CM35" s="385"/>
      <c r="CN35" s="213"/>
      <c r="CO35" s="386">
        <f t="shared" ref="CO35:CO43" si="3">IF(CQ35="","",CO34+1)</f>
        <v>24</v>
      </c>
      <c r="CP35" s="386"/>
      <c r="CQ35" s="385" t="str">
        <f>IF('各会計、関係団体の財政状況及び健全化判断比率'!BS8="","",'各会計、関係団体の財政状況及び健全化判断比率'!BS8)</f>
        <v>津山スポーツ振興財団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公共用地取得事業特別会計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11</v>
      </c>
      <c r="AN36" s="386"/>
      <c r="AO36" s="385" t="str">
        <f>IF('各会計、関係団体の財政状況及び健全化判断比率'!B33="","",'各会計、関係団体の財政状況及び健全化判断比率'!B33)</f>
        <v>津山市下水道事業会計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勝田郡老人福祉施設組合 一般会計</v>
      </c>
      <c r="BZ36" s="385"/>
      <c r="CA36" s="385"/>
      <c r="CB36" s="385"/>
      <c r="CC36" s="385"/>
      <c r="CD36" s="385"/>
      <c r="CE36" s="385"/>
      <c r="CF36" s="385"/>
      <c r="CG36" s="385"/>
      <c r="CH36" s="385"/>
      <c r="CI36" s="385"/>
      <c r="CJ36" s="385"/>
      <c r="CK36" s="385"/>
      <c r="CL36" s="385"/>
      <c r="CM36" s="385"/>
      <c r="CN36" s="213"/>
      <c r="CO36" s="386">
        <f t="shared" si="3"/>
        <v>25</v>
      </c>
      <c r="CP36" s="386"/>
      <c r="CQ36" s="385" t="str">
        <f>IF('各会計、関係団体の財政状況及び健全化判断比率'!BS9="","",'各会計、関係団体の財政状況及び健全化判断比率'!BS9)</f>
        <v>津山文化振興財団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奨学金特別会計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勝田郡老人福祉施設組合 訪問介護事業所会計</v>
      </c>
      <c r="BZ37" s="385"/>
      <c r="CA37" s="385"/>
      <c r="CB37" s="385"/>
      <c r="CC37" s="385"/>
      <c r="CD37" s="385"/>
      <c r="CE37" s="385"/>
      <c r="CF37" s="385"/>
      <c r="CG37" s="385"/>
      <c r="CH37" s="385"/>
      <c r="CI37" s="385"/>
      <c r="CJ37" s="385"/>
      <c r="CK37" s="385"/>
      <c r="CL37" s="385"/>
      <c r="CM37" s="385"/>
      <c r="CN37" s="213"/>
      <c r="CO37" s="386">
        <f t="shared" si="3"/>
        <v>26</v>
      </c>
      <c r="CP37" s="386"/>
      <c r="CQ37" s="385" t="str">
        <f>IF('各会計、関係団体の財政状況及び健全化判断比率'!BS10="","",'各会計、関係団体の財政状況及び健全化判断比率'!BS10)</f>
        <v>津山街づくり（株）</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土地開発公社清算事業特別会計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久米老人ホーム組合 一般会計</v>
      </c>
      <c r="BZ38" s="385"/>
      <c r="CA38" s="385"/>
      <c r="CB38" s="385"/>
      <c r="CC38" s="385"/>
      <c r="CD38" s="385"/>
      <c r="CE38" s="385"/>
      <c r="CF38" s="385"/>
      <c r="CG38" s="385"/>
      <c r="CH38" s="385"/>
      <c r="CI38" s="385"/>
      <c r="CJ38" s="385"/>
      <c r="CK38" s="385"/>
      <c r="CL38" s="385"/>
      <c r="CM38" s="385"/>
      <c r="CN38" s="213"/>
      <c r="CO38" s="386">
        <f t="shared" si="3"/>
        <v>27</v>
      </c>
      <c r="CP38" s="386"/>
      <c r="CQ38" s="385" t="str">
        <f>IF('各会計、関係団体の財政状況及び健全化判断比率'!BS11="","",'各会計、関係団体の財政状況及び健全化判断比率'!BS11)</f>
        <v>津山地域振興開発（株）</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津山圏域資源循環施設組合 一般会計</v>
      </c>
      <c r="BZ39" s="385"/>
      <c r="CA39" s="385"/>
      <c r="CB39" s="385"/>
      <c r="CC39" s="385"/>
      <c r="CD39" s="385"/>
      <c r="CE39" s="385"/>
      <c r="CF39" s="385"/>
      <c r="CG39" s="385"/>
      <c r="CH39" s="385"/>
      <c r="CI39" s="385"/>
      <c r="CJ39" s="385"/>
      <c r="CK39" s="385"/>
      <c r="CL39" s="385"/>
      <c r="CM39" s="385"/>
      <c r="CN39" s="213"/>
      <c r="CO39" s="386">
        <f t="shared" si="3"/>
        <v>28</v>
      </c>
      <c r="CP39" s="386"/>
      <c r="CQ39" s="385" t="str">
        <f>IF('各会計、関係団体の財政状況及び健全化判断比率'!BS12="","",'各会計、関係団体の財政状況及び健全化判断比率'!BS12)</f>
        <v>（株）津山市加茂町ふるさと振興公社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津山圏域衛生処理組合 一般会計</v>
      </c>
      <c r="BZ40" s="385"/>
      <c r="CA40" s="385"/>
      <c r="CB40" s="385"/>
      <c r="CC40" s="385"/>
      <c r="CD40" s="385"/>
      <c r="CE40" s="385"/>
      <c r="CF40" s="385"/>
      <c r="CG40" s="385"/>
      <c r="CH40" s="385"/>
      <c r="CI40" s="385"/>
      <c r="CJ40" s="385"/>
      <c r="CK40" s="385"/>
      <c r="CL40" s="385"/>
      <c r="CM40" s="385"/>
      <c r="CN40" s="213"/>
      <c r="CO40" s="386">
        <f t="shared" si="3"/>
        <v>29</v>
      </c>
      <c r="CP40" s="386"/>
      <c r="CQ40" s="385" t="str">
        <f>IF('各会計、関係団体の財政状況及び健全化判断比率'!BS13="","",'各会計、関係団体の財政状況及び健全化判断比率'!BS13)</f>
        <v>（有）アグリ久米</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20</v>
      </c>
      <c r="BX41" s="386"/>
      <c r="BY41" s="385" t="str">
        <f>IF('各会計、関係団体の財政状況及び健全化判断比率'!B75="","",'各会計、関係団体の財政状況及び健全化判断比率'!B75)</f>
        <v>津山圏域消防組合 一般会計</v>
      </c>
      <c r="BZ41" s="385"/>
      <c r="CA41" s="385"/>
      <c r="CB41" s="385"/>
      <c r="CC41" s="385"/>
      <c r="CD41" s="385"/>
      <c r="CE41" s="385"/>
      <c r="CF41" s="385"/>
      <c r="CG41" s="385"/>
      <c r="CH41" s="385"/>
      <c r="CI41" s="385"/>
      <c r="CJ41" s="385"/>
      <c r="CK41" s="385"/>
      <c r="CL41" s="385"/>
      <c r="CM41" s="385"/>
      <c r="CN41" s="213"/>
      <c r="CO41" s="386">
        <f t="shared" si="3"/>
        <v>30</v>
      </c>
      <c r="CP41" s="386"/>
      <c r="CQ41" s="385" t="str">
        <f>IF('各会計、関係団体の財政状況及び健全化判断比率'!BS14="","",'各会計、関係団体の財政状況及び健全化判断比率'!BS14)</f>
        <v>（財）あばグリーン公社</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21</v>
      </c>
      <c r="BX42" s="386"/>
      <c r="BY42" s="385" t="str">
        <f>IF('各会計、関係団体の財政状況及び健全化判断比率'!B76="","",'各会計、関係団体の財政状況及び健全化判断比率'!B76)</f>
        <v>津山地区農業共済事務組合 農業共済事業会計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22</v>
      </c>
      <c r="BX43" s="386"/>
      <c r="BY43" s="385" t="str">
        <f>IF('各会計、関係団体の財政状況及び健全化判断比率'!B77="","",'各会計、関係団体の財政状況及び健全化判断比率'!B77)</f>
        <v>勝英農業共済事務組合 農業共済事業会計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GVFeY+M8DRElCokIZtu8WMFzKv7oEv0e76GLeDHvm3UXF++CM23kMod9dLMIaCnaG/CadOPQ44u8v2+TSnfgg==" saltValue="Yv0PptKGUh5pq9ydCQ6A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6" t="s">
        <v>573</v>
      </c>
      <c r="D34" s="1206"/>
      <c r="E34" s="1207"/>
      <c r="F34" s="32">
        <v>15.58</v>
      </c>
      <c r="G34" s="33">
        <v>13.48</v>
      </c>
      <c r="H34" s="33">
        <v>13.18</v>
      </c>
      <c r="I34" s="33">
        <v>14.11</v>
      </c>
      <c r="J34" s="34">
        <v>15.13</v>
      </c>
      <c r="K34" s="22"/>
      <c r="L34" s="22"/>
      <c r="M34" s="22"/>
      <c r="N34" s="22"/>
      <c r="O34" s="22"/>
      <c r="P34" s="22"/>
    </row>
    <row r="35" spans="1:16" ht="39" customHeight="1" x14ac:dyDescent="0.15">
      <c r="A35" s="22"/>
      <c r="B35" s="35"/>
      <c r="C35" s="1200" t="s">
        <v>574</v>
      </c>
      <c r="D35" s="1201"/>
      <c r="E35" s="1202"/>
      <c r="F35" s="36">
        <v>4.96</v>
      </c>
      <c r="G35" s="37">
        <v>8.06</v>
      </c>
      <c r="H35" s="37">
        <v>5.16</v>
      </c>
      <c r="I35" s="37">
        <v>5.63</v>
      </c>
      <c r="J35" s="38">
        <v>4.3899999999999997</v>
      </c>
      <c r="K35" s="22"/>
      <c r="L35" s="22"/>
      <c r="M35" s="22"/>
      <c r="N35" s="22"/>
      <c r="O35" s="22"/>
      <c r="P35" s="22"/>
    </row>
    <row r="36" spans="1:16" ht="39" customHeight="1" x14ac:dyDescent="0.15">
      <c r="A36" s="22"/>
      <c r="B36" s="35"/>
      <c r="C36" s="1200" t="s">
        <v>575</v>
      </c>
      <c r="D36" s="1201"/>
      <c r="E36" s="1202"/>
      <c r="F36" s="36" t="s">
        <v>522</v>
      </c>
      <c r="G36" s="37" t="s">
        <v>522</v>
      </c>
      <c r="H36" s="37" t="s">
        <v>522</v>
      </c>
      <c r="I36" s="37" t="s">
        <v>522</v>
      </c>
      <c r="J36" s="38">
        <v>1.18</v>
      </c>
      <c r="K36" s="22"/>
      <c r="L36" s="22"/>
      <c r="M36" s="22"/>
      <c r="N36" s="22"/>
      <c r="O36" s="22"/>
      <c r="P36" s="22"/>
    </row>
    <row r="37" spans="1:16" ht="39" customHeight="1" x14ac:dyDescent="0.15">
      <c r="A37" s="22"/>
      <c r="B37" s="35"/>
      <c r="C37" s="1200" t="s">
        <v>576</v>
      </c>
      <c r="D37" s="1201"/>
      <c r="E37" s="1202"/>
      <c r="F37" s="36">
        <v>0.56000000000000005</v>
      </c>
      <c r="G37" s="37">
        <v>0.79</v>
      </c>
      <c r="H37" s="37">
        <v>0.88</v>
      </c>
      <c r="I37" s="37">
        <v>1.0900000000000001</v>
      </c>
      <c r="J37" s="38">
        <v>0.76</v>
      </c>
      <c r="K37" s="22"/>
      <c r="L37" s="22"/>
      <c r="M37" s="22"/>
      <c r="N37" s="22"/>
      <c r="O37" s="22"/>
      <c r="P37" s="22"/>
    </row>
    <row r="38" spans="1:16" ht="39" customHeight="1" x14ac:dyDescent="0.15">
      <c r="A38" s="22"/>
      <c r="B38" s="35"/>
      <c r="C38" s="1200" t="s">
        <v>577</v>
      </c>
      <c r="D38" s="1201"/>
      <c r="E38" s="1202"/>
      <c r="F38" s="36">
        <v>0.49</v>
      </c>
      <c r="G38" s="37">
        <v>0.01</v>
      </c>
      <c r="H38" s="37">
        <v>1.01</v>
      </c>
      <c r="I38" s="37">
        <v>1.49</v>
      </c>
      <c r="J38" s="38">
        <v>0.4</v>
      </c>
      <c r="K38" s="22"/>
      <c r="L38" s="22"/>
      <c r="M38" s="22"/>
      <c r="N38" s="22"/>
      <c r="O38" s="22"/>
      <c r="P38" s="22"/>
    </row>
    <row r="39" spans="1:16" ht="39" customHeight="1" x14ac:dyDescent="0.15">
      <c r="A39" s="22"/>
      <c r="B39" s="35"/>
      <c r="C39" s="1200" t="s">
        <v>578</v>
      </c>
      <c r="D39" s="1201"/>
      <c r="E39" s="1202"/>
      <c r="F39" s="36">
        <v>0.15</v>
      </c>
      <c r="G39" s="37">
        <v>0.16</v>
      </c>
      <c r="H39" s="37">
        <v>0.17</v>
      </c>
      <c r="I39" s="37">
        <v>0.18</v>
      </c>
      <c r="J39" s="38">
        <v>0.18</v>
      </c>
      <c r="K39" s="22"/>
      <c r="L39" s="22"/>
      <c r="M39" s="22"/>
      <c r="N39" s="22"/>
      <c r="O39" s="22"/>
      <c r="P39" s="22"/>
    </row>
    <row r="40" spans="1:16" ht="39" customHeight="1" x14ac:dyDescent="0.15">
      <c r="A40" s="22"/>
      <c r="B40" s="35"/>
      <c r="C40" s="1200" t="s">
        <v>579</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580</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581</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582</v>
      </c>
      <c r="D43" s="1204"/>
      <c r="E43" s="1205"/>
      <c r="F43" s="41">
        <v>0</v>
      </c>
      <c r="G43" s="42">
        <v>0</v>
      </c>
      <c r="H43" s="42">
        <v>0</v>
      </c>
      <c r="I43" s="42">
        <v>0.44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H8xsLpn64EsL1l/a0LetVPOMMsq175xxlg6M6axnAejV/BPA60ssT1XBKoYw4dPke2vLD8QwfhFameMrDvc/w==" saltValue="OPZ8MmUSN7cen7YO6jb/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5886</v>
      </c>
      <c r="L45" s="60">
        <v>5757</v>
      </c>
      <c r="M45" s="60">
        <v>6097</v>
      </c>
      <c r="N45" s="60">
        <v>6064</v>
      </c>
      <c r="O45" s="61">
        <v>6137</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522</v>
      </c>
      <c r="L46" s="64" t="s">
        <v>522</v>
      </c>
      <c r="M46" s="64" t="s">
        <v>522</v>
      </c>
      <c r="N46" s="64" t="s">
        <v>522</v>
      </c>
      <c r="O46" s="65" t="s">
        <v>522</v>
      </c>
      <c r="P46" s="48"/>
      <c r="Q46" s="48"/>
      <c r="R46" s="48"/>
      <c r="S46" s="48"/>
      <c r="T46" s="48"/>
      <c r="U46" s="48"/>
    </row>
    <row r="47" spans="1:21" ht="30.75" customHeight="1" x14ac:dyDescent="0.15">
      <c r="A47" s="48"/>
      <c r="B47" s="1228"/>
      <c r="C47" s="1229"/>
      <c r="D47" s="62"/>
      <c r="E47" s="1210" t="s">
        <v>13</v>
      </c>
      <c r="F47" s="1210"/>
      <c r="G47" s="1210"/>
      <c r="H47" s="1210"/>
      <c r="I47" s="1210"/>
      <c r="J47" s="1211"/>
      <c r="K47" s="63">
        <v>27</v>
      </c>
      <c r="L47" s="64">
        <v>27</v>
      </c>
      <c r="M47" s="64">
        <v>27</v>
      </c>
      <c r="N47" s="64">
        <v>20</v>
      </c>
      <c r="O47" s="65">
        <v>13</v>
      </c>
      <c r="P47" s="48"/>
      <c r="Q47" s="48"/>
      <c r="R47" s="48"/>
      <c r="S47" s="48"/>
      <c r="T47" s="48"/>
      <c r="U47" s="48"/>
    </row>
    <row r="48" spans="1:21" ht="30.75" customHeight="1" x14ac:dyDescent="0.15">
      <c r="A48" s="48"/>
      <c r="B48" s="1228"/>
      <c r="C48" s="1229"/>
      <c r="D48" s="62"/>
      <c r="E48" s="1210" t="s">
        <v>14</v>
      </c>
      <c r="F48" s="1210"/>
      <c r="G48" s="1210"/>
      <c r="H48" s="1210"/>
      <c r="I48" s="1210"/>
      <c r="J48" s="1211"/>
      <c r="K48" s="63">
        <v>1942</v>
      </c>
      <c r="L48" s="64">
        <v>1994</v>
      </c>
      <c r="M48" s="64">
        <v>1825</v>
      </c>
      <c r="N48" s="64">
        <v>1780</v>
      </c>
      <c r="O48" s="65">
        <v>1805</v>
      </c>
      <c r="P48" s="48"/>
      <c r="Q48" s="48"/>
      <c r="R48" s="48"/>
      <c r="S48" s="48"/>
      <c r="T48" s="48"/>
      <c r="U48" s="48"/>
    </row>
    <row r="49" spans="1:21" ht="30.75" customHeight="1" x14ac:dyDescent="0.15">
      <c r="A49" s="48"/>
      <c r="B49" s="1228"/>
      <c r="C49" s="1229"/>
      <c r="D49" s="62"/>
      <c r="E49" s="1210" t="s">
        <v>15</v>
      </c>
      <c r="F49" s="1210"/>
      <c r="G49" s="1210"/>
      <c r="H49" s="1210"/>
      <c r="I49" s="1210"/>
      <c r="J49" s="1211"/>
      <c r="K49" s="63">
        <v>299</v>
      </c>
      <c r="L49" s="64">
        <v>281</v>
      </c>
      <c r="M49" s="64">
        <v>346</v>
      </c>
      <c r="N49" s="64">
        <v>365</v>
      </c>
      <c r="O49" s="65">
        <v>503</v>
      </c>
      <c r="P49" s="48"/>
      <c r="Q49" s="48"/>
      <c r="R49" s="48"/>
      <c r="S49" s="48"/>
      <c r="T49" s="48"/>
      <c r="U49" s="48"/>
    </row>
    <row r="50" spans="1:21" ht="30.75" customHeight="1" x14ac:dyDescent="0.15">
      <c r="A50" s="48"/>
      <c r="B50" s="1228"/>
      <c r="C50" s="1229"/>
      <c r="D50" s="62"/>
      <c r="E50" s="1210" t="s">
        <v>16</v>
      </c>
      <c r="F50" s="1210"/>
      <c r="G50" s="1210"/>
      <c r="H50" s="1210"/>
      <c r="I50" s="1210"/>
      <c r="J50" s="1211"/>
      <c r="K50" s="63">
        <v>287</v>
      </c>
      <c r="L50" s="64">
        <v>233</v>
      </c>
      <c r="M50" s="64">
        <v>216</v>
      </c>
      <c r="N50" s="64">
        <v>208</v>
      </c>
      <c r="O50" s="65">
        <v>201</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522</v>
      </c>
      <c r="L51" s="64" t="s">
        <v>522</v>
      </c>
      <c r="M51" s="64" t="s">
        <v>522</v>
      </c>
      <c r="N51" s="64" t="s">
        <v>522</v>
      </c>
      <c r="O51" s="65" t="s">
        <v>522</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5639</v>
      </c>
      <c r="L52" s="64">
        <v>5772</v>
      </c>
      <c r="M52" s="64">
        <v>5841</v>
      </c>
      <c r="N52" s="64">
        <v>5750</v>
      </c>
      <c r="O52" s="65">
        <v>5966</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2802</v>
      </c>
      <c r="L53" s="69">
        <v>2520</v>
      </c>
      <c r="M53" s="69">
        <v>2670</v>
      </c>
      <c r="N53" s="69">
        <v>2687</v>
      </c>
      <c r="O53" s="70">
        <v>2693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16" t="s">
        <v>24</v>
      </c>
      <c r="C57" s="1217"/>
      <c r="D57" s="1220" t="s">
        <v>25</v>
      </c>
      <c r="E57" s="1221"/>
      <c r="F57" s="1221"/>
      <c r="G57" s="1221"/>
      <c r="H57" s="1221"/>
      <c r="I57" s="1221"/>
      <c r="J57" s="1222"/>
      <c r="K57" s="82">
        <v>369</v>
      </c>
      <c r="L57" s="83">
        <v>451</v>
      </c>
      <c r="M57" s="83">
        <v>451</v>
      </c>
      <c r="N57" s="83">
        <v>652</v>
      </c>
      <c r="O57" s="84">
        <v>652</v>
      </c>
    </row>
    <row r="58" spans="1:21" ht="31.5" customHeight="1" thickBot="1" x14ac:dyDescent="0.2">
      <c r="B58" s="1218"/>
      <c r="C58" s="1219"/>
      <c r="D58" s="1223" t="s">
        <v>26</v>
      </c>
      <c r="E58" s="1224"/>
      <c r="F58" s="1224"/>
      <c r="G58" s="1224"/>
      <c r="H58" s="1224"/>
      <c r="I58" s="1224"/>
      <c r="J58" s="1225"/>
      <c r="K58" s="85">
        <v>40</v>
      </c>
      <c r="L58" s="86">
        <v>40</v>
      </c>
      <c r="M58" s="86">
        <v>40</v>
      </c>
      <c r="N58" s="86">
        <v>40</v>
      </c>
      <c r="O58" s="87">
        <v>33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QvO7hDxYpJV8YttzGn3vVEMvy77iYI9p3UTECXlUu14CHcQuQ/BUF30iCF/zlHgW/Zgh/vl2Z5CX+lBhUPVyQ==" saltValue="HxS66IhSmto0fT5T5r93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E43" sqref="E43:H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563</v>
      </c>
      <c r="J40" s="99" t="s">
        <v>564</v>
      </c>
      <c r="K40" s="99" t="s">
        <v>565</v>
      </c>
      <c r="L40" s="99" t="s">
        <v>566</v>
      </c>
      <c r="M40" s="100" t="s">
        <v>567</v>
      </c>
    </row>
    <row r="41" spans="2:13" ht="27.75" customHeight="1" x14ac:dyDescent="0.15">
      <c r="B41" s="1246" t="s">
        <v>29</v>
      </c>
      <c r="C41" s="1247"/>
      <c r="D41" s="101"/>
      <c r="E41" s="1248" t="s">
        <v>30</v>
      </c>
      <c r="F41" s="1248"/>
      <c r="G41" s="1248"/>
      <c r="H41" s="1249"/>
      <c r="I41" s="102">
        <v>73345</v>
      </c>
      <c r="J41" s="103">
        <v>73728</v>
      </c>
      <c r="K41" s="103">
        <v>74072</v>
      </c>
      <c r="L41" s="103">
        <v>75389</v>
      </c>
      <c r="M41" s="104">
        <v>73988</v>
      </c>
    </row>
    <row r="42" spans="2:13" ht="27.75" customHeight="1" x14ac:dyDescent="0.15">
      <c r="B42" s="1236"/>
      <c r="C42" s="1237"/>
      <c r="D42" s="105"/>
      <c r="E42" s="1240" t="s">
        <v>31</v>
      </c>
      <c r="F42" s="1240"/>
      <c r="G42" s="1240"/>
      <c r="H42" s="1241"/>
      <c r="I42" s="106">
        <v>2144</v>
      </c>
      <c r="J42" s="107">
        <v>1969</v>
      </c>
      <c r="K42" s="107">
        <v>1808</v>
      </c>
      <c r="L42" s="107">
        <v>1640</v>
      </c>
      <c r="M42" s="108">
        <v>1468</v>
      </c>
    </row>
    <row r="43" spans="2:13" ht="27.75" customHeight="1" x14ac:dyDescent="0.15">
      <c r="B43" s="1236"/>
      <c r="C43" s="1237"/>
      <c r="D43" s="105"/>
      <c r="E43" s="1240" t="s">
        <v>32</v>
      </c>
      <c r="F43" s="1240"/>
      <c r="G43" s="1240"/>
      <c r="H43" s="1241"/>
      <c r="I43" s="106">
        <v>30920</v>
      </c>
      <c r="J43" s="107">
        <v>30554</v>
      </c>
      <c r="K43" s="107">
        <v>28339</v>
      </c>
      <c r="L43" s="107">
        <v>27471</v>
      </c>
      <c r="M43" s="108">
        <v>26458</v>
      </c>
    </row>
    <row r="44" spans="2:13" ht="27.75" customHeight="1" x14ac:dyDescent="0.15">
      <c r="B44" s="1236"/>
      <c r="C44" s="1237"/>
      <c r="D44" s="105"/>
      <c r="E44" s="1240" t="s">
        <v>33</v>
      </c>
      <c r="F44" s="1240"/>
      <c r="G44" s="1240"/>
      <c r="H44" s="1241"/>
      <c r="I44" s="106">
        <v>5311</v>
      </c>
      <c r="J44" s="107">
        <v>8092</v>
      </c>
      <c r="K44" s="107">
        <v>8248</v>
      </c>
      <c r="L44" s="107">
        <v>8991</v>
      </c>
      <c r="M44" s="108">
        <v>9611</v>
      </c>
    </row>
    <row r="45" spans="2:13" ht="27.75" customHeight="1" x14ac:dyDescent="0.15">
      <c r="B45" s="1236"/>
      <c r="C45" s="1237"/>
      <c r="D45" s="105"/>
      <c r="E45" s="1240" t="s">
        <v>34</v>
      </c>
      <c r="F45" s="1240"/>
      <c r="G45" s="1240"/>
      <c r="H45" s="1241"/>
      <c r="I45" s="106">
        <v>6666</v>
      </c>
      <c r="J45" s="107">
        <v>6123</v>
      </c>
      <c r="K45" s="107">
        <v>6353</v>
      </c>
      <c r="L45" s="107">
        <v>6112</v>
      </c>
      <c r="M45" s="108">
        <v>5852</v>
      </c>
    </row>
    <row r="46" spans="2:13" ht="27.75" customHeight="1" x14ac:dyDescent="0.15">
      <c r="B46" s="1236"/>
      <c r="C46" s="1237"/>
      <c r="D46" s="109"/>
      <c r="E46" s="1240" t="s">
        <v>35</v>
      </c>
      <c r="F46" s="1240"/>
      <c r="G46" s="1240"/>
      <c r="H46" s="1241"/>
      <c r="I46" s="106">
        <v>10</v>
      </c>
      <c r="J46" s="107">
        <v>4</v>
      </c>
      <c r="K46" s="107" t="s">
        <v>522</v>
      </c>
      <c r="L46" s="107">
        <v>1</v>
      </c>
      <c r="M46" s="108">
        <v>9</v>
      </c>
    </row>
    <row r="47" spans="2:13" ht="27.75" customHeight="1" x14ac:dyDescent="0.15">
      <c r="B47" s="1236"/>
      <c r="C47" s="1237"/>
      <c r="D47" s="110"/>
      <c r="E47" s="1250" t="s">
        <v>36</v>
      </c>
      <c r="F47" s="1251"/>
      <c r="G47" s="1251"/>
      <c r="H47" s="1252"/>
      <c r="I47" s="106" t="s">
        <v>522</v>
      </c>
      <c r="J47" s="107" t="s">
        <v>522</v>
      </c>
      <c r="K47" s="107" t="s">
        <v>522</v>
      </c>
      <c r="L47" s="107" t="s">
        <v>522</v>
      </c>
      <c r="M47" s="108" t="s">
        <v>522</v>
      </c>
    </row>
    <row r="48" spans="2:13" ht="27.75" customHeight="1" x14ac:dyDescent="0.15">
      <c r="B48" s="1236"/>
      <c r="C48" s="1237"/>
      <c r="D48" s="105"/>
      <c r="E48" s="1240" t="s">
        <v>37</v>
      </c>
      <c r="F48" s="1240"/>
      <c r="G48" s="1240"/>
      <c r="H48" s="1241"/>
      <c r="I48" s="106" t="s">
        <v>522</v>
      </c>
      <c r="J48" s="107" t="s">
        <v>522</v>
      </c>
      <c r="K48" s="107" t="s">
        <v>522</v>
      </c>
      <c r="L48" s="107" t="s">
        <v>522</v>
      </c>
      <c r="M48" s="108" t="s">
        <v>522</v>
      </c>
    </row>
    <row r="49" spans="2:13" ht="27.75" customHeight="1" x14ac:dyDescent="0.15">
      <c r="B49" s="1238"/>
      <c r="C49" s="1239"/>
      <c r="D49" s="105"/>
      <c r="E49" s="1240" t="s">
        <v>38</v>
      </c>
      <c r="F49" s="1240"/>
      <c r="G49" s="1240"/>
      <c r="H49" s="1241"/>
      <c r="I49" s="106" t="s">
        <v>522</v>
      </c>
      <c r="J49" s="107" t="s">
        <v>522</v>
      </c>
      <c r="K49" s="107" t="s">
        <v>522</v>
      </c>
      <c r="L49" s="107" t="s">
        <v>522</v>
      </c>
      <c r="M49" s="108" t="s">
        <v>522</v>
      </c>
    </row>
    <row r="50" spans="2:13" ht="27.75" customHeight="1" x14ac:dyDescent="0.15">
      <c r="B50" s="1234" t="s">
        <v>39</v>
      </c>
      <c r="C50" s="1235"/>
      <c r="D50" s="111"/>
      <c r="E50" s="1240" t="s">
        <v>40</v>
      </c>
      <c r="F50" s="1240"/>
      <c r="G50" s="1240"/>
      <c r="H50" s="1241"/>
      <c r="I50" s="106">
        <v>8717</v>
      </c>
      <c r="J50" s="107">
        <v>8726</v>
      </c>
      <c r="K50" s="107">
        <v>10000</v>
      </c>
      <c r="L50" s="107">
        <v>9964</v>
      </c>
      <c r="M50" s="108">
        <v>8697</v>
      </c>
    </row>
    <row r="51" spans="2:13" ht="27.75" customHeight="1" x14ac:dyDescent="0.15">
      <c r="B51" s="1236"/>
      <c r="C51" s="1237"/>
      <c r="D51" s="105"/>
      <c r="E51" s="1240" t="s">
        <v>41</v>
      </c>
      <c r="F51" s="1240"/>
      <c r="G51" s="1240"/>
      <c r="H51" s="1241"/>
      <c r="I51" s="106">
        <v>10898</v>
      </c>
      <c r="J51" s="107">
        <v>11335</v>
      </c>
      <c r="K51" s="107">
        <v>11459</v>
      </c>
      <c r="L51" s="107">
        <v>11523</v>
      </c>
      <c r="M51" s="108">
        <v>11041</v>
      </c>
    </row>
    <row r="52" spans="2:13" ht="27.75" customHeight="1" x14ac:dyDescent="0.15">
      <c r="B52" s="1238"/>
      <c r="C52" s="1239"/>
      <c r="D52" s="105"/>
      <c r="E52" s="1240" t="s">
        <v>42</v>
      </c>
      <c r="F52" s="1240"/>
      <c r="G52" s="1240"/>
      <c r="H52" s="1241"/>
      <c r="I52" s="106">
        <v>65638</v>
      </c>
      <c r="J52" s="107">
        <v>64629</v>
      </c>
      <c r="K52" s="107">
        <v>66533</v>
      </c>
      <c r="L52" s="107">
        <v>67920</v>
      </c>
      <c r="M52" s="108">
        <v>68423</v>
      </c>
    </row>
    <row r="53" spans="2:13" ht="27.75" customHeight="1" thickBot="1" x14ac:dyDescent="0.2">
      <c r="B53" s="1242" t="s">
        <v>43</v>
      </c>
      <c r="C53" s="1243"/>
      <c r="D53" s="112"/>
      <c r="E53" s="1244" t="s">
        <v>44</v>
      </c>
      <c r="F53" s="1244"/>
      <c r="G53" s="1244"/>
      <c r="H53" s="1245"/>
      <c r="I53" s="113">
        <v>33141</v>
      </c>
      <c r="J53" s="114">
        <v>35780</v>
      </c>
      <c r="K53" s="114">
        <v>30828</v>
      </c>
      <c r="L53" s="114">
        <v>30196</v>
      </c>
      <c r="M53" s="115">
        <v>29224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aXXA0Oj5R5aVhhYxcazZfibtxC3TwKS4r9Ekyon1gDwXvKixcZLO8nyNag09JBrIuPwSBIbvZzd/FWfTcNwBA==" saltValue="HpphJX9dQXiM2ALK8hLg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61" t="s">
        <v>47</v>
      </c>
      <c r="D55" s="1261"/>
      <c r="E55" s="1262"/>
      <c r="F55" s="127">
        <v>5015</v>
      </c>
      <c r="G55" s="127">
        <v>4718</v>
      </c>
      <c r="H55" s="128">
        <v>4920</v>
      </c>
    </row>
    <row r="56" spans="2:8" ht="52.5" customHeight="1" x14ac:dyDescent="0.15">
      <c r="B56" s="129"/>
      <c r="C56" s="1263" t="s">
        <v>48</v>
      </c>
      <c r="D56" s="1263"/>
      <c r="E56" s="1264"/>
      <c r="F56" s="130">
        <v>652</v>
      </c>
      <c r="G56" s="130">
        <v>652</v>
      </c>
      <c r="H56" s="131">
        <v>644</v>
      </c>
    </row>
    <row r="57" spans="2:8" ht="53.25" customHeight="1" x14ac:dyDescent="0.15">
      <c r="B57" s="129"/>
      <c r="C57" s="1265" t="s">
        <v>49</v>
      </c>
      <c r="D57" s="1265"/>
      <c r="E57" s="1266"/>
      <c r="F57" s="132">
        <v>6869</v>
      </c>
      <c r="G57" s="132">
        <v>6157</v>
      </c>
      <c r="H57" s="133">
        <v>3053</v>
      </c>
    </row>
    <row r="58" spans="2:8" ht="45.75" customHeight="1" x14ac:dyDescent="0.15">
      <c r="B58" s="134"/>
      <c r="C58" s="1253" t="s">
        <v>633</v>
      </c>
      <c r="D58" s="1254"/>
      <c r="E58" s="1255"/>
      <c r="F58" s="135">
        <v>3171</v>
      </c>
      <c r="G58" s="135">
        <v>2383</v>
      </c>
      <c r="H58" s="136">
        <v>1194</v>
      </c>
    </row>
    <row r="59" spans="2:8" ht="45.75" customHeight="1" x14ac:dyDescent="0.15">
      <c r="B59" s="134"/>
      <c r="C59" s="1253" t="s">
        <v>634</v>
      </c>
      <c r="D59" s="1254"/>
      <c r="E59" s="1255"/>
      <c r="F59" s="135">
        <v>1802</v>
      </c>
      <c r="G59" s="135">
        <v>2091</v>
      </c>
      <c r="H59" s="136">
        <v>526</v>
      </c>
    </row>
    <row r="60" spans="2:8" ht="45.75" customHeight="1" x14ac:dyDescent="0.15">
      <c r="B60" s="134"/>
      <c r="C60" s="1253" t="s">
        <v>635</v>
      </c>
      <c r="D60" s="1254"/>
      <c r="E60" s="1255"/>
      <c r="F60" s="135">
        <v>375</v>
      </c>
      <c r="G60" s="135">
        <v>384</v>
      </c>
      <c r="H60" s="136">
        <v>478</v>
      </c>
    </row>
    <row r="61" spans="2:8" ht="45.75" customHeight="1" x14ac:dyDescent="0.15">
      <c r="B61" s="134"/>
      <c r="C61" s="1253" t="s">
        <v>636</v>
      </c>
      <c r="D61" s="1254"/>
      <c r="E61" s="1255"/>
      <c r="F61" s="135">
        <v>190</v>
      </c>
      <c r="G61" s="135">
        <v>188</v>
      </c>
      <c r="H61" s="136">
        <v>186</v>
      </c>
    </row>
    <row r="62" spans="2:8" ht="45.75" customHeight="1" thickBot="1" x14ac:dyDescent="0.2">
      <c r="B62" s="137"/>
      <c r="C62" s="1256" t="s">
        <v>637</v>
      </c>
      <c r="D62" s="1257"/>
      <c r="E62" s="1258"/>
      <c r="F62" s="138">
        <v>246</v>
      </c>
      <c r="G62" s="138">
        <v>168</v>
      </c>
      <c r="H62" s="139">
        <v>169</v>
      </c>
    </row>
    <row r="63" spans="2:8" ht="52.5" customHeight="1" thickBot="1" x14ac:dyDescent="0.2">
      <c r="B63" s="140"/>
      <c r="C63" s="1259" t="s">
        <v>50</v>
      </c>
      <c r="D63" s="1259"/>
      <c r="E63" s="1260"/>
      <c r="F63" s="141">
        <v>12536</v>
      </c>
      <c r="G63" s="141">
        <v>11527</v>
      </c>
      <c r="H63" s="142">
        <v>8618</v>
      </c>
    </row>
    <row r="64" spans="2:8" ht="15" customHeight="1" x14ac:dyDescent="0.15"/>
    <row r="65" ht="0" hidden="1" customHeight="1" x14ac:dyDescent="0.15"/>
    <row r="66" ht="0" hidden="1" customHeight="1" x14ac:dyDescent="0.15"/>
  </sheetData>
  <sheetProtection algorithmName="SHA-512" hashValue="F6n0SVUAo02OVn9Ou7PwxB+vGNYIrCl/h3LKnO+5oX0dMC75CIjNTcniT5ltSNFUku7DkkRkC1XVO4TX8MpPqg==" saltValue="lXgIef103NkeLADV2gmM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D1" zoomScale="80" zoomScaleNormal="80" zoomScaleSheetLayoutView="55" workbookViewId="0">
      <selection activeCell="AX61" sqref="AX61"/>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649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649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650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651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652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653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654</v>
      </c>
      <c r="AO51" s="1305"/>
      <c r="AP51" s="1305"/>
      <c r="AQ51" s="1305"/>
      <c r="AR51" s="1305"/>
      <c r="AS51" s="1305"/>
      <c r="AT51" s="1305"/>
      <c r="AU51" s="1305"/>
      <c r="AV51" s="1305"/>
      <c r="AW51" s="1305"/>
      <c r="AX51" s="1305"/>
      <c r="AY51" s="1305"/>
      <c r="AZ51" s="1305"/>
      <c r="BA51" s="1305"/>
      <c r="BB51" s="1305" t="s">
        <v>655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137.5</v>
      </c>
      <c r="CG51" s="1307"/>
      <c r="CH51" s="1307"/>
      <c r="CI51" s="1307"/>
      <c r="CJ51" s="1307"/>
      <c r="CK51" s="1307"/>
      <c r="CL51" s="1307"/>
      <c r="CM51" s="1307"/>
      <c r="CN51" s="1307">
        <v>136.19999999999999</v>
      </c>
      <c r="CO51" s="1307"/>
      <c r="CP51" s="1307"/>
      <c r="CQ51" s="1307"/>
      <c r="CR51" s="1307"/>
      <c r="CS51" s="1307"/>
      <c r="CT51" s="1307"/>
      <c r="CU51" s="1307"/>
      <c r="CV51" s="1307">
        <v>133.1</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656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53.8</v>
      </c>
      <c r="CG53" s="1307"/>
      <c r="CH53" s="1307"/>
      <c r="CI53" s="1307"/>
      <c r="CJ53" s="1307"/>
      <c r="CK53" s="1307"/>
      <c r="CL53" s="1307"/>
      <c r="CM53" s="1307"/>
      <c r="CN53" s="1307">
        <v>55</v>
      </c>
      <c r="CO53" s="1307"/>
      <c r="CP53" s="1307"/>
      <c r="CQ53" s="1307"/>
      <c r="CR53" s="1307"/>
      <c r="CS53" s="1307"/>
      <c r="CT53" s="1307"/>
      <c r="CU53" s="1307"/>
      <c r="CV53" s="1307">
        <v>56.3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657</v>
      </c>
      <c r="AO55" s="1301"/>
      <c r="AP55" s="1301"/>
      <c r="AQ55" s="1301"/>
      <c r="AR55" s="1301"/>
      <c r="AS55" s="1301"/>
      <c r="AT55" s="1301"/>
      <c r="AU55" s="1301"/>
      <c r="AV55" s="1301"/>
      <c r="AW55" s="1301"/>
      <c r="AX55" s="1301"/>
      <c r="AY55" s="1301"/>
      <c r="AZ55" s="1301"/>
      <c r="BA55" s="1301"/>
      <c r="BB55" s="1305" t="s">
        <v>655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53.1</v>
      </c>
      <c r="CG55" s="1307"/>
      <c r="CH55" s="1307"/>
      <c r="CI55" s="1307"/>
      <c r="CJ55" s="1307"/>
      <c r="CK55" s="1307"/>
      <c r="CL55" s="1307"/>
      <c r="CM55" s="1307"/>
      <c r="CN55" s="1307">
        <v>51.2</v>
      </c>
      <c r="CO55" s="1307"/>
      <c r="CP55" s="1307"/>
      <c r="CQ55" s="1307"/>
      <c r="CR55" s="1307"/>
      <c r="CS55" s="1307"/>
      <c r="CT55" s="1307"/>
      <c r="CU55" s="1307"/>
      <c r="CV55" s="1307">
        <v>47.2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658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57.4</v>
      </c>
      <c r="CG57" s="1307"/>
      <c r="CH57" s="1307"/>
      <c r="CI57" s="1307"/>
      <c r="CJ57" s="1307"/>
      <c r="CK57" s="1307"/>
      <c r="CL57" s="1307"/>
      <c r="CM57" s="1307"/>
      <c r="CN57" s="1307">
        <v>58.7</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659</v>
      </c>
    </row>
    <row r="64" spans="1:109" x14ac:dyDescent="0.15">
      <c r="B64" s="1276"/>
      <c r="G64" s="1283"/>
      <c r="I64" s="1317"/>
      <c r="J64" s="1317"/>
      <c r="K64" s="1317"/>
      <c r="L64" s="1317"/>
      <c r="M64" s="1317"/>
      <c r="N64" s="1318"/>
      <c r="AM64" s="1283"/>
      <c r="AN64" s="1283" t="s">
        <v>651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660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653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654</v>
      </c>
      <c r="AO73" s="1305"/>
      <c r="AP73" s="1305"/>
      <c r="AQ73" s="1305"/>
      <c r="AR73" s="1305"/>
      <c r="AS73" s="1305"/>
      <c r="AT73" s="1305"/>
      <c r="AU73" s="1305"/>
      <c r="AV73" s="1305"/>
      <c r="AW73" s="1305"/>
      <c r="AX73" s="1305"/>
      <c r="AY73" s="1305"/>
      <c r="AZ73" s="1305"/>
      <c r="BA73" s="1305"/>
      <c r="BB73" s="1305" t="s">
        <v>655</v>
      </c>
      <c r="BC73" s="1305"/>
      <c r="BD73" s="1305"/>
      <c r="BE73" s="1305"/>
      <c r="BF73" s="1305"/>
      <c r="BG73" s="1305"/>
      <c r="BH73" s="1305"/>
      <c r="BI73" s="1305"/>
      <c r="BJ73" s="1305"/>
      <c r="BK73" s="1305"/>
      <c r="BL73" s="1305"/>
      <c r="BM73" s="1305"/>
      <c r="BN73" s="1305"/>
      <c r="BO73" s="1305"/>
      <c r="BP73" s="1307">
        <v>145.1</v>
      </c>
      <c r="BQ73" s="1307"/>
      <c r="BR73" s="1307"/>
      <c r="BS73" s="1307"/>
      <c r="BT73" s="1307"/>
      <c r="BU73" s="1307"/>
      <c r="BV73" s="1307"/>
      <c r="BW73" s="1307"/>
      <c r="BX73" s="1307">
        <v>156.6</v>
      </c>
      <c r="BY73" s="1307"/>
      <c r="BZ73" s="1307"/>
      <c r="CA73" s="1307"/>
      <c r="CB73" s="1307"/>
      <c r="CC73" s="1307"/>
      <c r="CD73" s="1307"/>
      <c r="CE73" s="1307"/>
      <c r="CF73" s="1307">
        <v>137.5</v>
      </c>
      <c r="CG73" s="1307"/>
      <c r="CH73" s="1307"/>
      <c r="CI73" s="1307"/>
      <c r="CJ73" s="1307"/>
      <c r="CK73" s="1307"/>
      <c r="CL73" s="1307"/>
      <c r="CM73" s="1307"/>
      <c r="CN73" s="1307">
        <v>136.19999999999999</v>
      </c>
      <c r="CO73" s="1307"/>
      <c r="CP73" s="1307"/>
      <c r="CQ73" s="1307"/>
      <c r="CR73" s="1307"/>
      <c r="CS73" s="1307"/>
      <c r="CT73" s="1307"/>
      <c r="CU73" s="1307"/>
      <c r="CV73" s="1307">
        <v>133.1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661</v>
      </c>
      <c r="BC75" s="1305"/>
      <c r="BD75" s="1305"/>
      <c r="BE75" s="1305"/>
      <c r="BF75" s="1305"/>
      <c r="BG75" s="1305"/>
      <c r="BH75" s="1305"/>
      <c r="BI75" s="1305"/>
      <c r="BJ75" s="1305"/>
      <c r="BK75" s="1305"/>
      <c r="BL75" s="1305"/>
      <c r="BM75" s="1305"/>
      <c r="BN75" s="1305"/>
      <c r="BO75" s="1305"/>
      <c r="BP75" s="1307">
        <v>13.2</v>
      </c>
      <c r="BQ75" s="1307"/>
      <c r="BR75" s="1307"/>
      <c r="BS75" s="1307"/>
      <c r="BT75" s="1307"/>
      <c r="BU75" s="1307"/>
      <c r="BV75" s="1307"/>
      <c r="BW75" s="1307"/>
      <c r="BX75" s="1307">
        <v>12.4</v>
      </c>
      <c r="BY75" s="1307"/>
      <c r="BZ75" s="1307"/>
      <c r="CA75" s="1307"/>
      <c r="CB75" s="1307"/>
      <c r="CC75" s="1307"/>
      <c r="CD75" s="1307"/>
      <c r="CE75" s="1307"/>
      <c r="CF75" s="1307">
        <v>11.7</v>
      </c>
      <c r="CG75" s="1307"/>
      <c r="CH75" s="1307"/>
      <c r="CI75" s="1307"/>
      <c r="CJ75" s="1307"/>
      <c r="CK75" s="1307"/>
      <c r="CL75" s="1307"/>
      <c r="CM75" s="1307"/>
      <c r="CN75" s="1307">
        <v>11.6</v>
      </c>
      <c r="CO75" s="1307"/>
      <c r="CP75" s="1307"/>
      <c r="CQ75" s="1307"/>
      <c r="CR75" s="1307"/>
      <c r="CS75" s="1307"/>
      <c r="CT75" s="1307"/>
      <c r="CU75" s="1307"/>
      <c r="CV75" s="1307">
        <v>12.1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662</v>
      </c>
      <c r="AO77" s="1301"/>
      <c r="AP77" s="1301"/>
      <c r="AQ77" s="1301"/>
      <c r="AR77" s="1301"/>
      <c r="AS77" s="1301"/>
      <c r="AT77" s="1301"/>
      <c r="AU77" s="1301"/>
      <c r="AV77" s="1301"/>
      <c r="AW77" s="1301"/>
      <c r="AX77" s="1301"/>
      <c r="AY77" s="1301"/>
      <c r="AZ77" s="1301"/>
      <c r="BA77" s="1301"/>
      <c r="BB77" s="1305" t="s">
        <v>663</v>
      </c>
      <c r="BC77" s="1305"/>
      <c r="BD77" s="1305"/>
      <c r="BE77" s="1305"/>
      <c r="BF77" s="1305"/>
      <c r="BG77" s="1305"/>
      <c r="BH77" s="1305"/>
      <c r="BI77" s="1305"/>
      <c r="BJ77" s="1305"/>
      <c r="BK77" s="1305"/>
      <c r="BL77" s="1305"/>
      <c r="BM77" s="1305"/>
      <c r="BN77" s="1305"/>
      <c r="BO77" s="1305"/>
      <c r="BP77" s="1307">
        <v>33.799999999999997</v>
      </c>
      <c r="BQ77" s="1307"/>
      <c r="BR77" s="1307"/>
      <c r="BS77" s="1307"/>
      <c r="BT77" s="1307"/>
      <c r="BU77" s="1307"/>
      <c r="BV77" s="1307"/>
      <c r="BW77" s="1307"/>
      <c r="BX77" s="1307">
        <v>34.9</v>
      </c>
      <c r="BY77" s="1307"/>
      <c r="BZ77" s="1307"/>
      <c r="CA77" s="1307"/>
      <c r="CB77" s="1307"/>
      <c r="CC77" s="1307"/>
      <c r="CD77" s="1307"/>
      <c r="CE77" s="1307"/>
      <c r="CF77" s="1307">
        <v>53.1</v>
      </c>
      <c r="CG77" s="1307"/>
      <c r="CH77" s="1307"/>
      <c r="CI77" s="1307"/>
      <c r="CJ77" s="1307"/>
      <c r="CK77" s="1307"/>
      <c r="CL77" s="1307"/>
      <c r="CM77" s="1307"/>
      <c r="CN77" s="1307">
        <v>51.2</v>
      </c>
      <c r="CO77" s="1307"/>
      <c r="CP77" s="1307"/>
      <c r="CQ77" s="1307"/>
      <c r="CR77" s="1307"/>
      <c r="CS77" s="1307"/>
      <c r="CT77" s="1307"/>
      <c r="CU77" s="1307"/>
      <c r="CV77" s="1307">
        <v>47.2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664</v>
      </c>
      <c r="BC79" s="1305"/>
      <c r="BD79" s="1305"/>
      <c r="BE79" s="1305"/>
      <c r="BF79" s="1305"/>
      <c r="BG79" s="1305"/>
      <c r="BH79" s="1305"/>
      <c r="BI79" s="1305"/>
      <c r="BJ79" s="1305"/>
      <c r="BK79" s="1305"/>
      <c r="BL79" s="1305"/>
      <c r="BM79" s="1305"/>
      <c r="BN79" s="1305"/>
      <c r="BO79" s="1305"/>
      <c r="BP79" s="1307">
        <v>7.1</v>
      </c>
      <c r="BQ79" s="1307"/>
      <c r="BR79" s="1307"/>
      <c r="BS79" s="1307"/>
      <c r="BT79" s="1307"/>
      <c r="BU79" s="1307"/>
      <c r="BV79" s="1307"/>
      <c r="BW79" s="1307"/>
      <c r="BX79" s="1307">
        <v>7.2</v>
      </c>
      <c r="BY79" s="1307"/>
      <c r="BZ79" s="1307"/>
      <c r="CA79" s="1307"/>
      <c r="CB79" s="1307"/>
      <c r="CC79" s="1307"/>
      <c r="CD79" s="1307"/>
      <c r="CE79" s="1307"/>
      <c r="CF79" s="1307">
        <v>8.6</v>
      </c>
      <c r="CG79" s="1307"/>
      <c r="CH79" s="1307"/>
      <c r="CI79" s="1307"/>
      <c r="CJ79" s="1307"/>
      <c r="CK79" s="1307"/>
      <c r="CL79" s="1307"/>
      <c r="CM79" s="1307"/>
      <c r="CN79" s="1307">
        <v>8.1999999999999993</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32Mc3yUbfZTJr9z84RWSnWZ5YRtkNQ/RV3Lz2P5akKnVOCflUHCRkiQvhV+X4FPv+PbnoBM81WUSDXx5gi1w==" saltValue="rtNuXk4XAxDoCCfNBjbI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70" workbookViewId="0">
      <selection activeCell="AX61" sqref="AX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665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4Dosg2SxwDHa4+c1EeDZD10Qn5K4WKZEONqTIcxsml2wA17vzzYY32ggz471SxeuhsPCG2NV2MMOwNtJLwlw==" saltValue="KenTFT8zvZKVJOLtMOkdX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70" zoomScaleNormal="70" zoomScaleSheetLayoutView="55" workbookViewId="0">
      <selection activeCell="AX61" sqref="AX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pCSbalZpnEUO0da+qK3AbagCqUDhrMeetAPgyeZ4s+4X4ZgZEDeLXNzJ0lZ6dmBGb0pomp1f0go4bTlBZOUhQ==" saltValue="7ULgrX6IK2NFyIhEN/cyu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560</v>
      </c>
      <c r="G2" s="156"/>
      <c r="H2" s="157"/>
    </row>
    <row r="3" spans="1:8" x14ac:dyDescent="0.15">
      <c r="A3" s="153" t="s">
        <v>553</v>
      </c>
      <c r="B3" s="158"/>
      <c r="C3" s="159"/>
      <c r="D3" s="160">
        <v>102428</v>
      </c>
      <c r="E3" s="161"/>
      <c r="F3" s="162">
        <v>53605</v>
      </c>
      <c r="G3" s="163"/>
      <c r="H3" s="164"/>
    </row>
    <row r="4" spans="1:8" x14ac:dyDescent="0.15">
      <c r="A4" s="165"/>
      <c r="B4" s="166"/>
      <c r="C4" s="167"/>
      <c r="D4" s="168">
        <v>49749</v>
      </c>
      <c r="E4" s="169"/>
      <c r="F4" s="170">
        <v>28343</v>
      </c>
      <c r="G4" s="171"/>
      <c r="H4" s="172"/>
    </row>
    <row r="5" spans="1:8" x14ac:dyDescent="0.15">
      <c r="A5" s="153" t="s">
        <v>555</v>
      </c>
      <c r="B5" s="158"/>
      <c r="C5" s="159"/>
      <c r="D5" s="160">
        <v>55714</v>
      </c>
      <c r="E5" s="161"/>
      <c r="F5" s="162">
        <v>58051</v>
      </c>
      <c r="G5" s="163"/>
      <c r="H5" s="164"/>
    </row>
    <row r="6" spans="1:8" x14ac:dyDescent="0.15">
      <c r="A6" s="165"/>
      <c r="B6" s="166"/>
      <c r="C6" s="167"/>
      <c r="D6" s="168">
        <v>33108</v>
      </c>
      <c r="E6" s="169"/>
      <c r="F6" s="170">
        <v>32143</v>
      </c>
      <c r="G6" s="171"/>
      <c r="H6" s="172"/>
    </row>
    <row r="7" spans="1:8" x14ac:dyDescent="0.15">
      <c r="A7" s="153" t="s">
        <v>556</v>
      </c>
      <c r="B7" s="158"/>
      <c r="C7" s="159"/>
      <c r="D7" s="160">
        <v>71239</v>
      </c>
      <c r="E7" s="161"/>
      <c r="F7" s="162">
        <v>65942</v>
      </c>
      <c r="G7" s="163"/>
      <c r="H7" s="164"/>
    </row>
    <row r="8" spans="1:8" x14ac:dyDescent="0.15">
      <c r="A8" s="165"/>
      <c r="B8" s="166"/>
      <c r="C8" s="167"/>
      <c r="D8" s="168">
        <v>50314</v>
      </c>
      <c r="E8" s="169"/>
      <c r="F8" s="170">
        <v>32778</v>
      </c>
      <c r="G8" s="171"/>
      <c r="H8" s="172"/>
    </row>
    <row r="9" spans="1:8" x14ac:dyDescent="0.15">
      <c r="A9" s="153" t="s">
        <v>557</v>
      </c>
      <c r="B9" s="158"/>
      <c r="C9" s="159"/>
      <c r="D9" s="160">
        <v>78905</v>
      </c>
      <c r="E9" s="161"/>
      <c r="F9" s="162">
        <v>68655</v>
      </c>
      <c r="G9" s="163"/>
      <c r="H9" s="164"/>
    </row>
    <row r="10" spans="1:8" x14ac:dyDescent="0.15">
      <c r="A10" s="165"/>
      <c r="B10" s="166"/>
      <c r="C10" s="167"/>
      <c r="D10" s="168">
        <v>49718</v>
      </c>
      <c r="E10" s="169"/>
      <c r="F10" s="170">
        <v>32316</v>
      </c>
      <c r="G10" s="171"/>
      <c r="H10" s="172"/>
    </row>
    <row r="11" spans="1:8" x14ac:dyDescent="0.15">
      <c r="A11" s="153" t="s">
        <v>558</v>
      </c>
      <c r="B11" s="158"/>
      <c r="C11" s="159"/>
      <c r="D11" s="160">
        <v>73366</v>
      </c>
      <c r="E11" s="161"/>
      <c r="F11" s="162">
        <v>66863</v>
      </c>
      <c r="G11" s="163"/>
      <c r="H11" s="164"/>
    </row>
    <row r="12" spans="1:8" x14ac:dyDescent="0.15">
      <c r="A12" s="165"/>
      <c r="B12" s="166"/>
      <c r="C12" s="173"/>
      <c r="D12" s="168">
        <v>51342</v>
      </c>
      <c r="E12" s="169"/>
      <c r="F12" s="170">
        <v>32770</v>
      </c>
      <c r="G12" s="171"/>
      <c r="H12" s="172"/>
    </row>
    <row r="13" spans="1:8" x14ac:dyDescent="0.15">
      <c r="A13" s="153"/>
      <c r="B13" s="158"/>
      <c r="C13" s="174"/>
      <c r="D13" s="175">
        <v>76330</v>
      </c>
      <c r="E13" s="176"/>
      <c r="F13" s="177">
        <v>62623</v>
      </c>
      <c r="G13" s="178"/>
      <c r="H13" s="164"/>
    </row>
    <row r="14" spans="1:8" x14ac:dyDescent="0.15">
      <c r="A14" s="165"/>
      <c r="B14" s="166"/>
      <c r="C14" s="167"/>
      <c r="D14" s="168">
        <v>46846</v>
      </c>
      <c r="E14" s="169"/>
      <c r="F14" s="170">
        <v>31670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4.97</v>
      </c>
      <c r="C19" s="179">
        <f>ROUND(VALUE(SUBSTITUTE(実質収支比率等に係る経年分析!G$48,"▲","-")),2)</f>
        <v>8.07</v>
      </c>
      <c r="D19" s="179">
        <f>ROUND(VALUE(SUBSTITUTE(実質収支比率等に係る経年分析!H$48,"▲","-")),2)</f>
        <v>5.16</v>
      </c>
      <c r="E19" s="179">
        <f>ROUND(VALUE(SUBSTITUTE(実質収支比率等に係る経年分析!I$48,"▲","-")),2)</f>
        <v>5.63</v>
      </c>
      <c r="F19" s="179">
        <f>ROUND(VALUE(SUBSTITUTE(実質収支比率等に係る経年分析!J$48,"▲","-")),2)</f>
        <v>4.3899999999999997</v>
      </c>
    </row>
    <row r="20" spans="1:11" x14ac:dyDescent="0.15">
      <c r="A20" s="179" t="s">
        <v>54</v>
      </c>
      <c r="B20" s="179">
        <f>ROUND(VALUE(SUBSTITUTE(実質収支比率等に係る経年分析!F$47,"▲","-")),2)</f>
        <v>18.05</v>
      </c>
      <c r="C20" s="179">
        <f>ROUND(VALUE(SUBSTITUTE(実質収支比率等に係る経年分析!G$47,"▲","-")),2)</f>
        <v>17.600000000000001</v>
      </c>
      <c r="D20" s="179">
        <f>ROUND(VALUE(SUBSTITUTE(実質収支比率等に係る経年分析!H$47,"▲","-")),2)</f>
        <v>18.23</v>
      </c>
      <c r="E20" s="179">
        <f>ROUND(VALUE(SUBSTITUTE(実質収支比率等に係る経年分析!I$47,"▲","-")),2)</f>
        <v>17.34</v>
      </c>
      <c r="F20" s="179">
        <f>ROUND(VALUE(SUBSTITUTE(実質収支比率等に係る経年分析!J$47,"▲","-")),2)</f>
        <v>18.079999999999998</v>
      </c>
    </row>
    <row r="21" spans="1:11" x14ac:dyDescent="0.15">
      <c r="A21" s="179" t="s">
        <v>55</v>
      </c>
      <c r="B21" s="179">
        <f>IF(ISNUMBER(VALUE(SUBSTITUTE(実質収支比率等に係る経年分析!F$49,"▲","-"))),ROUND(VALUE(SUBSTITUTE(実質収支比率等に係る経年分析!F$49,"▲","-")),2),NA())</f>
        <v>0</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-6.28</v>
      </c>
      <c r="E21" s="179">
        <f>IF(ISNUMBER(VALUE(SUBSTITUTE(実質収支比率等に係る経年分析!I$49,"▲","-"))),ROUND(VALUE(SUBSTITUTE(実質収支比率等に係る経年分析!I$49,"▲","-")),2),NA())</f>
        <v>-3.62</v>
      </c>
      <c r="F21" s="179">
        <f>IF(ISNUMBER(VALUE(SUBSTITUTE(実質収支比率等に係る経年分析!J$49,"▲","-"))),ROUND(VALUE(SUBSTITUTE(実質収支比率等に係る経年分析!J$49,"▲","-")),2),NA())</f>
        <v>-3.8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磯野計記念奨学金特別会計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津山市工業用水道事業会計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0.56000000000000005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1.0900000000000001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15">
      <c r="A34" s="180" t="str">
        <f>IF(連結実質赤字比率に係る赤字・黒字の構成分析!C$36="",NA(),連結実質赤字比率に係る赤字・黒字の構成分析!C$36)</f>
        <v>津山市下水道事業会計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4.3899999999999997</v>
      </c>
    </row>
    <row r="36" spans="1:16" x14ac:dyDescent="0.15">
      <c r="A36" s="180" t="str">
        <f>IF(連結実質赤字比率に係る赤字・黒字の構成分析!C$34="",NA(),連結実質赤字比率に係る赤字・黒字の構成分析!C$34)</f>
        <v>津山市水道事業会計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15.13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5639</v>
      </c>
      <c r="E42" s="181"/>
      <c r="F42" s="181"/>
      <c r="G42" s="181">
        <f>'実質公債費比率（分子）の構造'!L$52</f>
        <v>5772</v>
      </c>
      <c r="H42" s="181"/>
      <c r="I42" s="181"/>
      <c r="J42" s="181">
        <f>'実質公債費比率（分子）の構造'!M$52</f>
        <v>5841</v>
      </c>
      <c r="K42" s="181"/>
      <c r="L42" s="181"/>
      <c r="M42" s="181">
        <f>'実質公債費比率（分子）の構造'!N$52</f>
        <v>5750</v>
      </c>
      <c r="N42" s="181"/>
      <c r="O42" s="181"/>
      <c r="P42" s="181">
        <f>'実質公債費比率（分子）の構造'!O$52</f>
        <v>5966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287</v>
      </c>
      <c r="C44" s="181"/>
      <c r="D44" s="181"/>
      <c r="E44" s="181">
        <f>'実質公債費比率（分子）の構造'!L$50</f>
        <v>233</v>
      </c>
      <c r="F44" s="181"/>
      <c r="G44" s="181"/>
      <c r="H44" s="181">
        <f>'実質公債費比率（分子）の構造'!M$50</f>
        <v>216</v>
      </c>
      <c r="I44" s="181"/>
      <c r="J44" s="181"/>
      <c r="K44" s="181">
        <f>'実質公債費比率（分子）の構造'!N$50</f>
        <v>208</v>
      </c>
      <c r="L44" s="181"/>
      <c r="M44" s="181"/>
      <c r="N44" s="181">
        <f>'実質公債費比率（分子）の構造'!O$50</f>
        <v>201</v>
      </c>
      <c r="O44" s="181"/>
      <c r="P44" s="181"/>
    </row>
    <row r="45" spans="1:16" x14ac:dyDescent="0.15">
      <c r="A45" s="181" t="s">
        <v>65</v>
      </c>
      <c r="B45" s="181">
        <f>'実質公債費比率（分子）の構造'!K$49</f>
        <v>299</v>
      </c>
      <c r="C45" s="181"/>
      <c r="D45" s="181"/>
      <c r="E45" s="181">
        <f>'実質公債費比率（分子）の構造'!L$49</f>
        <v>281</v>
      </c>
      <c r="F45" s="181"/>
      <c r="G45" s="181"/>
      <c r="H45" s="181">
        <f>'実質公債費比率（分子）の構造'!M$49</f>
        <v>346</v>
      </c>
      <c r="I45" s="181"/>
      <c r="J45" s="181"/>
      <c r="K45" s="181">
        <f>'実質公債費比率（分子）の構造'!N$49</f>
        <v>365</v>
      </c>
      <c r="L45" s="181"/>
      <c r="M45" s="181"/>
      <c r="N45" s="181">
        <f>'実質公債費比率（分子）の構造'!O$49</f>
        <v>503</v>
      </c>
      <c r="O45" s="181"/>
      <c r="P45" s="181"/>
    </row>
    <row r="46" spans="1:16" x14ac:dyDescent="0.15">
      <c r="A46" s="181" t="s">
        <v>66</v>
      </c>
      <c r="B46" s="181">
        <f>'実質公債費比率（分子）の構造'!K$48</f>
        <v>1942</v>
      </c>
      <c r="C46" s="181"/>
      <c r="D46" s="181"/>
      <c r="E46" s="181">
        <f>'実質公債費比率（分子）の構造'!L$48</f>
        <v>1994</v>
      </c>
      <c r="F46" s="181"/>
      <c r="G46" s="181"/>
      <c r="H46" s="181">
        <f>'実質公債費比率（分子）の構造'!M$48</f>
        <v>1825</v>
      </c>
      <c r="I46" s="181"/>
      <c r="J46" s="181"/>
      <c r="K46" s="181">
        <f>'実質公債費比率（分子）の構造'!N$48</f>
        <v>1780</v>
      </c>
      <c r="L46" s="181"/>
      <c r="M46" s="181"/>
      <c r="N46" s="181">
        <f>'実質公債費比率（分子）の構造'!O$48</f>
        <v>1805</v>
      </c>
      <c r="O46" s="181"/>
      <c r="P46" s="181"/>
    </row>
    <row r="47" spans="1:16" x14ac:dyDescent="0.15">
      <c r="A47" s="181" t="s">
        <v>67</v>
      </c>
      <c r="B47" s="181">
        <f>'実質公債費比率（分子）の構造'!K$47</f>
        <v>27</v>
      </c>
      <c r="C47" s="181"/>
      <c r="D47" s="181"/>
      <c r="E47" s="181">
        <f>'実質公債費比率（分子）の構造'!L$47</f>
        <v>27</v>
      </c>
      <c r="F47" s="181"/>
      <c r="G47" s="181"/>
      <c r="H47" s="181">
        <f>'実質公債費比率（分子）の構造'!M$47</f>
        <v>27</v>
      </c>
      <c r="I47" s="181"/>
      <c r="J47" s="181"/>
      <c r="K47" s="181">
        <f>'実質公債費比率（分子）の構造'!N$47</f>
        <v>20</v>
      </c>
      <c r="L47" s="181"/>
      <c r="M47" s="181"/>
      <c r="N47" s="181">
        <f>'実質公債費比率（分子）の構造'!O$47</f>
        <v>13</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5886</v>
      </c>
      <c r="C49" s="181"/>
      <c r="D49" s="181"/>
      <c r="E49" s="181">
        <f>'実質公債費比率（分子）の構造'!L$45</f>
        <v>5757</v>
      </c>
      <c r="F49" s="181"/>
      <c r="G49" s="181"/>
      <c r="H49" s="181">
        <f>'実質公債費比率（分子）の構造'!M$45</f>
        <v>6097</v>
      </c>
      <c r="I49" s="181"/>
      <c r="J49" s="181"/>
      <c r="K49" s="181">
        <f>'実質公債費比率（分子）の構造'!N$45</f>
        <v>6064</v>
      </c>
      <c r="L49" s="181"/>
      <c r="M49" s="181"/>
      <c r="N49" s="181">
        <f>'実質公債費比率（分子）の構造'!O$45</f>
        <v>6137</v>
      </c>
      <c r="O49" s="181"/>
      <c r="P49" s="181"/>
    </row>
    <row r="50" spans="1:16" x14ac:dyDescent="0.15">
      <c r="A50" s="181" t="s">
        <v>70</v>
      </c>
      <c r="B50" s="181" t="e">
        <f>NA()</f>
        <v>#N/A</v>
      </c>
      <c r="C50" s="181">
        <f>IF(ISNUMBER('実質公債費比率（分子）の構造'!K$53),'実質公債費比率（分子）の構造'!K$53,NA())</f>
        <v>2802</v>
      </c>
      <c r="D50" s="181" t="e">
        <f>NA()</f>
        <v>#N/A</v>
      </c>
      <c r="E50" s="181" t="e">
        <f>NA()</f>
        <v>#N/A</v>
      </c>
      <c r="F50" s="181">
        <f>IF(ISNUMBER('実質公債費比率（分子）の構造'!L$53),'実質公債費比率（分子）の構造'!L$53,NA())</f>
        <v>2520</v>
      </c>
      <c r="G50" s="181" t="e">
        <f>NA()</f>
        <v>#N/A</v>
      </c>
      <c r="H50" s="181" t="e">
        <f>NA()</f>
        <v>#N/A</v>
      </c>
      <c r="I50" s="181">
        <f>IF(ISNUMBER('実質公債費比率（分子）の構造'!M$53),'実質公債費比率（分子）の構造'!M$53,NA())</f>
        <v>2670</v>
      </c>
      <c r="J50" s="181" t="e">
        <f>NA()</f>
        <v>#N/A</v>
      </c>
      <c r="K50" s="181" t="e">
        <f>NA()</f>
        <v>#N/A</v>
      </c>
      <c r="L50" s="181">
        <f>IF(ISNUMBER('実質公債費比率（分子）の構造'!N$53),'実質公債費比率（分子）の構造'!N$53,NA())</f>
        <v>2687</v>
      </c>
      <c r="M50" s="181" t="e">
        <f>NA()</f>
        <v>#N/A</v>
      </c>
      <c r="N50" s="181" t="e">
        <f>NA()</f>
        <v>#N/A</v>
      </c>
      <c r="O50" s="181">
        <f>IF(ISNUMBER('実質公債費比率（分子）の構造'!O$53),'実質公債費比率（分子）の構造'!O$53,NA())</f>
        <v>2693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65638</v>
      </c>
      <c r="E56" s="180"/>
      <c r="F56" s="180"/>
      <c r="G56" s="180">
        <f>'将来負担比率（分子）の構造'!J$52</f>
        <v>64629</v>
      </c>
      <c r="H56" s="180"/>
      <c r="I56" s="180"/>
      <c r="J56" s="180">
        <f>'将来負担比率（分子）の構造'!K$52</f>
        <v>66533</v>
      </c>
      <c r="K56" s="180"/>
      <c r="L56" s="180"/>
      <c r="M56" s="180">
        <f>'将来負担比率（分子）の構造'!L$52</f>
        <v>67920</v>
      </c>
      <c r="N56" s="180"/>
      <c r="O56" s="180"/>
      <c r="P56" s="180">
        <f>'将来負担比率（分子）の構造'!M$52</f>
        <v>68423</v>
      </c>
    </row>
    <row r="57" spans="1:16" x14ac:dyDescent="0.15">
      <c r="A57" s="180" t="s">
        <v>41</v>
      </c>
      <c r="B57" s="180"/>
      <c r="C57" s="180"/>
      <c r="D57" s="180">
        <f>'将来負担比率（分子）の構造'!I$51</f>
        <v>10898</v>
      </c>
      <c r="E57" s="180"/>
      <c r="F57" s="180"/>
      <c r="G57" s="180">
        <f>'将来負担比率（分子）の構造'!J$51</f>
        <v>11335</v>
      </c>
      <c r="H57" s="180"/>
      <c r="I57" s="180"/>
      <c r="J57" s="180">
        <f>'将来負担比率（分子）の構造'!K$51</f>
        <v>11459</v>
      </c>
      <c r="K57" s="180"/>
      <c r="L57" s="180"/>
      <c r="M57" s="180">
        <f>'将来負担比率（分子）の構造'!L$51</f>
        <v>11523</v>
      </c>
      <c r="N57" s="180"/>
      <c r="O57" s="180"/>
      <c r="P57" s="180">
        <f>'将来負担比率（分子）の構造'!M$51</f>
        <v>11041</v>
      </c>
    </row>
    <row r="58" spans="1:16" x14ac:dyDescent="0.15">
      <c r="A58" s="180" t="s">
        <v>40</v>
      </c>
      <c r="B58" s="180"/>
      <c r="C58" s="180"/>
      <c r="D58" s="180">
        <f>'将来負担比率（分子）の構造'!I$50</f>
        <v>8717</v>
      </c>
      <c r="E58" s="180"/>
      <c r="F58" s="180"/>
      <c r="G58" s="180">
        <f>'将来負担比率（分子）の構造'!J$50</f>
        <v>8726</v>
      </c>
      <c r="H58" s="180"/>
      <c r="I58" s="180"/>
      <c r="J58" s="180">
        <f>'将来負担比率（分子）の構造'!K$50</f>
        <v>10000</v>
      </c>
      <c r="K58" s="180"/>
      <c r="L58" s="180"/>
      <c r="M58" s="180">
        <f>'将来負担比率（分子）の構造'!L$50</f>
        <v>9964</v>
      </c>
      <c r="N58" s="180"/>
      <c r="O58" s="180"/>
      <c r="P58" s="180">
        <f>'将来負担比率（分子）の構造'!M$50</f>
        <v>8697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v>
      </c>
      <c r="C61" s="180"/>
      <c r="D61" s="180"/>
      <c r="E61" s="180">
        <f>'将来負担比率（分子）の構造'!J$46</f>
        <v>4</v>
      </c>
      <c r="F61" s="180"/>
      <c r="G61" s="180"/>
      <c r="H61" s="180" t="str">
        <f>'将来負担比率（分子）の構造'!K$46</f>
        <v>-</v>
      </c>
      <c r="I61" s="180"/>
      <c r="J61" s="180"/>
      <c r="K61" s="180">
        <f>'将来負担比率（分子）の構造'!L$46</f>
        <v>1</v>
      </c>
      <c r="L61" s="180"/>
      <c r="M61" s="180"/>
      <c r="N61" s="180">
        <f>'将来負担比率（分子）の構造'!M$46</f>
        <v>9</v>
      </c>
      <c r="O61" s="180"/>
      <c r="P61" s="180"/>
    </row>
    <row r="62" spans="1:16" x14ac:dyDescent="0.15">
      <c r="A62" s="180" t="s">
        <v>34</v>
      </c>
      <c r="B62" s="180">
        <f>'将来負担比率（分子）の構造'!I$45</f>
        <v>6666</v>
      </c>
      <c r="C62" s="180"/>
      <c r="D62" s="180"/>
      <c r="E62" s="180">
        <f>'将来負担比率（分子）の構造'!J$45</f>
        <v>6123</v>
      </c>
      <c r="F62" s="180"/>
      <c r="G62" s="180"/>
      <c r="H62" s="180">
        <f>'将来負担比率（分子）の構造'!K$45</f>
        <v>6353</v>
      </c>
      <c r="I62" s="180"/>
      <c r="J62" s="180"/>
      <c r="K62" s="180">
        <f>'将来負担比率（分子）の構造'!L$45</f>
        <v>6112</v>
      </c>
      <c r="L62" s="180"/>
      <c r="M62" s="180"/>
      <c r="N62" s="180">
        <f>'将来負担比率（分子）の構造'!M$45</f>
        <v>5852</v>
      </c>
      <c r="O62" s="180"/>
      <c r="P62" s="180"/>
    </row>
    <row r="63" spans="1:16" x14ac:dyDescent="0.15">
      <c r="A63" s="180" t="s">
        <v>33</v>
      </c>
      <c r="B63" s="180">
        <f>'将来負担比率（分子）の構造'!I$44</f>
        <v>5311</v>
      </c>
      <c r="C63" s="180"/>
      <c r="D63" s="180"/>
      <c r="E63" s="180">
        <f>'将来負担比率（分子）の構造'!J$44</f>
        <v>8092</v>
      </c>
      <c r="F63" s="180"/>
      <c r="G63" s="180"/>
      <c r="H63" s="180">
        <f>'将来負担比率（分子）の構造'!K$44</f>
        <v>8248</v>
      </c>
      <c r="I63" s="180"/>
      <c r="J63" s="180"/>
      <c r="K63" s="180">
        <f>'将来負担比率（分子）の構造'!L$44</f>
        <v>8991</v>
      </c>
      <c r="L63" s="180"/>
      <c r="M63" s="180"/>
      <c r="N63" s="180">
        <f>'将来負担比率（分子）の構造'!M$44</f>
        <v>9611</v>
      </c>
      <c r="O63" s="180"/>
      <c r="P63" s="180"/>
    </row>
    <row r="64" spans="1:16" x14ac:dyDescent="0.15">
      <c r="A64" s="180" t="s">
        <v>32</v>
      </c>
      <c r="B64" s="180">
        <f>'将来負担比率（分子）の構造'!I$43</f>
        <v>30920</v>
      </c>
      <c r="C64" s="180"/>
      <c r="D64" s="180"/>
      <c r="E64" s="180">
        <f>'将来負担比率（分子）の構造'!J$43</f>
        <v>30554</v>
      </c>
      <c r="F64" s="180"/>
      <c r="G64" s="180"/>
      <c r="H64" s="180">
        <f>'将来負担比率（分子）の構造'!K$43</f>
        <v>28339</v>
      </c>
      <c r="I64" s="180"/>
      <c r="J64" s="180"/>
      <c r="K64" s="180">
        <f>'将来負担比率（分子）の構造'!L$43</f>
        <v>27471</v>
      </c>
      <c r="L64" s="180"/>
      <c r="M64" s="180"/>
      <c r="N64" s="180">
        <f>'将来負担比率（分子）の構造'!M$43</f>
        <v>26458</v>
      </c>
      <c r="O64" s="180"/>
      <c r="P64" s="180"/>
    </row>
    <row r="65" spans="1:16" x14ac:dyDescent="0.15">
      <c r="A65" s="180" t="s">
        <v>31</v>
      </c>
      <c r="B65" s="180">
        <f>'将来負担比率（分子）の構造'!I$42</f>
        <v>2144</v>
      </c>
      <c r="C65" s="180"/>
      <c r="D65" s="180"/>
      <c r="E65" s="180">
        <f>'将来負担比率（分子）の構造'!J$42</f>
        <v>1969</v>
      </c>
      <c r="F65" s="180"/>
      <c r="G65" s="180"/>
      <c r="H65" s="180">
        <f>'将来負担比率（分子）の構造'!K$42</f>
        <v>1808</v>
      </c>
      <c r="I65" s="180"/>
      <c r="J65" s="180"/>
      <c r="K65" s="180">
        <f>'将来負担比率（分子）の構造'!L$42</f>
        <v>1640</v>
      </c>
      <c r="L65" s="180"/>
      <c r="M65" s="180"/>
      <c r="N65" s="180">
        <f>'将来負担比率（分子）の構造'!M$42</f>
        <v>1468</v>
      </c>
      <c r="O65" s="180"/>
      <c r="P65" s="180"/>
    </row>
    <row r="66" spans="1:16" x14ac:dyDescent="0.15">
      <c r="A66" s="180" t="s">
        <v>30</v>
      </c>
      <c r="B66" s="180">
        <f>'将来負担比率（分子）の構造'!I$41</f>
        <v>73345</v>
      </c>
      <c r="C66" s="180"/>
      <c r="D66" s="180"/>
      <c r="E66" s="180">
        <f>'将来負担比率（分子）の構造'!J$41</f>
        <v>73728</v>
      </c>
      <c r="F66" s="180"/>
      <c r="G66" s="180"/>
      <c r="H66" s="180">
        <f>'将来負担比率（分子）の構造'!K$41</f>
        <v>74072</v>
      </c>
      <c r="I66" s="180"/>
      <c r="J66" s="180"/>
      <c r="K66" s="180">
        <f>'将来負担比率（分子）の構造'!L$41</f>
        <v>75389</v>
      </c>
      <c r="L66" s="180"/>
      <c r="M66" s="180"/>
      <c r="N66" s="180">
        <f>'将来負担比率（分子）の構造'!M$41</f>
        <v>73988</v>
      </c>
      <c r="O66" s="180"/>
      <c r="P66" s="180"/>
    </row>
    <row r="67" spans="1:16" x14ac:dyDescent="0.15">
      <c r="A67" s="180" t="s">
        <v>74</v>
      </c>
      <c r="B67" s="180" t="e">
        <f>NA()</f>
        <v>#N/A</v>
      </c>
      <c r="C67" s="180">
        <f>IF(ISNUMBER('将来負担比率（分子）の構造'!I$53), IF('将来負担比率（分子）の構造'!I$53 &lt; 0, 0, '将来負担比率（分子）の構造'!I$53), NA())</f>
        <v>33141</v>
      </c>
      <c r="D67" s="180" t="e">
        <f>NA()</f>
        <v>#N/A</v>
      </c>
      <c r="E67" s="180" t="e">
        <f>NA()</f>
        <v>#N/A</v>
      </c>
      <c r="F67" s="180">
        <f>IF(ISNUMBER('将来負担比率（分子）の構造'!J$53), IF('将来負担比率（分子）の構造'!J$53 &lt; 0, 0, '将来負担比率（分子）の構造'!J$53), NA())</f>
        <v>35780</v>
      </c>
      <c r="G67" s="180" t="e">
        <f>NA()</f>
        <v>#N/A</v>
      </c>
      <c r="H67" s="180" t="e">
        <f>NA()</f>
        <v>#N/A</v>
      </c>
      <c r="I67" s="180">
        <f>IF(ISNUMBER('将来負担比率（分子）の構造'!K$53), IF('将来負担比率（分子）の構造'!K$53 &lt; 0, 0, '将来負担比率（分子）の構造'!K$53), NA())</f>
        <v>30828</v>
      </c>
      <c r="J67" s="180" t="e">
        <f>NA()</f>
        <v>#N/A</v>
      </c>
      <c r="K67" s="180" t="e">
        <f>NA()</f>
        <v>#N/A</v>
      </c>
      <c r="L67" s="180">
        <f>IF(ISNUMBER('将来負担比率（分子）の構造'!L$53), IF('将来負担比率（分子）の構造'!L$53 &lt; 0, 0, '将来負担比率（分子）の構造'!L$53), NA())</f>
        <v>30196</v>
      </c>
      <c r="M67" s="180" t="e">
        <f>NA()</f>
        <v>#N/A</v>
      </c>
      <c r="N67" s="180" t="e">
        <f>NA()</f>
        <v>#N/A</v>
      </c>
      <c r="O67" s="180">
        <f>IF(ISNUMBER('将来負担比率（分子）の構造'!M$53), IF('将来負担比率（分子）の構造'!M$53 &lt; 0, 0, '将来負担比率（分子）の構造'!M$53), NA())</f>
        <v>29224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5015</v>
      </c>
      <c r="C72" s="184">
        <f>基金残高に係る経年分析!G55</f>
        <v>4718</v>
      </c>
      <c r="D72" s="184">
        <f>基金残高に係る経年分析!H55</f>
        <v>4920</v>
      </c>
    </row>
    <row r="73" spans="1:16" x14ac:dyDescent="0.15">
      <c r="A73" s="183" t="s">
        <v>77</v>
      </c>
      <c r="B73" s="184">
        <f>基金残高に係る経年分析!F56</f>
        <v>652</v>
      </c>
      <c r="C73" s="184">
        <f>基金残高に係る経年分析!G56</f>
        <v>652</v>
      </c>
      <c r="D73" s="184">
        <f>基金残高に係る経年分析!H56</f>
        <v>644</v>
      </c>
    </row>
    <row r="74" spans="1:16" x14ac:dyDescent="0.15">
      <c r="A74" s="183" t="s">
        <v>78</v>
      </c>
      <c r="B74" s="184">
        <f>基金残高に係る経年分析!F57</f>
        <v>6869</v>
      </c>
      <c r="C74" s="184">
        <f>基金残高に係る経年分析!G57</f>
        <v>6157</v>
      </c>
      <c r="D74" s="184">
        <f>基金残高に係る経年分析!H57</f>
        <v>3053</v>
      </c>
    </row>
  </sheetData>
  <sheetProtection algorithmName="SHA-512" hashValue="Kp5REeHL6Ft4OFQ9CaR30H21NNSeESTbwgYwFM4lnPyexVKkL5YF2zqGFxk0VxYYVjgRKfFZCoqEB4KX+fTWmg==" saltValue="JcZ3MV1nKPorEAEXISpi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R48" sqref="BR4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13313361</v>
      </c>
      <c r="S5" s="689"/>
      <c r="T5" s="689"/>
      <c r="U5" s="689"/>
      <c r="V5" s="689"/>
      <c r="W5" s="689"/>
      <c r="X5" s="689"/>
      <c r="Y5" s="735"/>
      <c r="Z5" s="753">
        <v>25.1</v>
      </c>
      <c r="AA5" s="753"/>
      <c r="AB5" s="753"/>
      <c r="AC5" s="753"/>
      <c r="AD5" s="754">
        <v>12660172</v>
      </c>
      <c r="AE5" s="754"/>
      <c r="AF5" s="754"/>
      <c r="AG5" s="754"/>
      <c r="AH5" s="754"/>
      <c r="AI5" s="754"/>
      <c r="AJ5" s="754"/>
      <c r="AK5" s="754"/>
      <c r="AL5" s="736">
        <v>47.9</v>
      </c>
      <c r="AM5" s="705"/>
      <c r="AN5" s="705"/>
      <c r="AO5" s="737"/>
      <c r="AP5" s="722" t="s">
        <v>227</v>
      </c>
      <c r="AQ5" s="723"/>
      <c r="AR5" s="723"/>
      <c r="AS5" s="723"/>
      <c r="AT5" s="723"/>
      <c r="AU5" s="723"/>
      <c r="AV5" s="723"/>
      <c r="AW5" s="723"/>
      <c r="AX5" s="723"/>
      <c r="AY5" s="723"/>
      <c r="AZ5" s="723"/>
      <c r="BA5" s="723"/>
      <c r="BB5" s="723"/>
      <c r="BC5" s="723"/>
      <c r="BD5" s="723"/>
      <c r="BE5" s="723"/>
      <c r="BF5" s="724"/>
      <c r="BG5" s="623">
        <v>12660021</v>
      </c>
      <c r="BH5" s="626"/>
      <c r="BI5" s="626"/>
      <c r="BJ5" s="626"/>
      <c r="BK5" s="626"/>
      <c r="BL5" s="626"/>
      <c r="BM5" s="626"/>
      <c r="BN5" s="627"/>
      <c r="BO5" s="685">
        <v>95.1</v>
      </c>
      <c r="BP5" s="685"/>
      <c r="BQ5" s="685"/>
      <c r="BR5" s="685"/>
      <c r="BS5" s="686">
        <v>164429</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495699</v>
      </c>
      <c r="S6" s="626"/>
      <c r="T6" s="626"/>
      <c r="U6" s="626"/>
      <c r="V6" s="626"/>
      <c r="W6" s="626"/>
      <c r="X6" s="626"/>
      <c r="Y6" s="627"/>
      <c r="Z6" s="685">
        <v>0.9</v>
      </c>
      <c r="AA6" s="685"/>
      <c r="AB6" s="685"/>
      <c r="AC6" s="685"/>
      <c r="AD6" s="686">
        <v>495699</v>
      </c>
      <c r="AE6" s="686"/>
      <c r="AF6" s="686"/>
      <c r="AG6" s="686"/>
      <c r="AH6" s="686"/>
      <c r="AI6" s="686"/>
      <c r="AJ6" s="686"/>
      <c r="AK6" s="686"/>
      <c r="AL6" s="628">
        <v>1.9</v>
      </c>
      <c r="AM6" s="629"/>
      <c r="AN6" s="629"/>
      <c r="AO6" s="687"/>
      <c r="AP6" s="620" t="s">
        <v>232</v>
      </c>
      <c r="AQ6" s="621"/>
      <c r="AR6" s="621"/>
      <c r="AS6" s="621"/>
      <c r="AT6" s="621"/>
      <c r="AU6" s="621"/>
      <c r="AV6" s="621"/>
      <c r="AW6" s="621"/>
      <c r="AX6" s="621"/>
      <c r="AY6" s="621"/>
      <c r="AZ6" s="621"/>
      <c r="BA6" s="621"/>
      <c r="BB6" s="621"/>
      <c r="BC6" s="621"/>
      <c r="BD6" s="621"/>
      <c r="BE6" s="621"/>
      <c r="BF6" s="622"/>
      <c r="BG6" s="623">
        <v>12660021</v>
      </c>
      <c r="BH6" s="626"/>
      <c r="BI6" s="626"/>
      <c r="BJ6" s="626"/>
      <c r="BK6" s="626"/>
      <c r="BL6" s="626"/>
      <c r="BM6" s="626"/>
      <c r="BN6" s="627"/>
      <c r="BO6" s="685">
        <v>95.1</v>
      </c>
      <c r="BP6" s="685"/>
      <c r="BQ6" s="685"/>
      <c r="BR6" s="685"/>
      <c r="BS6" s="686">
        <v>164429</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377631</v>
      </c>
      <c r="CS6" s="626"/>
      <c r="CT6" s="626"/>
      <c r="CU6" s="626"/>
      <c r="CV6" s="626"/>
      <c r="CW6" s="626"/>
      <c r="CX6" s="626"/>
      <c r="CY6" s="627"/>
      <c r="CZ6" s="736">
        <v>0.7</v>
      </c>
      <c r="DA6" s="705"/>
      <c r="DB6" s="705"/>
      <c r="DC6" s="739"/>
      <c r="DD6" s="631" t="s">
        <v>234</v>
      </c>
      <c r="DE6" s="626"/>
      <c r="DF6" s="626"/>
      <c r="DG6" s="626"/>
      <c r="DH6" s="626"/>
      <c r="DI6" s="626"/>
      <c r="DJ6" s="626"/>
      <c r="DK6" s="626"/>
      <c r="DL6" s="626"/>
      <c r="DM6" s="626"/>
      <c r="DN6" s="626"/>
      <c r="DO6" s="626"/>
      <c r="DP6" s="627"/>
      <c r="DQ6" s="631">
        <v>377631</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25613</v>
      </c>
      <c r="S7" s="626"/>
      <c r="T7" s="626"/>
      <c r="U7" s="626"/>
      <c r="V7" s="626"/>
      <c r="W7" s="626"/>
      <c r="X7" s="626"/>
      <c r="Y7" s="627"/>
      <c r="Z7" s="685">
        <v>0</v>
      </c>
      <c r="AA7" s="685"/>
      <c r="AB7" s="685"/>
      <c r="AC7" s="685"/>
      <c r="AD7" s="686">
        <v>25613</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5647995</v>
      </c>
      <c r="BH7" s="626"/>
      <c r="BI7" s="626"/>
      <c r="BJ7" s="626"/>
      <c r="BK7" s="626"/>
      <c r="BL7" s="626"/>
      <c r="BM7" s="626"/>
      <c r="BN7" s="627"/>
      <c r="BO7" s="685">
        <v>42.4</v>
      </c>
      <c r="BP7" s="685"/>
      <c r="BQ7" s="685"/>
      <c r="BR7" s="685"/>
      <c r="BS7" s="686">
        <v>164429</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4945625</v>
      </c>
      <c r="CS7" s="626"/>
      <c r="CT7" s="626"/>
      <c r="CU7" s="626"/>
      <c r="CV7" s="626"/>
      <c r="CW7" s="626"/>
      <c r="CX7" s="626"/>
      <c r="CY7" s="627"/>
      <c r="CZ7" s="685">
        <v>9.6</v>
      </c>
      <c r="DA7" s="685"/>
      <c r="DB7" s="685"/>
      <c r="DC7" s="685"/>
      <c r="DD7" s="631">
        <v>1186282</v>
      </c>
      <c r="DE7" s="626"/>
      <c r="DF7" s="626"/>
      <c r="DG7" s="626"/>
      <c r="DH7" s="626"/>
      <c r="DI7" s="626"/>
      <c r="DJ7" s="626"/>
      <c r="DK7" s="626"/>
      <c r="DL7" s="626"/>
      <c r="DM7" s="626"/>
      <c r="DN7" s="626"/>
      <c r="DO7" s="626"/>
      <c r="DP7" s="627"/>
      <c r="DQ7" s="631">
        <v>3140771</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53008</v>
      </c>
      <c r="S8" s="626"/>
      <c r="T8" s="626"/>
      <c r="U8" s="626"/>
      <c r="V8" s="626"/>
      <c r="W8" s="626"/>
      <c r="X8" s="626"/>
      <c r="Y8" s="627"/>
      <c r="Z8" s="685">
        <v>0.1</v>
      </c>
      <c r="AA8" s="685"/>
      <c r="AB8" s="685"/>
      <c r="AC8" s="685"/>
      <c r="AD8" s="686">
        <v>53008</v>
      </c>
      <c r="AE8" s="686"/>
      <c r="AF8" s="686"/>
      <c r="AG8" s="686"/>
      <c r="AH8" s="686"/>
      <c r="AI8" s="686"/>
      <c r="AJ8" s="686"/>
      <c r="AK8" s="686"/>
      <c r="AL8" s="628">
        <v>0.2</v>
      </c>
      <c r="AM8" s="629"/>
      <c r="AN8" s="629"/>
      <c r="AO8" s="687"/>
      <c r="AP8" s="620" t="s">
        <v>239</v>
      </c>
      <c r="AQ8" s="621"/>
      <c r="AR8" s="621"/>
      <c r="AS8" s="621"/>
      <c r="AT8" s="621"/>
      <c r="AU8" s="621"/>
      <c r="AV8" s="621"/>
      <c r="AW8" s="621"/>
      <c r="AX8" s="621"/>
      <c r="AY8" s="621"/>
      <c r="AZ8" s="621"/>
      <c r="BA8" s="621"/>
      <c r="BB8" s="621"/>
      <c r="BC8" s="621"/>
      <c r="BD8" s="621"/>
      <c r="BE8" s="621"/>
      <c r="BF8" s="622"/>
      <c r="BG8" s="623">
        <v>174116</v>
      </c>
      <c r="BH8" s="626"/>
      <c r="BI8" s="626"/>
      <c r="BJ8" s="626"/>
      <c r="BK8" s="626"/>
      <c r="BL8" s="626"/>
      <c r="BM8" s="626"/>
      <c r="BN8" s="627"/>
      <c r="BO8" s="685">
        <v>1.3</v>
      </c>
      <c r="BP8" s="685"/>
      <c r="BQ8" s="685"/>
      <c r="BR8" s="685"/>
      <c r="BS8" s="631" t="s">
        <v>130</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16543336</v>
      </c>
      <c r="CS8" s="626"/>
      <c r="CT8" s="626"/>
      <c r="CU8" s="626"/>
      <c r="CV8" s="626"/>
      <c r="CW8" s="626"/>
      <c r="CX8" s="626"/>
      <c r="CY8" s="627"/>
      <c r="CZ8" s="685">
        <v>32.200000000000003</v>
      </c>
      <c r="DA8" s="685"/>
      <c r="DB8" s="685"/>
      <c r="DC8" s="685"/>
      <c r="DD8" s="631">
        <v>138520</v>
      </c>
      <c r="DE8" s="626"/>
      <c r="DF8" s="626"/>
      <c r="DG8" s="626"/>
      <c r="DH8" s="626"/>
      <c r="DI8" s="626"/>
      <c r="DJ8" s="626"/>
      <c r="DK8" s="626"/>
      <c r="DL8" s="626"/>
      <c r="DM8" s="626"/>
      <c r="DN8" s="626"/>
      <c r="DO8" s="626"/>
      <c r="DP8" s="627"/>
      <c r="DQ8" s="631">
        <v>7933173</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42878</v>
      </c>
      <c r="S9" s="626"/>
      <c r="T9" s="626"/>
      <c r="U9" s="626"/>
      <c r="V9" s="626"/>
      <c r="W9" s="626"/>
      <c r="X9" s="626"/>
      <c r="Y9" s="627"/>
      <c r="Z9" s="685">
        <v>0.1</v>
      </c>
      <c r="AA9" s="685"/>
      <c r="AB9" s="685"/>
      <c r="AC9" s="685"/>
      <c r="AD9" s="686">
        <v>42878</v>
      </c>
      <c r="AE9" s="686"/>
      <c r="AF9" s="686"/>
      <c r="AG9" s="686"/>
      <c r="AH9" s="686"/>
      <c r="AI9" s="686"/>
      <c r="AJ9" s="686"/>
      <c r="AK9" s="686"/>
      <c r="AL9" s="628">
        <v>0.2</v>
      </c>
      <c r="AM9" s="629"/>
      <c r="AN9" s="629"/>
      <c r="AO9" s="687"/>
      <c r="AP9" s="620" t="s">
        <v>242</v>
      </c>
      <c r="AQ9" s="621"/>
      <c r="AR9" s="621"/>
      <c r="AS9" s="621"/>
      <c r="AT9" s="621"/>
      <c r="AU9" s="621"/>
      <c r="AV9" s="621"/>
      <c r="AW9" s="621"/>
      <c r="AX9" s="621"/>
      <c r="AY9" s="621"/>
      <c r="AZ9" s="621"/>
      <c r="BA9" s="621"/>
      <c r="BB9" s="621"/>
      <c r="BC9" s="621"/>
      <c r="BD9" s="621"/>
      <c r="BE9" s="621"/>
      <c r="BF9" s="622"/>
      <c r="BG9" s="623">
        <v>4308235</v>
      </c>
      <c r="BH9" s="626"/>
      <c r="BI9" s="626"/>
      <c r="BJ9" s="626"/>
      <c r="BK9" s="626"/>
      <c r="BL9" s="626"/>
      <c r="BM9" s="626"/>
      <c r="BN9" s="627"/>
      <c r="BO9" s="685">
        <v>32.4</v>
      </c>
      <c r="BP9" s="685"/>
      <c r="BQ9" s="685"/>
      <c r="BR9" s="685"/>
      <c r="BS9" s="631" t="s">
        <v>130</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3583905</v>
      </c>
      <c r="CS9" s="626"/>
      <c r="CT9" s="626"/>
      <c r="CU9" s="626"/>
      <c r="CV9" s="626"/>
      <c r="CW9" s="626"/>
      <c r="CX9" s="626"/>
      <c r="CY9" s="627"/>
      <c r="CZ9" s="685">
        <v>7</v>
      </c>
      <c r="DA9" s="685"/>
      <c r="DB9" s="685"/>
      <c r="DC9" s="685"/>
      <c r="DD9" s="631">
        <v>166668</v>
      </c>
      <c r="DE9" s="626"/>
      <c r="DF9" s="626"/>
      <c r="DG9" s="626"/>
      <c r="DH9" s="626"/>
      <c r="DI9" s="626"/>
      <c r="DJ9" s="626"/>
      <c r="DK9" s="626"/>
      <c r="DL9" s="626"/>
      <c r="DM9" s="626"/>
      <c r="DN9" s="626"/>
      <c r="DO9" s="626"/>
      <c r="DP9" s="627"/>
      <c r="DQ9" s="631">
        <v>2256429</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234</v>
      </c>
      <c r="AA10" s="685"/>
      <c r="AB10" s="685"/>
      <c r="AC10" s="685"/>
      <c r="AD10" s="686" t="s">
        <v>234</v>
      </c>
      <c r="AE10" s="686"/>
      <c r="AF10" s="686"/>
      <c r="AG10" s="686"/>
      <c r="AH10" s="686"/>
      <c r="AI10" s="686"/>
      <c r="AJ10" s="686"/>
      <c r="AK10" s="686"/>
      <c r="AL10" s="628" t="s">
        <v>234</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334676</v>
      </c>
      <c r="BH10" s="626"/>
      <c r="BI10" s="626"/>
      <c r="BJ10" s="626"/>
      <c r="BK10" s="626"/>
      <c r="BL10" s="626"/>
      <c r="BM10" s="626"/>
      <c r="BN10" s="627"/>
      <c r="BO10" s="685">
        <v>2.5</v>
      </c>
      <c r="BP10" s="685"/>
      <c r="BQ10" s="685"/>
      <c r="BR10" s="685"/>
      <c r="BS10" s="631" t="s">
        <v>234</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293964</v>
      </c>
      <c r="CS10" s="626"/>
      <c r="CT10" s="626"/>
      <c r="CU10" s="626"/>
      <c r="CV10" s="626"/>
      <c r="CW10" s="626"/>
      <c r="CX10" s="626"/>
      <c r="CY10" s="627"/>
      <c r="CZ10" s="685">
        <v>0.6</v>
      </c>
      <c r="DA10" s="685"/>
      <c r="DB10" s="685"/>
      <c r="DC10" s="685"/>
      <c r="DD10" s="631" t="s">
        <v>234</v>
      </c>
      <c r="DE10" s="626"/>
      <c r="DF10" s="626"/>
      <c r="DG10" s="626"/>
      <c r="DH10" s="626"/>
      <c r="DI10" s="626"/>
      <c r="DJ10" s="626"/>
      <c r="DK10" s="626"/>
      <c r="DL10" s="626"/>
      <c r="DM10" s="626"/>
      <c r="DN10" s="626"/>
      <c r="DO10" s="626"/>
      <c r="DP10" s="627"/>
      <c r="DQ10" s="631">
        <v>180642</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130</v>
      </c>
      <c r="AA11" s="685"/>
      <c r="AB11" s="685"/>
      <c r="AC11" s="685"/>
      <c r="AD11" s="686" t="s">
        <v>130</v>
      </c>
      <c r="AE11" s="686"/>
      <c r="AF11" s="686"/>
      <c r="AG11" s="686"/>
      <c r="AH11" s="686"/>
      <c r="AI11" s="686"/>
      <c r="AJ11" s="686"/>
      <c r="AK11" s="686"/>
      <c r="AL11" s="628" t="s">
        <v>130</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830968</v>
      </c>
      <c r="BH11" s="626"/>
      <c r="BI11" s="626"/>
      <c r="BJ11" s="626"/>
      <c r="BK11" s="626"/>
      <c r="BL11" s="626"/>
      <c r="BM11" s="626"/>
      <c r="BN11" s="627"/>
      <c r="BO11" s="685">
        <v>6.2</v>
      </c>
      <c r="BP11" s="685"/>
      <c r="BQ11" s="685"/>
      <c r="BR11" s="685"/>
      <c r="BS11" s="631">
        <v>164429</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1866452</v>
      </c>
      <c r="CS11" s="626"/>
      <c r="CT11" s="626"/>
      <c r="CU11" s="626"/>
      <c r="CV11" s="626"/>
      <c r="CW11" s="626"/>
      <c r="CX11" s="626"/>
      <c r="CY11" s="627"/>
      <c r="CZ11" s="685">
        <v>3.6</v>
      </c>
      <c r="DA11" s="685"/>
      <c r="DB11" s="685"/>
      <c r="DC11" s="685"/>
      <c r="DD11" s="631">
        <v>340153</v>
      </c>
      <c r="DE11" s="626"/>
      <c r="DF11" s="626"/>
      <c r="DG11" s="626"/>
      <c r="DH11" s="626"/>
      <c r="DI11" s="626"/>
      <c r="DJ11" s="626"/>
      <c r="DK11" s="626"/>
      <c r="DL11" s="626"/>
      <c r="DM11" s="626"/>
      <c r="DN11" s="626"/>
      <c r="DO11" s="626"/>
      <c r="DP11" s="627"/>
      <c r="DQ11" s="631">
        <v>1135943</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1951075</v>
      </c>
      <c r="S12" s="626"/>
      <c r="T12" s="626"/>
      <c r="U12" s="626"/>
      <c r="V12" s="626"/>
      <c r="W12" s="626"/>
      <c r="X12" s="626"/>
      <c r="Y12" s="627"/>
      <c r="Z12" s="685">
        <v>3.7</v>
      </c>
      <c r="AA12" s="685"/>
      <c r="AB12" s="685"/>
      <c r="AC12" s="685"/>
      <c r="AD12" s="686">
        <v>1951075</v>
      </c>
      <c r="AE12" s="686"/>
      <c r="AF12" s="686"/>
      <c r="AG12" s="686"/>
      <c r="AH12" s="686"/>
      <c r="AI12" s="686"/>
      <c r="AJ12" s="686"/>
      <c r="AK12" s="686"/>
      <c r="AL12" s="628">
        <v>7.4</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5882637</v>
      </c>
      <c r="BH12" s="626"/>
      <c r="BI12" s="626"/>
      <c r="BJ12" s="626"/>
      <c r="BK12" s="626"/>
      <c r="BL12" s="626"/>
      <c r="BM12" s="626"/>
      <c r="BN12" s="627"/>
      <c r="BO12" s="685">
        <v>44.2</v>
      </c>
      <c r="BP12" s="685"/>
      <c r="BQ12" s="685"/>
      <c r="BR12" s="685"/>
      <c r="BS12" s="631" t="s">
        <v>130</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1540450</v>
      </c>
      <c r="CS12" s="626"/>
      <c r="CT12" s="626"/>
      <c r="CU12" s="626"/>
      <c r="CV12" s="626"/>
      <c r="CW12" s="626"/>
      <c r="CX12" s="626"/>
      <c r="CY12" s="627"/>
      <c r="CZ12" s="685">
        <v>3</v>
      </c>
      <c r="DA12" s="685"/>
      <c r="DB12" s="685"/>
      <c r="DC12" s="685"/>
      <c r="DD12" s="631">
        <v>753702</v>
      </c>
      <c r="DE12" s="626"/>
      <c r="DF12" s="626"/>
      <c r="DG12" s="626"/>
      <c r="DH12" s="626"/>
      <c r="DI12" s="626"/>
      <c r="DJ12" s="626"/>
      <c r="DK12" s="626"/>
      <c r="DL12" s="626"/>
      <c r="DM12" s="626"/>
      <c r="DN12" s="626"/>
      <c r="DO12" s="626"/>
      <c r="DP12" s="627"/>
      <c r="DQ12" s="631">
        <v>1115644</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7739</v>
      </c>
      <c r="S13" s="626"/>
      <c r="T13" s="626"/>
      <c r="U13" s="626"/>
      <c r="V13" s="626"/>
      <c r="W13" s="626"/>
      <c r="X13" s="626"/>
      <c r="Y13" s="627"/>
      <c r="Z13" s="685">
        <v>0</v>
      </c>
      <c r="AA13" s="685"/>
      <c r="AB13" s="685"/>
      <c r="AC13" s="685"/>
      <c r="AD13" s="686">
        <v>7739</v>
      </c>
      <c r="AE13" s="686"/>
      <c r="AF13" s="686"/>
      <c r="AG13" s="686"/>
      <c r="AH13" s="686"/>
      <c r="AI13" s="686"/>
      <c r="AJ13" s="686"/>
      <c r="AK13" s="686"/>
      <c r="AL13" s="628">
        <v>0</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5837049</v>
      </c>
      <c r="BH13" s="626"/>
      <c r="BI13" s="626"/>
      <c r="BJ13" s="626"/>
      <c r="BK13" s="626"/>
      <c r="BL13" s="626"/>
      <c r="BM13" s="626"/>
      <c r="BN13" s="627"/>
      <c r="BO13" s="685">
        <v>43.8</v>
      </c>
      <c r="BP13" s="685"/>
      <c r="BQ13" s="685"/>
      <c r="BR13" s="685"/>
      <c r="BS13" s="631" t="s">
        <v>234</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5077121</v>
      </c>
      <c r="CS13" s="626"/>
      <c r="CT13" s="626"/>
      <c r="CU13" s="626"/>
      <c r="CV13" s="626"/>
      <c r="CW13" s="626"/>
      <c r="CX13" s="626"/>
      <c r="CY13" s="627"/>
      <c r="CZ13" s="685">
        <v>9.9</v>
      </c>
      <c r="DA13" s="685"/>
      <c r="DB13" s="685"/>
      <c r="DC13" s="685"/>
      <c r="DD13" s="631">
        <v>1539673</v>
      </c>
      <c r="DE13" s="626"/>
      <c r="DF13" s="626"/>
      <c r="DG13" s="626"/>
      <c r="DH13" s="626"/>
      <c r="DI13" s="626"/>
      <c r="DJ13" s="626"/>
      <c r="DK13" s="626"/>
      <c r="DL13" s="626"/>
      <c r="DM13" s="626"/>
      <c r="DN13" s="626"/>
      <c r="DO13" s="626"/>
      <c r="DP13" s="627"/>
      <c r="DQ13" s="631">
        <v>3050672</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234</v>
      </c>
      <c r="S14" s="626"/>
      <c r="T14" s="626"/>
      <c r="U14" s="626"/>
      <c r="V14" s="626"/>
      <c r="W14" s="626"/>
      <c r="X14" s="626"/>
      <c r="Y14" s="627"/>
      <c r="Z14" s="685" t="s">
        <v>130</v>
      </c>
      <c r="AA14" s="685"/>
      <c r="AB14" s="685"/>
      <c r="AC14" s="685"/>
      <c r="AD14" s="686" t="s">
        <v>130</v>
      </c>
      <c r="AE14" s="686"/>
      <c r="AF14" s="686"/>
      <c r="AG14" s="686"/>
      <c r="AH14" s="686"/>
      <c r="AI14" s="686"/>
      <c r="AJ14" s="686"/>
      <c r="AK14" s="686"/>
      <c r="AL14" s="628" t="s">
        <v>130</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384426</v>
      </c>
      <c r="BH14" s="626"/>
      <c r="BI14" s="626"/>
      <c r="BJ14" s="626"/>
      <c r="BK14" s="626"/>
      <c r="BL14" s="626"/>
      <c r="BM14" s="626"/>
      <c r="BN14" s="627"/>
      <c r="BO14" s="685">
        <v>2.9</v>
      </c>
      <c r="BP14" s="685"/>
      <c r="BQ14" s="685"/>
      <c r="BR14" s="685"/>
      <c r="BS14" s="631" t="s">
        <v>234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1871564</v>
      </c>
      <c r="CS14" s="626"/>
      <c r="CT14" s="626"/>
      <c r="CU14" s="626"/>
      <c r="CV14" s="626"/>
      <c r="CW14" s="626"/>
      <c r="CX14" s="626"/>
      <c r="CY14" s="627"/>
      <c r="CZ14" s="685">
        <v>3.6</v>
      </c>
      <c r="DA14" s="685"/>
      <c r="DB14" s="685"/>
      <c r="DC14" s="685"/>
      <c r="DD14" s="631">
        <v>164922</v>
      </c>
      <c r="DE14" s="626"/>
      <c r="DF14" s="626"/>
      <c r="DG14" s="626"/>
      <c r="DH14" s="626"/>
      <c r="DI14" s="626"/>
      <c r="DJ14" s="626"/>
      <c r="DK14" s="626"/>
      <c r="DL14" s="626"/>
      <c r="DM14" s="626"/>
      <c r="DN14" s="626"/>
      <c r="DO14" s="626"/>
      <c r="DP14" s="627"/>
      <c r="DQ14" s="631">
        <v>1698191</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144621</v>
      </c>
      <c r="S15" s="626"/>
      <c r="T15" s="626"/>
      <c r="U15" s="626"/>
      <c r="V15" s="626"/>
      <c r="W15" s="626"/>
      <c r="X15" s="626"/>
      <c r="Y15" s="627"/>
      <c r="Z15" s="685">
        <v>0.3</v>
      </c>
      <c r="AA15" s="685"/>
      <c r="AB15" s="685"/>
      <c r="AC15" s="685"/>
      <c r="AD15" s="686">
        <v>144621</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744963</v>
      </c>
      <c r="BH15" s="626"/>
      <c r="BI15" s="626"/>
      <c r="BJ15" s="626"/>
      <c r="BK15" s="626"/>
      <c r="BL15" s="626"/>
      <c r="BM15" s="626"/>
      <c r="BN15" s="627"/>
      <c r="BO15" s="685">
        <v>5.6</v>
      </c>
      <c r="BP15" s="685"/>
      <c r="BQ15" s="685"/>
      <c r="BR15" s="685"/>
      <c r="BS15" s="631" t="s">
        <v>130</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6444064</v>
      </c>
      <c r="CS15" s="626"/>
      <c r="CT15" s="626"/>
      <c r="CU15" s="626"/>
      <c r="CV15" s="626"/>
      <c r="CW15" s="626"/>
      <c r="CX15" s="626"/>
      <c r="CY15" s="627"/>
      <c r="CZ15" s="685">
        <v>12.6</v>
      </c>
      <c r="DA15" s="685"/>
      <c r="DB15" s="685"/>
      <c r="DC15" s="685"/>
      <c r="DD15" s="631">
        <v>3155697</v>
      </c>
      <c r="DE15" s="626"/>
      <c r="DF15" s="626"/>
      <c r="DG15" s="626"/>
      <c r="DH15" s="626"/>
      <c r="DI15" s="626"/>
      <c r="DJ15" s="626"/>
      <c r="DK15" s="626"/>
      <c r="DL15" s="626"/>
      <c r="DM15" s="626"/>
      <c r="DN15" s="626"/>
      <c r="DO15" s="626"/>
      <c r="DP15" s="627"/>
      <c r="DQ15" s="631">
        <v>2874655</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130</v>
      </c>
      <c r="S16" s="626"/>
      <c r="T16" s="626"/>
      <c r="U16" s="626"/>
      <c r="V16" s="626"/>
      <c r="W16" s="626"/>
      <c r="X16" s="626"/>
      <c r="Y16" s="627"/>
      <c r="Z16" s="685" t="s">
        <v>234</v>
      </c>
      <c r="AA16" s="685"/>
      <c r="AB16" s="685"/>
      <c r="AC16" s="685"/>
      <c r="AD16" s="686" t="s">
        <v>130</v>
      </c>
      <c r="AE16" s="686"/>
      <c r="AF16" s="686"/>
      <c r="AG16" s="686"/>
      <c r="AH16" s="686"/>
      <c r="AI16" s="686"/>
      <c r="AJ16" s="686"/>
      <c r="AK16" s="686"/>
      <c r="AL16" s="628" t="s">
        <v>130</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130</v>
      </c>
      <c r="BP16" s="685"/>
      <c r="BQ16" s="685"/>
      <c r="BR16" s="685"/>
      <c r="BS16" s="631" t="s">
        <v>234</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546011</v>
      </c>
      <c r="CS16" s="626"/>
      <c r="CT16" s="626"/>
      <c r="CU16" s="626"/>
      <c r="CV16" s="626"/>
      <c r="CW16" s="626"/>
      <c r="CX16" s="626"/>
      <c r="CY16" s="627"/>
      <c r="CZ16" s="685">
        <v>1.1000000000000001</v>
      </c>
      <c r="DA16" s="685"/>
      <c r="DB16" s="685"/>
      <c r="DC16" s="685"/>
      <c r="DD16" s="631" t="s">
        <v>130</v>
      </c>
      <c r="DE16" s="626"/>
      <c r="DF16" s="626"/>
      <c r="DG16" s="626"/>
      <c r="DH16" s="626"/>
      <c r="DI16" s="626"/>
      <c r="DJ16" s="626"/>
      <c r="DK16" s="626"/>
      <c r="DL16" s="626"/>
      <c r="DM16" s="626"/>
      <c r="DN16" s="626"/>
      <c r="DO16" s="626"/>
      <c r="DP16" s="627"/>
      <c r="DQ16" s="631">
        <v>161244</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62708</v>
      </c>
      <c r="S17" s="626"/>
      <c r="T17" s="626"/>
      <c r="U17" s="626"/>
      <c r="V17" s="626"/>
      <c r="W17" s="626"/>
      <c r="X17" s="626"/>
      <c r="Y17" s="627"/>
      <c r="Z17" s="685">
        <v>0.1</v>
      </c>
      <c r="AA17" s="685"/>
      <c r="AB17" s="685"/>
      <c r="AC17" s="685"/>
      <c r="AD17" s="686">
        <v>62708</v>
      </c>
      <c r="AE17" s="686"/>
      <c r="AF17" s="686"/>
      <c r="AG17" s="686"/>
      <c r="AH17" s="686"/>
      <c r="AI17" s="686"/>
      <c r="AJ17" s="686"/>
      <c r="AK17" s="686"/>
      <c r="AL17" s="628">
        <v>0.2</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130</v>
      </c>
      <c r="BH17" s="626"/>
      <c r="BI17" s="626"/>
      <c r="BJ17" s="626"/>
      <c r="BK17" s="626"/>
      <c r="BL17" s="626"/>
      <c r="BM17" s="626"/>
      <c r="BN17" s="627"/>
      <c r="BO17" s="685" t="s">
        <v>234</v>
      </c>
      <c r="BP17" s="685"/>
      <c r="BQ17" s="685"/>
      <c r="BR17" s="685"/>
      <c r="BS17" s="631" t="s">
        <v>234</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8227772</v>
      </c>
      <c r="CS17" s="626"/>
      <c r="CT17" s="626"/>
      <c r="CU17" s="626"/>
      <c r="CV17" s="626"/>
      <c r="CW17" s="626"/>
      <c r="CX17" s="626"/>
      <c r="CY17" s="627"/>
      <c r="CZ17" s="685">
        <v>16</v>
      </c>
      <c r="DA17" s="685"/>
      <c r="DB17" s="685"/>
      <c r="DC17" s="685"/>
      <c r="DD17" s="631" t="s">
        <v>234</v>
      </c>
      <c r="DE17" s="626"/>
      <c r="DF17" s="626"/>
      <c r="DG17" s="626"/>
      <c r="DH17" s="626"/>
      <c r="DI17" s="626"/>
      <c r="DJ17" s="626"/>
      <c r="DK17" s="626"/>
      <c r="DL17" s="626"/>
      <c r="DM17" s="626"/>
      <c r="DN17" s="626"/>
      <c r="DO17" s="626"/>
      <c r="DP17" s="627"/>
      <c r="DQ17" s="631">
        <v>6015851</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11969875</v>
      </c>
      <c r="S18" s="626"/>
      <c r="T18" s="626"/>
      <c r="U18" s="626"/>
      <c r="V18" s="626"/>
      <c r="W18" s="626"/>
      <c r="X18" s="626"/>
      <c r="Y18" s="627"/>
      <c r="Z18" s="685">
        <v>22.5</v>
      </c>
      <c r="AA18" s="685"/>
      <c r="AB18" s="685"/>
      <c r="AC18" s="685"/>
      <c r="AD18" s="686">
        <v>10637961</v>
      </c>
      <c r="AE18" s="686"/>
      <c r="AF18" s="686"/>
      <c r="AG18" s="686"/>
      <c r="AH18" s="686"/>
      <c r="AI18" s="686"/>
      <c r="AJ18" s="686"/>
      <c r="AK18" s="686"/>
      <c r="AL18" s="628">
        <v>40.299999999999997</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130</v>
      </c>
      <c r="BP18" s="685"/>
      <c r="BQ18" s="685"/>
      <c r="BR18" s="685"/>
      <c r="BS18" s="631" t="s">
        <v>234</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234</v>
      </c>
      <c r="CS18" s="626"/>
      <c r="CT18" s="626"/>
      <c r="CU18" s="626"/>
      <c r="CV18" s="626"/>
      <c r="CW18" s="626"/>
      <c r="CX18" s="626"/>
      <c r="CY18" s="627"/>
      <c r="CZ18" s="685" t="s">
        <v>130</v>
      </c>
      <c r="DA18" s="685"/>
      <c r="DB18" s="685"/>
      <c r="DC18" s="685"/>
      <c r="DD18" s="631" t="s">
        <v>130</v>
      </c>
      <c r="DE18" s="626"/>
      <c r="DF18" s="626"/>
      <c r="DG18" s="626"/>
      <c r="DH18" s="626"/>
      <c r="DI18" s="626"/>
      <c r="DJ18" s="626"/>
      <c r="DK18" s="626"/>
      <c r="DL18" s="626"/>
      <c r="DM18" s="626"/>
      <c r="DN18" s="626"/>
      <c r="DO18" s="626"/>
      <c r="DP18" s="627"/>
      <c r="DQ18" s="631" t="s">
        <v>130</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10637961</v>
      </c>
      <c r="S19" s="626"/>
      <c r="T19" s="626"/>
      <c r="U19" s="626"/>
      <c r="V19" s="626"/>
      <c r="W19" s="626"/>
      <c r="X19" s="626"/>
      <c r="Y19" s="627"/>
      <c r="Z19" s="685">
        <v>20</v>
      </c>
      <c r="AA19" s="685"/>
      <c r="AB19" s="685"/>
      <c r="AC19" s="685"/>
      <c r="AD19" s="686">
        <v>10637961</v>
      </c>
      <c r="AE19" s="686"/>
      <c r="AF19" s="686"/>
      <c r="AG19" s="686"/>
      <c r="AH19" s="686"/>
      <c r="AI19" s="686"/>
      <c r="AJ19" s="686"/>
      <c r="AK19" s="686"/>
      <c r="AL19" s="628">
        <v>40.299999999999997</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653340</v>
      </c>
      <c r="BH19" s="626"/>
      <c r="BI19" s="626"/>
      <c r="BJ19" s="626"/>
      <c r="BK19" s="626"/>
      <c r="BL19" s="626"/>
      <c r="BM19" s="626"/>
      <c r="BN19" s="627"/>
      <c r="BO19" s="685">
        <v>4.9000000000000004</v>
      </c>
      <c r="BP19" s="685"/>
      <c r="BQ19" s="685"/>
      <c r="BR19" s="685"/>
      <c r="BS19" s="631" t="s">
        <v>130</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234</v>
      </c>
      <c r="CS19" s="626"/>
      <c r="CT19" s="626"/>
      <c r="CU19" s="626"/>
      <c r="CV19" s="626"/>
      <c r="CW19" s="626"/>
      <c r="CX19" s="626"/>
      <c r="CY19" s="627"/>
      <c r="CZ19" s="685" t="s">
        <v>130</v>
      </c>
      <c r="DA19" s="685"/>
      <c r="DB19" s="685"/>
      <c r="DC19" s="685"/>
      <c r="DD19" s="631" t="s">
        <v>130</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1331914</v>
      </c>
      <c r="S20" s="626"/>
      <c r="T20" s="626"/>
      <c r="U20" s="626"/>
      <c r="V20" s="626"/>
      <c r="W20" s="626"/>
      <c r="X20" s="626"/>
      <c r="Y20" s="627"/>
      <c r="Z20" s="685">
        <v>2.5</v>
      </c>
      <c r="AA20" s="685"/>
      <c r="AB20" s="685"/>
      <c r="AC20" s="685"/>
      <c r="AD20" s="686" t="s">
        <v>130</v>
      </c>
      <c r="AE20" s="686"/>
      <c r="AF20" s="686"/>
      <c r="AG20" s="686"/>
      <c r="AH20" s="686"/>
      <c r="AI20" s="686"/>
      <c r="AJ20" s="686"/>
      <c r="AK20" s="686"/>
      <c r="AL20" s="628" t="s">
        <v>234</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653340</v>
      </c>
      <c r="BH20" s="626"/>
      <c r="BI20" s="626"/>
      <c r="BJ20" s="626"/>
      <c r="BK20" s="626"/>
      <c r="BL20" s="626"/>
      <c r="BM20" s="626"/>
      <c r="BN20" s="627"/>
      <c r="BO20" s="685">
        <v>4.9000000000000004</v>
      </c>
      <c r="BP20" s="685"/>
      <c r="BQ20" s="685"/>
      <c r="BR20" s="685"/>
      <c r="BS20" s="631" t="s">
        <v>130</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51317895</v>
      </c>
      <c r="CS20" s="626"/>
      <c r="CT20" s="626"/>
      <c r="CU20" s="626"/>
      <c r="CV20" s="626"/>
      <c r="CW20" s="626"/>
      <c r="CX20" s="626"/>
      <c r="CY20" s="627"/>
      <c r="CZ20" s="685">
        <v>100</v>
      </c>
      <c r="DA20" s="685"/>
      <c r="DB20" s="685"/>
      <c r="DC20" s="685"/>
      <c r="DD20" s="631">
        <v>7445617</v>
      </c>
      <c r="DE20" s="626"/>
      <c r="DF20" s="626"/>
      <c r="DG20" s="626"/>
      <c r="DH20" s="626"/>
      <c r="DI20" s="626"/>
      <c r="DJ20" s="626"/>
      <c r="DK20" s="626"/>
      <c r="DL20" s="626"/>
      <c r="DM20" s="626"/>
      <c r="DN20" s="626"/>
      <c r="DO20" s="626"/>
      <c r="DP20" s="627"/>
      <c r="DQ20" s="631">
        <v>29940846</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130</v>
      </c>
      <c r="S21" s="626"/>
      <c r="T21" s="626"/>
      <c r="U21" s="626"/>
      <c r="V21" s="626"/>
      <c r="W21" s="626"/>
      <c r="X21" s="626"/>
      <c r="Y21" s="627"/>
      <c r="Z21" s="685" t="s">
        <v>130</v>
      </c>
      <c r="AA21" s="685"/>
      <c r="AB21" s="685"/>
      <c r="AC21" s="685"/>
      <c r="AD21" s="686" t="s">
        <v>130</v>
      </c>
      <c r="AE21" s="686"/>
      <c r="AF21" s="686"/>
      <c r="AG21" s="686"/>
      <c r="AH21" s="686"/>
      <c r="AI21" s="686"/>
      <c r="AJ21" s="686"/>
      <c r="AK21" s="686"/>
      <c r="AL21" s="628" t="s">
        <v>130</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151</v>
      </c>
      <c r="BH21" s="626"/>
      <c r="BI21" s="626"/>
      <c r="BJ21" s="626"/>
      <c r="BK21" s="626"/>
      <c r="BL21" s="626"/>
      <c r="BM21" s="626"/>
      <c r="BN21" s="627"/>
      <c r="BO21" s="685">
        <v>0</v>
      </c>
      <c r="BP21" s="685"/>
      <c r="BQ21" s="685"/>
      <c r="BR21" s="685"/>
      <c r="BS21" s="631" t="s">
        <v>130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28066577</v>
      </c>
      <c r="S22" s="626"/>
      <c r="T22" s="626"/>
      <c r="U22" s="626"/>
      <c r="V22" s="626"/>
      <c r="W22" s="626"/>
      <c r="X22" s="626"/>
      <c r="Y22" s="627"/>
      <c r="Z22" s="685">
        <v>52.8</v>
      </c>
      <c r="AA22" s="685"/>
      <c r="AB22" s="685"/>
      <c r="AC22" s="685"/>
      <c r="AD22" s="686">
        <v>26081474</v>
      </c>
      <c r="AE22" s="686"/>
      <c r="AF22" s="686"/>
      <c r="AG22" s="686"/>
      <c r="AH22" s="686"/>
      <c r="AI22" s="686"/>
      <c r="AJ22" s="686"/>
      <c r="AK22" s="686"/>
      <c r="AL22" s="628">
        <v>98.7</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130</v>
      </c>
      <c r="BH22" s="626"/>
      <c r="BI22" s="626"/>
      <c r="BJ22" s="626"/>
      <c r="BK22" s="626"/>
      <c r="BL22" s="626"/>
      <c r="BM22" s="626"/>
      <c r="BN22" s="627"/>
      <c r="BO22" s="685" t="s">
        <v>130</v>
      </c>
      <c r="BP22" s="685"/>
      <c r="BQ22" s="685"/>
      <c r="BR22" s="685"/>
      <c r="BS22" s="631" t="s">
        <v>130</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12611</v>
      </c>
      <c r="S23" s="626"/>
      <c r="T23" s="626"/>
      <c r="U23" s="626"/>
      <c r="V23" s="626"/>
      <c r="W23" s="626"/>
      <c r="X23" s="626"/>
      <c r="Y23" s="627"/>
      <c r="Z23" s="685">
        <v>0</v>
      </c>
      <c r="AA23" s="685"/>
      <c r="AB23" s="685"/>
      <c r="AC23" s="685"/>
      <c r="AD23" s="686">
        <v>12611</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653189</v>
      </c>
      <c r="BH23" s="626"/>
      <c r="BI23" s="626"/>
      <c r="BJ23" s="626"/>
      <c r="BK23" s="626"/>
      <c r="BL23" s="626"/>
      <c r="BM23" s="626"/>
      <c r="BN23" s="627"/>
      <c r="BO23" s="685">
        <v>4.9000000000000004</v>
      </c>
      <c r="BP23" s="685"/>
      <c r="BQ23" s="685"/>
      <c r="BR23" s="685"/>
      <c r="BS23" s="631" t="s">
        <v>234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815628</v>
      </c>
      <c r="S24" s="626"/>
      <c r="T24" s="626"/>
      <c r="U24" s="626"/>
      <c r="V24" s="626"/>
      <c r="W24" s="626"/>
      <c r="X24" s="626"/>
      <c r="Y24" s="627"/>
      <c r="Z24" s="685">
        <v>1.5</v>
      </c>
      <c r="AA24" s="685"/>
      <c r="AB24" s="685"/>
      <c r="AC24" s="685"/>
      <c r="AD24" s="686" t="s">
        <v>234</v>
      </c>
      <c r="AE24" s="686"/>
      <c r="AF24" s="686"/>
      <c r="AG24" s="686"/>
      <c r="AH24" s="686"/>
      <c r="AI24" s="686"/>
      <c r="AJ24" s="686"/>
      <c r="AK24" s="686"/>
      <c r="AL24" s="628" t="s">
        <v>234</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234</v>
      </c>
      <c r="BH24" s="626"/>
      <c r="BI24" s="626"/>
      <c r="BJ24" s="626"/>
      <c r="BK24" s="626"/>
      <c r="BL24" s="626"/>
      <c r="BM24" s="626"/>
      <c r="BN24" s="627"/>
      <c r="BO24" s="685" t="s">
        <v>130</v>
      </c>
      <c r="BP24" s="685"/>
      <c r="BQ24" s="685"/>
      <c r="BR24" s="685"/>
      <c r="BS24" s="631" t="s">
        <v>130</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25659028</v>
      </c>
      <c r="CS24" s="689"/>
      <c r="CT24" s="689"/>
      <c r="CU24" s="689"/>
      <c r="CV24" s="689"/>
      <c r="CW24" s="689"/>
      <c r="CX24" s="689"/>
      <c r="CY24" s="735"/>
      <c r="CZ24" s="736">
        <v>50</v>
      </c>
      <c r="DA24" s="705"/>
      <c r="DB24" s="705"/>
      <c r="DC24" s="739"/>
      <c r="DD24" s="734">
        <v>15425056</v>
      </c>
      <c r="DE24" s="689"/>
      <c r="DF24" s="689"/>
      <c r="DG24" s="689"/>
      <c r="DH24" s="689"/>
      <c r="DI24" s="689"/>
      <c r="DJ24" s="689"/>
      <c r="DK24" s="735"/>
      <c r="DL24" s="734">
        <v>15116960</v>
      </c>
      <c r="DM24" s="689"/>
      <c r="DN24" s="689"/>
      <c r="DO24" s="689"/>
      <c r="DP24" s="689"/>
      <c r="DQ24" s="689"/>
      <c r="DR24" s="689"/>
      <c r="DS24" s="689"/>
      <c r="DT24" s="689"/>
      <c r="DU24" s="689"/>
      <c r="DV24" s="735"/>
      <c r="DW24" s="736">
        <v>54</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441189</v>
      </c>
      <c r="S25" s="626"/>
      <c r="T25" s="626"/>
      <c r="U25" s="626"/>
      <c r="V25" s="626"/>
      <c r="W25" s="626"/>
      <c r="X25" s="626"/>
      <c r="Y25" s="627"/>
      <c r="Z25" s="685">
        <v>0.8</v>
      </c>
      <c r="AA25" s="685"/>
      <c r="AB25" s="685"/>
      <c r="AC25" s="685"/>
      <c r="AD25" s="686">
        <v>58939</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234</v>
      </c>
      <c r="BH25" s="626"/>
      <c r="BI25" s="626"/>
      <c r="BJ25" s="626"/>
      <c r="BK25" s="626"/>
      <c r="BL25" s="626"/>
      <c r="BM25" s="626"/>
      <c r="BN25" s="627"/>
      <c r="BO25" s="685" t="s">
        <v>234</v>
      </c>
      <c r="BP25" s="685"/>
      <c r="BQ25" s="685"/>
      <c r="BR25" s="685"/>
      <c r="BS25" s="631" t="s">
        <v>130</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6665002</v>
      </c>
      <c r="CS25" s="624"/>
      <c r="CT25" s="624"/>
      <c r="CU25" s="624"/>
      <c r="CV25" s="624"/>
      <c r="CW25" s="624"/>
      <c r="CX25" s="624"/>
      <c r="CY25" s="625"/>
      <c r="CZ25" s="628">
        <v>13</v>
      </c>
      <c r="DA25" s="657"/>
      <c r="DB25" s="657"/>
      <c r="DC25" s="658"/>
      <c r="DD25" s="631">
        <v>6101159</v>
      </c>
      <c r="DE25" s="624"/>
      <c r="DF25" s="624"/>
      <c r="DG25" s="624"/>
      <c r="DH25" s="624"/>
      <c r="DI25" s="624"/>
      <c r="DJ25" s="624"/>
      <c r="DK25" s="625"/>
      <c r="DL25" s="631">
        <v>5996969</v>
      </c>
      <c r="DM25" s="624"/>
      <c r="DN25" s="624"/>
      <c r="DO25" s="624"/>
      <c r="DP25" s="624"/>
      <c r="DQ25" s="624"/>
      <c r="DR25" s="624"/>
      <c r="DS25" s="624"/>
      <c r="DT25" s="624"/>
      <c r="DU25" s="624"/>
      <c r="DV25" s="625"/>
      <c r="DW25" s="628">
        <v>21.4</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190136</v>
      </c>
      <c r="S26" s="626"/>
      <c r="T26" s="626"/>
      <c r="U26" s="626"/>
      <c r="V26" s="626"/>
      <c r="W26" s="626"/>
      <c r="X26" s="626"/>
      <c r="Y26" s="627"/>
      <c r="Z26" s="685">
        <v>0.4</v>
      </c>
      <c r="AA26" s="685"/>
      <c r="AB26" s="685"/>
      <c r="AC26" s="685"/>
      <c r="AD26" s="686" t="s">
        <v>130</v>
      </c>
      <c r="AE26" s="686"/>
      <c r="AF26" s="686"/>
      <c r="AG26" s="686"/>
      <c r="AH26" s="686"/>
      <c r="AI26" s="686"/>
      <c r="AJ26" s="686"/>
      <c r="AK26" s="686"/>
      <c r="AL26" s="628" t="s">
        <v>234</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130</v>
      </c>
      <c r="BH26" s="626"/>
      <c r="BI26" s="626"/>
      <c r="BJ26" s="626"/>
      <c r="BK26" s="626"/>
      <c r="BL26" s="626"/>
      <c r="BM26" s="626"/>
      <c r="BN26" s="627"/>
      <c r="BO26" s="685" t="s">
        <v>130</v>
      </c>
      <c r="BP26" s="685"/>
      <c r="BQ26" s="685"/>
      <c r="BR26" s="685"/>
      <c r="BS26" s="631" t="s">
        <v>130</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4322214</v>
      </c>
      <c r="CS26" s="626"/>
      <c r="CT26" s="626"/>
      <c r="CU26" s="626"/>
      <c r="CV26" s="626"/>
      <c r="CW26" s="626"/>
      <c r="CX26" s="626"/>
      <c r="CY26" s="627"/>
      <c r="CZ26" s="628">
        <v>8.4</v>
      </c>
      <c r="DA26" s="657"/>
      <c r="DB26" s="657"/>
      <c r="DC26" s="658"/>
      <c r="DD26" s="631">
        <v>3881846</v>
      </c>
      <c r="DE26" s="626"/>
      <c r="DF26" s="626"/>
      <c r="DG26" s="626"/>
      <c r="DH26" s="626"/>
      <c r="DI26" s="626"/>
      <c r="DJ26" s="626"/>
      <c r="DK26" s="627"/>
      <c r="DL26" s="631" t="s">
        <v>130</v>
      </c>
      <c r="DM26" s="626"/>
      <c r="DN26" s="626"/>
      <c r="DO26" s="626"/>
      <c r="DP26" s="626"/>
      <c r="DQ26" s="626"/>
      <c r="DR26" s="626"/>
      <c r="DS26" s="626"/>
      <c r="DT26" s="626"/>
      <c r="DU26" s="626"/>
      <c r="DV26" s="627"/>
      <c r="DW26" s="628" t="s">
        <v>130</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6472330</v>
      </c>
      <c r="S27" s="626"/>
      <c r="T27" s="626"/>
      <c r="U27" s="626"/>
      <c r="V27" s="626"/>
      <c r="W27" s="626"/>
      <c r="X27" s="626"/>
      <c r="Y27" s="627"/>
      <c r="Z27" s="685">
        <v>12.2</v>
      </c>
      <c r="AA27" s="685"/>
      <c r="AB27" s="685"/>
      <c r="AC27" s="685"/>
      <c r="AD27" s="686" t="s">
        <v>130</v>
      </c>
      <c r="AE27" s="686"/>
      <c r="AF27" s="686"/>
      <c r="AG27" s="686"/>
      <c r="AH27" s="686"/>
      <c r="AI27" s="686"/>
      <c r="AJ27" s="686"/>
      <c r="AK27" s="686"/>
      <c r="AL27" s="628" t="s">
        <v>130</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13313361</v>
      </c>
      <c r="BH27" s="626"/>
      <c r="BI27" s="626"/>
      <c r="BJ27" s="626"/>
      <c r="BK27" s="626"/>
      <c r="BL27" s="626"/>
      <c r="BM27" s="626"/>
      <c r="BN27" s="627"/>
      <c r="BO27" s="685">
        <v>100</v>
      </c>
      <c r="BP27" s="685"/>
      <c r="BQ27" s="685"/>
      <c r="BR27" s="685"/>
      <c r="BS27" s="631">
        <v>164429</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10766474</v>
      </c>
      <c r="CS27" s="624"/>
      <c r="CT27" s="624"/>
      <c r="CU27" s="624"/>
      <c r="CV27" s="624"/>
      <c r="CW27" s="624"/>
      <c r="CX27" s="624"/>
      <c r="CY27" s="625"/>
      <c r="CZ27" s="628">
        <v>21</v>
      </c>
      <c r="DA27" s="657"/>
      <c r="DB27" s="657"/>
      <c r="DC27" s="658"/>
      <c r="DD27" s="631">
        <v>3308266</v>
      </c>
      <c r="DE27" s="624"/>
      <c r="DF27" s="624"/>
      <c r="DG27" s="624"/>
      <c r="DH27" s="624"/>
      <c r="DI27" s="624"/>
      <c r="DJ27" s="624"/>
      <c r="DK27" s="625"/>
      <c r="DL27" s="631">
        <v>3104386</v>
      </c>
      <c r="DM27" s="624"/>
      <c r="DN27" s="624"/>
      <c r="DO27" s="624"/>
      <c r="DP27" s="624"/>
      <c r="DQ27" s="624"/>
      <c r="DR27" s="624"/>
      <c r="DS27" s="624"/>
      <c r="DT27" s="624"/>
      <c r="DU27" s="624"/>
      <c r="DV27" s="625"/>
      <c r="DW27" s="628">
        <v>11.1</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v>7998</v>
      </c>
      <c r="S28" s="626"/>
      <c r="T28" s="626"/>
      <c r="U28" s="626"/>
      <c r="V28" s="626"/>
      <c r="W28" s="626"/>
      <c r="X28" s="626"/>
      <c r="Y28" s="627"/>
      <c r="Z28" s="685">
        <v>0</v>
      </c>
      <c r="AA28" s="685"/>
      <c r="AB28" s="685"/>
      <c r="AC28" s="685"/>
      <c r="AD28" s="686">
        <v>7998</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8227552</v>
      </c>
      <c r="CS28" s="626"/>
      <c r="CT28" s="626"/>
      <c r="CU28" s="626"/>
      <c r="CV28" s="626"/>
      <c r="CW28" s="626"/>
      <c r="CX28" s="626"/>
      <c r="CY28" s="627"/>
      <c r="CZ28" s="628">
        <v>16</v>
      </c>
      <c r="DA28" s="657"/>
      <c r="DB28" s="657"/>
      <c r="DC28" s="658"/>
      <c r="DD28" s="631">
        <v>6015631</v>
      </c>
      <c r="DE28" s="626"/>
      <c r="DF28" s="626"/>
      <c r="DG28" s="626"/>
      <c r="DH28" s="626"/>
      <c r="DI28" s="626"/>
      <c r="DJ28" s="626"/>
      <c r="DK28" s="627"/>
      <c r="DL28" s="631">
        <v>6015605</v>
      </c>
      <c r="DM28" s="626"/>
      <c r="DN28" s="626"/>
      <c r="DO28" s="626"/>
      <c r="DP28" s="626"/>
      <c r="DQ28" s="626"/>
      <c r="DR28" s="626"/>
      <c r="DS28" s="626"/>
      <c r="DT28" s="626"/>
      <c r="DU28" s="626"/>
      <c r="DV28" s="627"/>
      <c r="DW28" s="628">
        <v>21.5</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3579251</v>
      </c>
      <c r="S29" s="626"/>
      <c r="T29" s="626"/>
      <c r="U29" s="626"/>
      <c r="V29" s="626"/>
      <c r="W29" s="626"/>
      <c r="X29" s="626"/>
      <c r="Y29" s="627"/>
      <c r="Z29" s="685">
        <v>6.7</v>
      </c>
      <c r="AA29" s="685"/>
      <c r="AB29" s="685"/>
      <c r="AC29" s="685"/>
      <c r="AD29" s="686" t="s">
        <v>234</v>
      </c>
      <c r="AE29" s="686"/>
      <c r="AF29" s="686"/>
      <c r="AG29" s="686"/>
      <c r="AH29" s="686"/>
      <c r="AI29" s="686"/>
      <c r="AJ29" s="686"/>
      <c r="AK29" s="686"/>
      <c r="AL29" s="628" t="s">
        <v>234</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8227475</v>
      </c>
      <c r="CS29" s="624"/>
      <c r="CT29" s="624"/>
      <c r="CU29" s="624"/>
      <c r="CV29" s="624"/>
      <c r="CW29" s="624"/>
      <c r="CX29" s="624"/>
      <c r="CY29" s="625"/>
      <c r="CZ29" s="628">
        <v>16</v>
      </c>
      <c r="DA29" s="657"/>
      <c r="DB29" s="657"/>
      <c r="DC29" s="658"/>
      <c r="DD29" s="631">
        <v>6015554</v>
      </c>
      <c r="DE29" s="624"/>
      <c r="DF29" s="624"/>
      <c r="DG29" s="624"/>
      <c r="DH29" s="624"/>
      <c r="DI29" s="624"/>
      <c r="DJ29" s="624"/>
      <c r="DK29" s="625"/>
      <c r="DL29" s="631">
        <v>6015528</v>
      </c>
      <c r="DM29" s="624"/>
      <c r="DN29" s="624"/>
      <c r="DO29" s="624"/>
      <c r="DP29" s="624"/>
      <c r="DQ29" s="624"/>
      <c r="DR29" s="624"/>
      <c r="DS29" s="624"/>
      <c r="DT29" s="624"/>
      <c r="DU29" s="624"/>
      <c r="DV29" s="625"/>
      <c r="DW29" s="628">
        <v>21.5</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635032</v>
      </c>
      <c r="S30" s="626"/>
      <c r="T30" s="626"/>
      <c r="U30" s="626"/>
      <c r="V30" s="626"/>
      <c r="W30" s="626"/>
      <c r="X30" s="626"/>
      <c r="Y30" s="627"/>
      <c r="Z30" s="685">
        <v>1.2</v>
      </c>
      <c r="AA30" s="685"/>
      <c r="AB30" s="685"/>
      <c r="AC30" s="685"/>
      <c r="AD30" s="686">
        <v>66804</v>
      </c>
      <c r="AE30" s="686"/>
      <c r="AF30" s="686"/>
      <c r="AG30" s="686"/>
      <c r="AH30" s="686"/>
      <c r="AI30" s="686"/>
      <c r="AJ30" s="686"/>
      <c r="AK30" s="686"/>
      <c r="AL30" s="628">
        <v>0.3</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99.3</v>
      </c>
      <c r="BH30" s="704"/>
      <c r="BI30" s="704"/>
      <c r="BJ30" s="704"/>
      <c r="BK30" s="704"/>
      <c r="BL30" s="704"/>
      <c r="BM30" s="705">
        <v>97</v>
      </c>
      <c r="BN30" s="704"/>
      <c r="BO30" s="704"/>
      <c r="BP30" s="704"/>
      <c r="BQ30" s="706"/>
      <c r="BR30" s="703">
        <v>99.2</v>
      </c>
      <c r="BS30" s="704"/>
      <c r="BT30" s="704"/>
      <c r="BU30" s="704"/>
      <c r="BV30" s="704"/>
      <c r="BW30" s="704"/>
      <c r="BX30" s="705">
        <v>96.6</v>
      </c>
      <c r="BY30" s="704"/>
      <c r="BZ30" s="704"/>
      <c r="CA30" s="704"/>
      <c r="CB30" s="706"/>
      <c r="CD30" s="709"/>
      <c r="CE30" s="710"/>
      <c r="CF30" s="667" t="s">
        <v>311</v>
      </c>
      <c r="CG30" s="664"/>
      <c r="CH30" s="664"/>
      <c r="CI30" s="664"/>
      <c r="CJ30" s="664"/>
      <c r="CK30" s="664"/>
      <c r="CL30" s="664"/>
      <c r="CM30" s="664"/>
      <c r="CN30" s="664"/>
      <c r="CO30" s="664"/>
      <c r="CP30" s="664"/>
      <c r="CQ30" s="665"/>
      <c r="CR30" s="623">
        <v>7905855</v>
      </c>
      <c r="CS30" s="626"/>
      <c r="CT30" s="626"/>
      <c r="CU30" s="626"/>
      <c r="CV30" s="626"/>
      <c r="CW30" s="626"/>
      <c r="CX30" s="626"/>
      <c r="CY30" s="627"/>
      <c r="CZ30" s="628">
        <v>15.4</v>
      </c>
      <c r="DA30" s="657"/>
      <c r="DB30" s="657"/>
      <c r="DC30" s="658"/>
      <c r="DD30" s="631">
        <v>5697755</v>
      </c>
      <c r="DE30" s="626"/>
      <c r="DF30" s="626"/>
      <c r="DG30" s="626"/>
      <c r="DH30" s="626"/>
      <c r="DI30" s="626"/>
      <c r="DJ30" s="626"/>
      <c r="DK30" s="627"/>
      <c r="DL30" s="631">
        <v>5697755</v>
      </c>
      <c r="DM30" s="626"/>
      <c r="DN30" s="626"/>
      <c r="DO30" s="626"/>
      <c r="DP30" s="626"/>
      <c r="DQ30" s="626"/>
      <c r="DR30" s="626"/>
      <c r="DS30" s="626"/>
      <c r="DT30" s="626"/>
      <c r="DU30" s="626"/>
      <c r="DV30" s="627"/>
      <c r="DW30" s="628">
        <v>20.3</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190021</v>
      </c>
      <c r="S31" s="626"/>
      <c r="T31" s="626"/>
      <c r="U31" s="626"/>
      <c r="V31" s="626"/>
      <c r="W31" s="626"/>
      <c r="X31" s="626"/>
      <c r="Y31" s="627"/>
      <c r="Z31" s="685">
        <v>0.4</v>
      </c>
      <c r="AA31" s="685"/>
      <c r="AB31" s="685"/>
      <c r="AC31" s="685"/>
      <c r="AD31" s="686" t="s">
        <v>130</v>
      </c>
      <c r="AE31" s="686"/>
      <c r="AF31" s="686"/>
      <c r="AG31" s="686"/>
      <c r="AH31" s="686"/>
      <c r="AI31" s="686"/>
      <c r="AJ31" s="686"/>
      <c r="AK31" s="686"/>
      <c r="AL31" s="628" t="s">
        <v>234</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99.3</v>
      </c>
      <c r="BH31" s="624"/>
      <c r="BI31" s="624"/>
      <c r="BJ31" s="624"/>
      <c r="BK31" s="624"/>
      <c r="BL31" s="624"/>
      <c r="BM31" s="629">
        <v>98</v>
      </c>
      <c r="BN31" s="702"/>
      <c r="BO31" s="702"/>
      <c r="BP31" s="702"/>
      <c r="BQ31" s="663"/>
      <c r="BR31" s="701">
        <v>99.4</v>
      </c>
      <c r="BS31" s="624"/>
      <c r="BT31" s="624"/>
      <c r="BU31" s="624"/>
      <c r="BV31" s="624"/>
      <c r="BW31" s="624"/>
      <c r="BX31" s="629">
        <v>97.7</v>
      </c>
      <c r="BY31" s="702"/>
      <c r="BZ31" s="702"/>
      <c r="CA31" s="702"/>
      <c r="CB31" s="663"/>
      <c r="CD31" s="709"/>
      <c r="CE31" s="710"/>
      <c r="CF31" s="667" t="s">
        <v>315</v>
      </c>
      <c r="CG31" s="664"/>
      <c r="CH31" s="664"/>
      <c r="CI31" s="664"/>
      <c r="CJ31" s="664"/>
      <c r="CK31" s="664"/>
      <c r="CL31" s="664"/>
      <c r="CM31" s="664"/>
      <c r="CN31" s="664"/>
      <c r="CO31" s="664"/>
      <c r="CP31" s="664"/>
      <c r="CQ31" s="665"/>
      <c r="CR31" s="623">
        <v>321620</v>
      </c>
      <c r="CS31" s="624"/>
      <c r="CT31" s="624"/>
      <c r="CU31" s="624"/>
      <c r="CV31" s="624"/>
      <c r="CW31" s="624"/>
      <c r="CX31" s="624"/>
      <c r="CY31" s="625"/>
      <c r="CZ31" s="628">
        <v>0.6</v>
      </c>
      <c r="DA31" s="657"/>
      <c r="DB31" s="657"/>
      <c r="DC31" s="658"/>
      <c r="DD31" s="631">
        <v>317799</v>
      </c>
      <c r="DE31" s="624"/>
      <c r="DF31" s="624"/>
      <c r="DG31" s="624"/>
      <c r="DH31" s="624"/>
      <c r="DI31" s="624"/>
      <c r="DJ31" s="624"/>
      <c r="DK31" s="625"/>
      <c r="DL31" s="631">
        <v>317773</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4971257</v>
      </c>
      <c r="S32" s="626"/>
      <c r="T32" s="626"/>
      <c r="U32" s="626"/>
      <c r="V32" s="626"/>
      <c r="W32" s="626"/>
      <c r="X32" s="626"/>
      <c r="Y32" s="627"/>
      <c r="Z32" s="685">
        <v>9.4</v>
      </c>
      <c r="AA32" s="685"/>
      <c r="AB32" s="685"/>
      <c r="AC32" s="685"/>
      <c r="AD32" s="686">
        <v>186643</v>
      </c>
      <c r="AE32" s="686"/>
      <c r="AF32" s="686"/>
      <c r="AG32" s="686"/>
      <c r="AH32" s="686"/>
      <c r="AI32" s="686"/>
      <c r="AJ32" s="686"/>
      <c r="AK32" s="686"/>
      <c r="AL32" s="628">
        <v>0.7</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99.2</v>
      </c>
      <c r="BH32" s="639"/>
      <c r="BI32" s="639"/>
      <c r="BJ32" s="639"/>
      <c r="BK32" s="639"/>
      <c r="BL32" s="639"/>
      <c r="BM32" s="683">
        <v>96.1</v>
      </c>
      <c r="BN32" s="639"/>
      <c r="BO32" s="639"/>
      <c r="BP32" s="639"/>
      <c r="BQ32" s="676"/>
      <c r="BR32" s="700">
        <v>99.1</v>
      </c>
      <c r="BS32" s="639"/>
      <c r="BT32" s="639"/>
      <c r="BU32" s="639"/>
      <c r="BV32" s="639"/>
      <c r="BW32" s="639"/>
      <c r="BX32" s="683">
        <v>95.5</v>
      </c>
      <c r="BY32" s="639"/>
      <c r="BZ32" s="639"/>
      <c r="CA32" s="639"/>
      <c r="CB32" s="676"/>
      <c r="CD32" s="711"/>
      <c r="CE32" s="712"/>
      <c r="CF32" s="667" t="s">
        <v>318</v>
      </c>
      <c r="CG32" s="664"/>
      <c r="CH32" s="664"/>
      <c r="CI32" s="664"/>
      <c r="CJ32" s="664"/>
      <c r="CK32" s="664"/>
      <c r="CL32" s="664"/>
      <c r="CM32" s="664"/>
      <c r="CN32" s="664"/>
      <c r="CO32" s="664"/>
      <c r="CP32" s="664"/>
      <c r="CQ32" s="665"/>
      <c r="CR32" s="623">
        <v>77</v>
      </c>
      <c r="CS32" s="626"/>
      <c r="CT32" s="626"/>
      <c r="CU32" s="626"/>
      <c r="CV32" s="626"/>
      <c r="CW32" s="626"/>
      <c r="CX32" s="626"/>
      <c r="CY32" s="627"/>
      <c r="CZ32" s="628">
        <v>0</v>
      </c>
      <c r="DA32" s="657"/>
      <c r="DB32" s="657"/>
      <c r="DC32" s="658"/>
      <c r="DD32" s="631">
        <v>77</v>
      </c>
      <c r="DE32" s="626"/>
      <c r="DF32" s="626"/>
      <c r="DG32" s="626"/>
      <c r="DH32" s="626"/>
      <c r="DI32" s="626"/>
      <c r="DJ32" s="626"/>
      <c r="DK32" s="627"/>
      <c r="DL32" s="631">
        <v>77</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696747</v>
      </c>
      <c r="S33" s="626"/>
      <c r="T33" s="626"/>
      <c r="U33" s="626"/>
      <c r="V33" s="626"/>
      <c r="W33" s="626"/>
      <c r="X33" s="626"/>
      <c r="Y33" s="627"/>
      <c r="Z33" s="685">
        <v>1.3</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17667239</v>
      </c>
      <c r="CS33" s="624"/>
      <c r="CT33" s="624"/>
      <c r="CU33" s="624"/>
      <c r="CV33" s="624"/>
      <c r="CW33" s="624"/>
      <c r="CX33" s="624"/>
      <c r="CY33" s="625"/>
      <c r="CZ33" s="628">
        <v>34.4</v>
      </c>
      <c r="DA33" s="657"/>
      <c r="DB33" s="657"/>
      <c r="DC33" s="658"/>
      <c r="DD33" s="631">
        <v>13136747</v>
      </c>
      <c r="DE33" s="624"/>
      <c r="DF33" s="624"/>
      <c r="DG33" s="624"/>
      <c r="DH33" s="624"/>
      <c r="DI33" s="624"/>
      <c r="DJ33" s="624"/>
      <c r="DK33" s="625"/>
      <c r="DL33" s="631">
        <v>10273392</v>
      </c>
      <c r="DM33" s="624"/>
      <c r="DN33" s="624"/>
      <c r="DO33" s="624"/>
      <c r="DP33" s="624"/>
      <c r="DQ33" s="624"/>
      <c r="DR33" s="624"/>
      <c r="DS33" s="624"/>
      <c r="DT33" s="624"/>
      <c r="DU33" s="624"/>
      <c r="DV33" s="625"/>
      <c r="DW33" s="628">
        <v>36.700000000000003</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540113</v>
      </c>
      <c r="S34" s="626"/>
      <c r="T34" s="626"/>
      <c r="U34" s="626"/>
      <c r="V34" s="626"/>
      <c r="W34" s="626"/>
      <c r="X34" s="626"/>
      <c r="Y34" s="627"/>
      <c r="Z34" s="685">
        <v>1</v>
      </c>
      <c r="AA34" s="685"/>
      <c r="AB34" s="685"/>
      <c r="AC34" s="685"/>
      <c r="AD34" s="686">
        <v>11353</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5157049</v>
      </c>
      <c r="CS34" s="626"/>
      <c r="CT34" s="626"/>
      <c r="CU34" s="626"/>
      <c r="CV34" s="626"/>
      <c r="CW34" s="626"/>
      <c r="CX34" s="626"/>
      <c r="CY34" s="627"/>
      <c r="CZ34" s="628">
        <v>10</v>
      </c>
      <c r="DA34" s="657"/>
      <c r="DB34" s="657"/>
      <c r="DC34" s="658"/>
      <c r="DD34" s="631">
        <v>3587153</v>
      </c>
      <c r="DE34" s="626"/>
      <c r="DF34" s="626"/>
      <c r="DG34" s="626"/>
      <c r="DH34" s="626"/>
      <c r="DI34" s="626"/>
      <c r="DJ34" s="626"/>
      <c r="DK34" s="627"/>
      <c r="DL34" s="631">
        <v>3105678</v>
      </c>
      <c r="DM34" s="626"/>
      <c r="DN34" s="626"/>
      <c r="DO34" s="626"/>
      <c r="DP34" s="626"/>
      <c r="DQ34" s="626"/>
      <c r="DR34" s="626"/>
      <c r="DS34" s="626"/>
      <c r="DT34" s="626"/>
      <c r="DU34" s="626"/>
      <c r="DV34" s="627"/>
      <c r="DW34" s="628">
        <v>11.1</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6504863</v>
      </c>
      <c r="S35" s="626"/>
      <c r="T35" s="626"/>
      <c r="U35" s="626"/>
      <c r="V35" s="626"/>
      <c r="W35" s="626"/>
      <c r="X35" s="626"/>
      <c r="Y35" s="627"/>
      <c r="Z35" s="685">
        <v>12.2</v>
      </c>
      <c r="AA35" s="685"/>
      <c r="AB35" s="685"/>
      <c r="AC35" s="685"/>
      <c r="AD35" s="686" t="s">
        <v>130</v>
      </c>
      <c r="AE35" s="686"/>
      <c r="AF35" s="686"/>
      <c r="AG35" s="686"/>
      <c r="AH35" s="686"/>
      <c r="AI35" s="686"/>
      <c r="AJ35" s="686"/>
      <c r="AK35" s="686"/>
      <c r="AL35" s="628" t="s">
        <v>234</v>
      </c>
      <c r="AM35" s="629"/>
      <c r="AN35" s="629"/>
      <c r="AO35" s="687"/>
      <c r="AP35" s="234"/>
      <c r="AQ35" s="691" t="s">
        <v>326</v>
      </c>
      <c r="AR35" s="692"/>
      <c r="AS35" s="692"/>
      <c r="AT35" s="692"/>
      <c r="AU35" s="692"/>
      <c r="AV35" s="692"/>
      <c r="AW35" s="692"/>
      <c r="AX35" s="692"/>
      <c r="AY35" s="693"/>
      <c r="AZ35" s="688">
        <v>6251521</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109865</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565340</v>
      </c>
      <c r="CS35" s="624"/>
      <c r="CT35" s="624"/>
      <c r="CU35" s="624"/>
      <c r="CV35" s="624"/>
      <c r="CW35" s="624"/>
      <c r="CX35" s="624"/>
      <c r="CY35" s="625"/>
      <c r="CZ35" s="628">
        <v>1.1000000000000001</v>
      </c>
      <c r="DA35" s="657"/>
      <c r="DB35" s="657"/>
      <c r="DC35" s="658"/>
      <c r="DD35" s="631">
        <v>506207</v>
      </c>
      <c r="DE35" s="624"/>
      <c r="DF35" s="624"/>
      <c r="DG35" s="624"/>
      <c r="DH35" s="624"/>
      <c r="DI35" s="624"/>
      <c r="DJ35" s="624"/>
      <c r="DK35" s="625"/>
      <c r="DL35" s="631">
        <v>167894</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130</v>
      </c>
      <c r="S36" s="626"/>
      <c r="T36" s="626"/>
      <c r="U36" s="626"/>
      <c r="V36" s="626"/>
      <c r="W36" s="626"/>
      <c r="X36" s="626"/>
      <c r="Y36" s="627"/>
      <c r="Z36" s="685" t="s">
        <v>130</v>
      </c>
      <c r="AA36" s="685"/>
      <c r="AB36" s="685"/>
      <c r="AC36" s="685"/>
      <c r="AD36" s="686" t="s">
        <v>130</v>
      </c>
      <c r="AE36" s="686"/>
      <c r="AF36" s="686"/>
      <c r="AG36" s="686"/>
      <c r="AH36" s="686"/>
      <c r="AI36" s="686"/>
      <c r="AJ36" s="686"/>
      <c r="AK36" s="686"/>
      <c r="AL36" s="628" t="s">
        <v>130</v>
      </c>
      <c r="AM36" s="629"/>
      <c r="AN36" s="629"/>
      <c r="AO36" s="687"/>
      <c r="AQ36" s="660" t="s">
        <v>330</v>
      </c>
      <c r="AR36" s="661"/>
      <c r="AS36" s="661"/>
      <c r="AT36" s="661"/>
      <c r="AU36" s="661"/>
      <c r="AV36" s="661"/>
      <c r="AW36" s="661"/>
      <c r="AX36" s="661"/>
      <c r="AY36" s="662"/>
      <c r="AZ36" s="623">
        <v>1914795</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-45473</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6736720</v>
      </c>
      <c r="CS36" s="626"/>
      <c r="CT36" s="626"/>
      <c r="CU36" s="626"/>
      <c r="CV36" s="626"/>
      <c r="CW36" s="626"/>
      <c r="CX36" s="626"/>
      <c r="CY36" s="627"/>
      <c r="CZ36" s="628">
        <v>13.1</v>
      </c>
      <c r="DA36" s="657"/>
      <c r="DB36" s="657"/>
      <c r="DC36" s="658"/>
      <c r="DD36" s="631">
        <v>5311588</v>
      </c>
      <c r="DE36" s="626"/>
      <c r="DF36" s="626"/>
      <c r="DG36" s="626"/>
      <c r="DH36" s="626"/>
      <c r="DI36" s="626"/>
      <c r="DJ36" s="626"/>
      <c r="DK36" s="627"/>
      <c r="DL36" s="631">
        <v>3793318</v>
      </c>
      <c r="DM36" s="626"/>
      <c r="DN36" s="626"/>
      <c r="DO36" s="626"/>
      <c r="DP36" s="626"/>
      <c r="DQ36" s="626"/>
      <c r="DR36" s="626"/>
      <c r="DS36" s="626"/>
      <c r="DT36" s="626"/>
      <c r="DU36" s="626"/>
      <c r="DV36" s="627"/>
      <c r="DW36" s="628">
        <v>13.5</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1575763</v>
      </c>
      <c r="S37" s="626"/>
      <c r="T37" s="626"/>
      <c r="U37" s="626"/>
      <c r="V37" s="626"/>
      <c r="W37" s="626"/>
      <c r="X37" s="626"/>
      <c r="Y37" s="627"/>
      <c r="Z37" s="685">
        <v>3</v>
      </c>
      <c r="AA37" s="685"/>
      <c r="AB37" s="685"/>
      <c r="AC37" s="685"/>
      <c r="AD37" s="686" t="s">
        <v>130</v>
      </c>
      <c r="AE37" s="686"/>
      <c r="AF37" s="686"/>
      <c r="AG37" s="686"/>
      <c r="AH37" s="686"/>
      <c r="AI37" s="686"/>
      <c r="AJ37" s="686"/>
      <c r="AK37" s="686"/>
      <c r="AL37" s="628" t="s">
        <v>130</v>
      </c>
      <c r="AM37" s="629"/>
      <c r="AN37" s="629"/>
      <c r="AO37" s="687"/>
      <c r="AQ37" s="660" t="s">
        <v>334</v>
      </c>
      <c r="AR37" s="661"/>
      <c r="AS37" s="661"/>
      <c r="AT37" s="661"/>
      <c r="AU37" s="661"/>
      <c r="AV37" s="661"/>
      <c r="AW37" s="661"/>
      <c r="AX37" s="661"/>
      <c r="AY37" s="662"/>
      <c r="AZ37" s="623">
        <v>120562</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12466</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2488861</v>
      </c>
      <c r="CS37" s="624"/>
      <c r="CT37" s="624"/>
      <c r="CU37" s="624"/>
      <c r="CV37" s="624"/>
      <c r="CW37" s="624"/>
      <c r="CX37" s="624"/>
      <c r="CY37" s="625"/>
      <c r="CZ37" s="628">
        <v>4.8</v>
      </c>
      <c r="DA37" s="657"/>
      <c r="DB37" s="657"/>
      <c r="DC37" s="658"/>
      <c r="DD37" s="631">
        <v>1933344</v>
      </c>
      <c r="DE37" s="624"/>
      <c r="DF37" s="624"/>
      <c r="DG37" s="624"/>
      <c r="DH37" s="624"/>
      <c r="DI37" s="624"/>
      <c r="DJ37" s="624"/>
      <c r="DK37" s="625"/>
      <c r="DL37" s="631">
        <v>1878219</v>
      </c>
      <c r="DM37" s="624"/>
      <c r="DN37" s="624"/>
      <c r="DO37" s="624"/>
      <c r="DP37" s="624"/>
      <c r="DQ37" s="624"/>
      <c r="DR37" s="624"/>
      <c r="DS37" s="624"/>
      <c r="DT37" s="624"/>
      <c r="DU37" s="624"/>
      <c r="DV37" s="625"/>
      <c r="DW37" s="628">
        <v>6.7</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53123753</v>
      </c>
      <c r="S38" s="675"/>
      <c r="T38" s="675"/>
      <c r="U38" s="675"/>
      <c r="V38" s="675"/>
      <c r="W38" s="675"/>
      <c r="X38" s="675"/>
      <c r="Y38" s="680"/>
      <c r="Z38" s="681">
        <v>100</v>
      </c>
      <c r="AA38" s="681"/>
      <c r="AB38" s="681"/>
      <c r="AC38" s="681"/>
      <c r="AD38" s="682">
        <v>26425822</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64402</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19002</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4143910</v>
      </c>
      <c r="CS38" s="626"/>
      <c r="CT38" s="626"/>
      <c r="CU38" s="626"/>
      <c r="CV38" s="626"/>
      <c r="CW38" s="626"/>
      <c r="CX38" s="626"/>
      <c r="CY38" s="627"/>
      <c r="CZ38" s="628">
        <v>8.1</v>
      </c>
      <c r="DA38" s="657"/>
      <c r="DB38" s="657"/>
      <c r="DC38" s="658"/>
      <c r="DD38" s="631">
        <v>3450347</v>
      </c>
      <c r="DE38" s="626"/>
      <c r="DF38" s="626"/>
      <c r="DG38" s="626"/>
      <c r="DH38" s="626"/>
      <c r="DI38" s="626"/>
      <c r="DJ38" s="626"/>
      <c r="DK38" s="627"/>
      <c r="DL38" s="631">
        <v>3206502</v>
      </c>
      <c r="DM38" s="626"/>
      <c r="DN38" s="626"/>
      <c r="DO38" s="626"/>
      <c r="DP38" s="626"/>
      <c r="DQ38" s="626"/>
      <c r="DR38" s="626"/>
      <c r="DS38" s="626"/>
      <c r="DT38" s="626"/>
      <c r="DU38" s="626"/>
      <c r="DV38" s="627"/>
      <c r="DW38" s="628">
        <v>11.5</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v>21866</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87</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946364</v>
      </c>
      <c r="CS39" s="624"/>
      <c r="CT39" s="624"/>
      <c r="CU39" s="624"/>
      <c r="CV39" s="624"/>
      <c r="CW39" s="624"/>
      <c r="CX39" s="624"/>
      <c r="CY39" s="625"/>
      <c r="CZ39" s="628">
        <v>1.8</v>
      </c>
      <c r="DA39" s="657"/>
      <c r="DB39" s="657"/>
      <c r="DC39" s="658"/>
      <c r="DD39" s="631">
        <v>269268</v>
      </c>
      <c r="DE39" s="624"/>
      <c r="DF39" s="624"/>
      <c r="DG39" s="624"/>
      <c r="DH39" s="624"/>
      <c r="DI39" s="624"/>
      <c r="DJ39" s="624"/>
      <c r="DK39" s="625"/>
      <c r="DL39" s="631" t="s">
        <v>130</v>
      </c>
      <c r="DM39" s="624"/>
      <c r="DN39" s="624"/>
      <c r="DO39" s="624"/>
      <c r="DP39" s="624"/>
      <c r="DQ39" s="624"/>
      <c r="DR39" s="624"/>
      <c r="DS39" s="624"/>
      <c r="DT39" s="624"/>
      <c r="DU39" s="624"/>
      <c r="DV39" s="625"/>
      <c r="DW39" s="628" t="s">
        <v>130</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912311</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234</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117856</v>
      </c>
      <c r="CS40" s="626"/>
      <c r="CT40" s="626"/>
      <c r="CU40" s="626"/>
      <c r="CV40" s="626"/>
      <c r="CW40" s="626"/>
      <c r="CX40" s="626"/>
      <c r="CY40" s="627"/>
      <c r="CZ40" s="628">
        <v>0.2</v>
      </c>
      <c r="DA40" s="657"/>
      <c r="DB40" s="657"/>
      <c r="DC40" s="658"/>
      <c r="DD40" s="631">
        <v>12184</v>
      </c>
      <c r="DE40" s="626"/>
      <c r="DF40" s="626"/>
      <c r="DG40" s="626"/>
      <c r="DH40" s="626"/>
      <c r="DI40" s="626"/>
      <c r="DJ40" s="626"/>
      <c r="DK40" s="627"/>
      <c r="DL40" s="631" t="s">
        <v>130</v>
      </c>
      <c r="DM40" s="626"/>
      <c r="DN40" s="626"/>
      <c r="DO40" s="626"/>
      <c r="DP40" s="626"/>
      <c r="DQ40" s="626"/>
      <c r="DR40" s="626"/>
      <c r="DS40" s="626"/>
      <c r="DT40" s="626"/>
      <c r="DU40" s="626"/>
      <c r="DV40" s="627"/>
      <c r="DW40" s="628" t="s">
        <v>234</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3217585</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368</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130</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7991628</v>
      </c>
      <c r="CS42" s="626"/>
      <c r="CT42" s="626"/>
      <c r="CU42" s="626"/>
      <c r="CV42" s="626"/>
      <c r="CW42" s="626"/>
      <c r="CX42" s="626"/>
      <c r="CY42" s="627"/>
      <c r="CZ42" s="628">
        <v>15.6</v>
      </c>
      <c r="DA42" s="629"/>
      <c r="DB42" s="629"/>
      <c r="DC42" s="630"/>
      <c r="DD42" s="631">
        <v>1379043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247530</v>
      </c>
      <c r="CS43" s="624"/>
      <c r="CT43" s="624"/>
      <c r="CU43" s="624"/>
      <c r="CV43" s="624"/>
      <c r="CW43" s="624"/>
      <c r="CX43" s="624"/>
      <c r="CY43" s="625"/>
      <c r="CZ43" s="628">
        <v>0.5</v>
      </c>
      <c r="DA43" s="657"/>
      <c r="DB43" s="657"/>
      <c r="DC43" s="658"/>
      <c r="DD43" s="631">
        <v>231096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306</v>
      </c>
      <c r="CE44" s="652"/>
      <c r="CF44" s="620" t="s">
        <v>356</v>
      </c>
      <c r="CG44" s="621"/>
      <c r="CH44" s="621"/>
      <c r="CI44" s="621"/>
      <c r="CJ44" s="621"/>
      <c r="CK44" s="621"/>
      <c r="CL44" s="621"/>
      <c r="CM44" s="621"/>
      <c r="CN44" s="621"/>
      <c r="CO44" s="621"/>
      <c r="CP44" s="621"/>
      <c r="CQ44" s="622"/>
      <c r="CR44" s="623">
        <v>7445617</v>
      </c>
      <c r="CS44" s="626"/>
      <c r="CT44" s="626"/>
      <c r="CU44" s="626"/>
      <c r="CV44" s="626"/>
      <c r="CW44" s="626"/>
      <c r="CX44" s="626"/>
      <c r="CY44" s="627"/>
      <c r="CZ44" s="628">
        <v>14.5</v>
      </c>
      <c r="DA44" s="629"/>
      <c r="DB44" s="629"/>
      <c r="DC44" s="630"/>
      <c r="DD44" s="631">
        <v>1217799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2021986</v>
      </c>
      <c r="CS45" s="624"/>
      <c r="CT45" s="624"/>
      <c r="CU45" s="624"/>
      <c r="CV45" s="624"/>
      <c r="CW45" s="624"/>
      <c r="CX45" s="624"/>
      <c r="CY45" s="625"/>
      <c r="CZ45" s="628">
        <v>3.9</v>
      </c>
      <c r="DA45" s="657"/>
      <c r="DB45" s="657"/>
      <c r="DC45" s="658"/>
      <c r="DD45" s="631">
        <v>81665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5210523</v>
      </c>
      <c r="CS46" s="626"/>
      <c r="CT46" s="626"/>
      <c r="CU46" s="626"/>
      <c r="CV46" s="626"/>
      <c r="CW46" s="626"/>
      <c r="CX46" s="626"/>
      <c r="CY46" s="627"/>
      <c r="CZ46" s="628">
        <v>10.199999999999999</v>
      </c>
      <c r="DA46" s="629"/>
      <c r="DB46" s="629"/>
      <c r="DC46" s="630"/>
      <c r="DD46" s="631">
        <v>1093200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546011</v>
      </c>
      <c r="CS47" s="624"/>
      <c r="CT47" s="624"/>
      <c r="CU47" s="624"/>
      <c r="CV47" s="624"/>
      <c r="CW47" s="624"/>
      <c r="CX47" s="624"/>
      <c r="CY47" s="625"/>
      <c r="CZ47" s="628">
        <v>1.1000000000000001</v>
      </c>
      <c r="DA47" s="657"/>
      <c r="DB47" s="657"/>
      <c r="DC47" s="658"/>
      <c r="DD47" s="631">
        <v>161244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234</v>
      </c>
      <c r="CS48" s="626"/>
      <c r="CT48" s="626"/>
      <c r="CU48" s="626"/>
      <c r="CV48" s="626"/>
      <c r="CW48" s="626"/>
      <c r="CX48" s="626"/>
      <c r="CY48" s="627"/>
      <c r="CZ48" s="628" t="s">
        <v>130</v>
      </c>
      <c r="DA48" s="629"/>
      <c r="DB48" s="629"/>
      <c r="DC48" s="630"/>
      <c r="DD48" s="631" t="s">
        <v>130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51317895</v>
      </c>
      <c r="CS49" s="639"/>
      <c r="CT49" s="639"/>
      <c r="CU49" s="639"/>
      <c r="CV49" s="639"/>
      <c r="CW49" s="639"/>
      <c r="CX49" s="639"/>
      <c r="CY49" s="640"/>
      <c r="CZ49" s="641">
        <v>100</v>
      </c>
      <c r="DA49" s="642"/>
      <c r="DB49" s="642"/>
      <c r="DC49" s="643"/>
      <c r="DD49" s="644">
        <v>29940846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uGzxXqZep54sIWV7pwuj/nWLtuXL2t0fD+Q/pe2LOwSCuRi8BpButJGUK3DuSytSskRPqfYCE7cY5QfbnXOUSQ==" saltValue="q/mugJBNjHNd8AgkEYjx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G15" sqref="BG1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50689</v>
      </c>
      <c r="R7" s="1156"/>
      <c r="S7" s="1156"/>
      <c r="T7" s="1156"/>
      <c r="U7" s="1156"/>
      <c r="V7" s="1156">
        <v>48890</v>
      </c>
      <c r="W7" s="1156"/>
      <c r="X7" s="1156"/>
      <c r="Y7" s="1156"/>
      <c r="Z7" s="1156"/>
      <c r="AA7" s="1156">
        <v>1800</v>
      </c>
      <c r="AB7" s="1156"/>
      <c r="AC7" s="1156"/>
      <c r="AD7" s="1156"/>
      <c r="AE7" s="1157"/>
      <c r="AF7" s="1158">
        <v>1196</v>
      </c>
      <c r="AG7" s="1159"/>
      <c r="AH7" s="1159"/>
      <c r="AI7" s="1159"/>
      <c r="AJ7" s="1160"/>
      <c r="AK7" s="1142">
        <v>2691</v>
      </c>
      <c r="AL7" s="1143"/>
      <c r="AM7" s="1143"/>
      <c r="AN7" s="1143"/>
      <c r="AO7" s="1143"/>
      <c r="AP7" s="1143">
        <v>66775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602</v>
      </c>
      <c r="BS7" s="1146" t="s">
        <v>594</v>
      </c>
      <c r="BT7" s="1147"/>
      <c r="BU7" s="1147"/>
      <c r="BV7" s="1147"/>
      <c r="BW7" s="1147"/>
      <c r="BX7" s="1147"/>
      <c r="BY7" s="1147"/>
      <c r="BZ7" s="1147"/>
      <c r="CA7" s="1147"/>
      <c r="CB7" s="1147"/>
      <c r="CC7" s="1147"/>
      <c r="CD7" s="1147"/>
      <c r="CE7" s="1147"/>
      <c r="CF7" s="1147"/>
      <c r="CG7" s="1148"/>
      <c r="CH7" s="1139">
        <v>9</v>
      </c>
      <c r="CI7" s="1140"/>
      <c r="CJ7" s="1140"/>
      <c r="CK7" s="1140"/>
      <c r="CL7" s="1141"/>
      <c r="CM7" s="1139">
        <v>957</v>
      </c>
      <c r="CN7" s="1140"/>
      <c r="CO7" s="1140"/>
      <c r="CP7" s="1140"/>
      <c r="CQ7" s="1141"/>
      <c r="CR7" s="1139">
        <v>3</v>
      </c>
      <c r="CS7" s="1140"/>
      <c r="CT7" s="1140"/>
      <c r="CU7" s="1140"/>
      <c r="CV7" s="1141"/>
      <c r="CW7" s="1139">
        <v>148</v>
      </c>
      <c r="CX7" s="1140"/>
      <c r="CY7" s="1140"/>
      <c r="CZ7" s="1140"/>
      <c r="DA7" s="1141"/>
      <c r="DB7" s="1139" t="s">
        <v>614</v>
      </c>
      <c r="DC7" s="1140"/>
      <c r="DD7" s="1140"/>
      <c r="DE7" s="1140"/>
      <c r="DF7" s="1141"/>
      <c r="DG7" s="1139" t="s">
        <v>614</v>
      </c>
      <c r="DH7" s="1140"/>
      <c r="DI7" s="1140"/>
      <c r="DJ7" s="1140"/>
      <c r="DK7" s="1141"/>
      <c r="DL7" s="1139">
        <v>837</v>
      </c>
      <c r="DM7" s="1140"/>
      <c r="DN7" s="1140"/>
      <c r="DO7" s="1140"/>
      <c r="DP7" s="1141"/>
      <c r="DQ7" s="1139" t="s">
        <v>614</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6</v>
      </c>
      <c r="R8" s="1095"/>
      <c r="S8" s="1095"/>
      <c r="T8" s="1095"/>
      <c r="U8" s="1095"/>
      <c r="V8" s="1095">
        <v>0</v>
      </c>
      <c r="W8" s="1095"/>
      <c r="X8" s="1095"/>
      <c r="Y8" s="1095"/>
      <c r="Z8" s="1095"/>
      <c r="AA8" s="1095">
        <v>6</v>
      </c>
      <c r="AB8" s="1095"/>
      <c r="AC8" s="1095"/>
      <c r="AD8" s="1095"/>
      <c r="AE8" s="1096"/>
      <c r="AF8" s="1070">
        <v>0</v>
      </c>
      <c r="AG8" s="1071"/>
      <c r="AH8" s="1071"/>
      <c r="AI8" s="1071"/>
      <c r="AJ8" s="1072"/>
      <c r="AK8" s="1137" t="s">
        <v>606</v>
      </c>
      <c r="AL8" s="1138"/>
      <c r="AM8" s="1138"/>
      <c r="AN8" s="1138"/>
      <c r="AO8" s="1138"/>
      <c r="AP8" s="1138" t="s">
        <v>605</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595</v>
      </c>
      <c r="BT8" s="1066"/>
      <c r="BU8" s="1066"/>
      <c r="BV8" s="1066"/>
      <c r="BW8" s="1066"/>
      <c r="BX8" s="1066"/>
      <c r="BY8" s="1066"/>
      <c r="BZ8" s="1066"/>
      <c r="CA8" s="1066"/>
      <c r="CB8" s="1066"/>
      <c r="CC8" s="1066"/>
      <c r="CD8" s="1066"/>
      <c r="CE8" s="1066"/>
      <c r="CF8" s="1066"/>
      <c r="CG8" s="1067"/>
      <c r="CH8" s="1040">
        <v>-2</v>
      </c>
      <c r="CI8" s="1041"/>
      <c r="CJ8" s="1041"/>
      <c r="CK8" s="1041"/>
      <c r="CL8" s="1042"/>
      <c r="CM8" s="1040">
        <v>186</v>
      </c>
      <c r="CN8" s="1041"/>
      <c r="CO8" s="1041"/>
      <c r="CP8" s="1041"/>
      <c r="CQ8" s="1042"/>
      <c r="CR8" s="1040">
        <v>70</v>
      </c>
      <c r="CS8" s="1041"/>
      <c r="CT8" s="1041"/>
      <c r="CU8" s="1041"/>
      <c r="CV8" s="1042"/>
      <c r="CW8" s="1040">
        <v>1</v>
      </c>
      <c r="CX8" s="1041"/>
      <c r="CY8" s="1041"/>
      <c r="CZ8" s="1041"/>
      <c r="DA8" s="1042"/>
      <c r="DB8" s="1040" t="s">
        <v>625</v>
      </c>
      <c r="DC8" s="1041"/>
      <c r="DD8" s="1041"/>
      <c r="DE8" s="1041"/>
      <c r="DF8" s="1042"/>
      <c r="DG8" s="1040" t="s">
        <v>626</v>
      </c>
      <c r="DH8" s="1041"/>
      <c r="DI8" s="1041"/>
      <c r="DJ8" s="1041"/>
      <c r="DK8" s="1042"/>
      <c r="DL8" s="1040" t="s">
        <v>614</v>
      </c>
      <c r="DM8" s="1041"/>
      <c r="DN8" s="1041"/>
      <c r="DO8" s="1041"/>
      <c r="DP8" s="1042"/>
      <c r="DQ8" s="1040" t="s">
        <v>629</v>
      </c>
      <c r="DR8" s="1041"/>
      <c r="DS8" s="1041"/>
      <c r="DT8" s="1041"/>
      <c r="DU8" s="1042"/>
      <c r="DV8" s="1043"/>
      <c r="DW8" s="1044"/>
      <c r="DX8" s="1044"/>
      <c r="DY8" s="1044"/>
      <c r="DZ8" s="1045"/>
      <c r="EA8" s="254"/>
    </row>
    <row r="9" spans="1:131" s="255" customFormat="1" ht="26.25" customHeight="1" x14ac:dyDescent="0.15">
      <c r="A9" s="261">
        <v>3</v>
      </c>
      <c r="B9" s="1088" t="s">
        <v>386</v>
      </c>
      <c r="C9" s="1089"/>
      <c r="D9" s="1089"/>
      <c r="E9" s="1089"/>
      <c r="F9" s="1089"/>
      <c r="G9" s="1089"/>
      <c r="H9" s="1089"/>
      <c r="I9" s="1089"/>
      <c r="J9" s="1089"/>
      <c r="K9" s="1089"/>
      <c r="L9" s="1089"/>
      <c r="M9" s="1089"/>
      <c r="N9" s="1089"/>
      <c r="O9" s="1089"/>
      <c r="P9" s="1090"/>
      <c r="Q9" s="1094">
        <v>1</v>
      </c>
      <c r="R9" s="1095"/>
      <c r="S9" s="1095"/>
      <c r="T9" s="1095"/>
      <c r="U9" s="1095"/>
      <c r="V9" s="1095">
        <v>1</v>
      </c>
      <c r="W9" s="1095"/>
      <c r="X9" s="1095"/>
      <c r="Y9" s="1095"/>
      <c r="Z9" s="1095"/>
      <c r="AA9" s="1095">
        <v>0</v>
      </c>
      <c r="AB9" s="1095"/>
      <c r="AC9" s="1095"/>
      <c r="AD9" s="1095"/>
      <c r="AE9" s="1096"/>
      <c r="AF9" s="1070">
        <v>0</v>
      </c>
      <c r="AG9" s="1071"/>
      <c r="AH9" s="1071"/>
      <c r="AI9" s="1071"/>
      <c r="AJ9" s="1072"/>
      <c r="AK9" s="1137" t="s">
        <v>603</v>
      </c>
      <c r="AL9" s="1138"/>
      <c r="AM9" s="1138"/>
      <c r="AN9" s="1138"/>
      <c r="AO9" s="1138"/>
      <c r="AP9" s="1138" t="s">
        <v>604</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596</v>
      </c>
      <c r="BT9" s="1066"/>
      <c r="BU9" s="1066"/>
      <c r="BV9" s="1066"/>
      <c r="BW9" s="1066"/>
      <c r="BX9" s="1066"/>
      <c r="BY9" s="1066"/>
      <c r="BZ9" s="1066"/>
      <c r="CA9" s="1066"/>
      <c r="CB9" s="1066"/>
      <c r="CC9" s="1066"/>
      <c r="CD9" s="1066"/>
      <c r="CE9" s="1066"/>
      <c r="CF9" s="1066"/>
      <c r="CG9" s="1067"/>
      <c r="CH9" s="1040">
        <v>0</v>
      </c>
      <c r="CI9" s="1041"/>
      <c r="CJ9" s="1041"/>
      <c r="CK9" s="1041"/>
      <c r="CL9" s="1042"/>
      <c r="CM9" s="1040">
        <v>197</v>
      </c>
      <c r="CN9" s="1041"/>
      <c r="CO9" s="1041"/>
      <c r="CP9" s="1041"/>
      <c r="CQ9" s="1042"/>
      <c r="CR9" s="1040">
        <v>160</v>
      </c>
      <c r="CS9" s="1041"/>
      <c r="CT9" s="1041"/>
      <c r="CU9" s="1041"/>
      <c r="CV9" s="1042"/>
      <c r="CW9" s="1040">
        <v>28</v>
      </c>
      <c r="CX9" s="1041"/>
      <c r="CY9" s="1041"/>
      <c r="CZ9" s="1041"/>
      <c r="DA9" s="1042"/>
      <c r="DB9" s="1040" t="s">
        <v>614</v>
      </c>
      <c r="DC9" s="1041"/>
      <c r="DD9" s="1041"/>
      <c r="DE9" s="1041"/>
      <c r="DF9" s="1042"/>
      <c r="DG9" s="1040" t="s">
        <v>614</v>
      </c>
      <c r="DH9" s="1041"/>
      <c r="DI9" s="1041"/>
      <c r="DJ9" s="1041"/>
      <c r="DK9" s="1042"/>
      <c r="DL9" s="1040" t="s">
        <v>614</v>
      </c>
      <c r="DM9" s="1041"/>
      <c r="DN9" s="1041"/>
      <c r="DO9" s="1041"/>
      <c r="DP9" s="1042"/>
      <c r="DQ9" s="1040" t="s">
        <v>614</v>
      </c>
      <c r="DR9" s="1041"/>
      <c r="DS9" s="1041"/>
      <c r="DT9" s="1041"/>
      <c r="DU9" s="1042"/>
      <c r="DV9" s="1043"/>
      <c r="DW9" s="1044"/>
      <c r="DX9" s="1044"/>
      <c r="DY9" s="1044"/>
      <c r="DZ9" s="1045"/>
      <c r="EA9" s="254"/>
    </row>
    <row r="10" spans="1:131" s="255" customFormat="1" ht="26.25" customHeight="1" x14ac:dyDescent="0.15">
      <c r="A10" s="261">
        <v>4</v>
      </c>
      <c r="B10" s="1088" t="s">
        <v>388</v>
      </c>
      <c r="C10" s="1089"/>
      <c r="D10" s="1089"/>
      <c r="E10" s="1089"/>
      <c r="F10" s="1089"/>
      <c r="G10" s="1089"/>
      <c r="H10" s="1089"/>
      <c r="I10" s="1089"/>
      <c r="J10" s="1089"/>
      <c r="K10" s="1089"/>
      <c r="L10" s="1089"/>
      <c r="M10" s="1089"/>
      <c r="N10" s="1089"/>
      <c r="O10" s="1089"/>
      <c r="P10" s="1090"/>
      <c r="Q10" s="1094">
        <v>9</v>
      </c>
      <c r="R10" s="1095"/>
      <c r="S10" s="1095"/>
      <c r="T10" s="1095"/>
      <c r="U10" s="1095"/>
      <c r="V10" s="1095">
        <v>8</v>
      </c>
      <c r="W10" s="1095"/>
      <c r="X10" s="1095"/>
      <c r="Y10" s="1095"/>
      <c r="Z10" s="1095"/>
      <c r="AA10" s="1095">
        <v>1</v>
      </c>
      <c r="AB10" s="1095"/>
      <c r="AC10" s="1095"/>
      <c r="AD10" s="1095"/>
      <c r="AE10" s="1096"/>
      <c r="AF10" s="1070">
        <v>0</v>
      </c>
      <c r="AG10" s="1071"/>
      <c r="AH10" s="1071"/>
      <c r="AI10" s="1071"/>
      <c r="AJ10" s="1072"/>
      <c r="AK10" s="1137">
        <v>5</v>
      </c>
      <c r="AL10" s="1138"/>
      <c r="AM10" s="1138"/>
      <c r="AN10" s="1138"/>
      <c r="AO10" s="1138"/>
      <c r="AP10" s="1138" t="s">
        <v>603</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597</v>
      </c>
      <c r="BT10" s="1066"/>
      <c r="BU10" s="1066"/>
      <c r="BV10" s="1066"/>
      <c r="BW10" s="1066"/>
      <c r="BX10" s="1066"/>
      <c r="BY10" s="1066"/>
      <c r="BZ10" s="1066"/>
      <c r="CA10" s="1066"/>
      <c r="CB10" s="1066"/>
      <c r="CC10" s="1066"/>
      <c r="CD10" s="1066"/>
      <c r="CE10" s="1066"/>
      <c r="CF10" s="1066"/>
      <c r="CG10" s="1067"/>
      <c r="CH10" s="1040">
        <v>-7</v>
      </c>
      <c r="CI10" s="1041"/>
      <c r="CJ10" s="1041"/>
      <c r="CK10" s="1041"/>
      <c r="CL10" s="1042"/>
      <c r="CM10" s="1040">
        <v>110</v>
      </c>
      <c r="CN10" s="1041"/>
      <c r="CO10" s="1041"/>
      <c r="CP10" s="1041"/>
      <c r="CQ10" s="1042"/>
      <c r="CR10" s="1040">
        <v>4</v>
      </c>
      <c r="CS10" s="1041"/>
      <c r="CT10" s="1041"/>
      <c r="CU10" s="1041"/>
      <c r="CV10" s="1042"/>
      <c r="CW10" s="1040">
        <v>2</v>
      </c>
      <c r="CX10" s="1041"/>
      <c r="CY10" s="1041"/>
      <c r="CZ10" s="1041"/>
      <c r="DA10" s="1042"/>
      <c r="DB10" s="1040" t="s">
        <v>614</v>
      </c>
      <c r="DC10" s="1041"/>
      <c r="DD10" s="1041"/>
      <c r="DE10" s="1041"/>
      <c r="DF10" s="1042"/>
      <c r="DG10" s="1040" t="s">
        <v>621</v>
      </c>
      <c r="DH10" s="1041"/>
      <c r="DI10" s="1041"/>
      <c r="DJ10" s="1041"/>
      <c r="DK10" s="1042"/>
      <c r="DL10" s="1040" t="s">
        <v>614</v>
      </c>
      <c r="DM10" s="1041"/>
      <c r="DN10" s="1041"/>
      <c r="DO10" s="1041"/>
      <c r="DP10" s="1042"/>
      <c r="DQ10" s="1040" t="s">
        <v>621</v>
      </c>
      <c r="DR10" s="1041"/>
      <c r="DS10" s="1041"/>
      <c r="DT10" s="1041"/>
      <c r="DU10" s="1042"/>
      <c r="DV10" s="1043"/>
      <c r="DW10" s="1044"/>
      <c r="DX10" s="1044"/>
      <c r="DY10" s="1044"/>
      <c r="DZ10" s="1045"/>
      <c r="EA10" s="254"/>
    </row>
    <row r="11" spans="1:131" s="255" customFormat="1" ht="26.25" customHeight="1" x14ac:dyDescent="0.15">
      <c r="A11" s="261">
        <v>5</v>
      </c>
      <c r="B11" s="1088" t="s">
        <v>389</v>
      </c>
      <c r="C11" s="1089"/>
      <c r="D11" s="1089"/>
      <c r="E11" s="1089"/>
      <c r="F11" s="1089"/>
      <c r="G11" s="1089"/>
      <c r="H11" s="1089"/>
      <c r="I11" s="1089"/>
      <c r="J11" s="1089"/>
      <c r="K11" s="1089"/>
      <c r="L11" s="1089"/>
      <c r="M11" s="1089"/>
      <c r="N11" s="1089"/>
      <c r="O11" s="1089"/>
      <c r="P11" s="1090"/>
      <c r="Q11" s="1094">
        <v>3008</v>
      </c>
      <c r="R11" s="1095"/>
      <c r="S11" s="1095"/>
      <c r="T11" s="1095"/>
      <c r="U11" s="1095"/>
      <c r="V11" s="1095">
        <v>3008</v>
      </c>
      <c r="W11" s="1095"/>
      <c r="X11" s="1095"/>
      <c r="Y11" s="1095"/>
      <c r="Z11" s="1095"/>
      <c r="AA11" s="1095">
        <v>0</v>
      </c>
      <c r="AB11" s="1095"/>
      <c r="AC11" s="1095"/>
      <c r="AD11" s="1095"/>
      <c r="AE11" s="1096"/>
      <c r="AF11" s="1070">
        <v>0</v>
      </c>
      <c r="AG11" s="1071"/>
      <c r="AH11" s="1071"/>
      <c r="AI11" s="1071"/>
      <c r="AJ11" s="1072"/>
      <c r="AK11" s="1137">
        <v>2450</v>
      </c>
      <c r="AL11" s="1138"/>
      <c r="AM11" s="1138"/>
      <c r="AN11" s="1138"/>
      <c r="AO11" s="1138"/>
      <c r="AP11" s="1138">
        <v>7213</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598</v>
      </c>
      <c r="BT11" s="1066"/>
      <c r="BU11" s="1066"/>
      <c r="BV11" s="1066"/>
      <c r="BW11" s="1066"/>
      <c r="BX11" s="1066"/>
      <c r="BY11" s="1066"/>
      <c r="BZ11" s="1066"/>
      <c r="CA11" s="1066"/>
      <c r="CB11" s="1066"/>
      <c r="CC11" s="1066"/>
      <c r="CD11" s="1066"/>
      <c r="CE11" s="1066"/>
      <c r="CF11" s="1066"/>
      <c r="CG11" s="1067"/>
      <c r="CH11" s="1040">
        <v>4</v>
      </c>
      <c r="CI11" s="1041"/>
      <c r="CJ11" s="1041"/>
      <c r="CK11" s="1041"/>
      <c r="CL11" s="1042"/>
      <c r="CM11" s="1040">
        <v>1595</v>
      </c>
      <c r="CN11" s="1041"/>
      <c r="CO11" s="1041"/>
      <c r="CP11" s="1041"/>
      <c r="CQ11" s="1042"/>
      <c r="CR11" s="1040">
        <v>50</v>
      </c>
      <c r="CS11" s="1041"/>
      <c r="CT11" s="1041"/>
      <c r="CU11" s="1041"/>
      <c r="CV11" s="1042"/>
      <c r="CW11" s="1040" t="s">
        <v>622</v>
      </c>
      <c r="CX11" s="1041"/>
      <c r="CY11" s="1041"/>
      <c r="CZ11" s="1041"/>
      <c r="DA11" s="1042"/>
      <c r="DB11" s="1040" t="s">
        <v>624</v>
      </c>
      <c r="DC11" s="1041"/>
      <c r="DD11" s="1041"/>
      <c r="DE11" s="1041"/>
      <c r="DF11" s="1042"/>
      <c r="DG11" s="1040" t="s">
        <v>614</v>
      </c>
      <c r="DH11" s="1041"/>
      <c r="DI11" s="1041"/>
      <c r="DJ11" s="1041"/>
      <c r="DK11" s="1042"/>
      <c r="DL11" s="1040" t="s">
        <v>629</v>
      </c>
      <c r="DM11" s="1041"/>
      <c r="DN11" s="1041"/>
      <c r="DO11" s="1041"/>
      <c r="DP11" s="1042"/>
      <c r="DQ11" s="1040" t="s">
        <v>621</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599</v>
      </c>
      <c r="BT12" s="1066"/>
      <c r="BU12" s="1066"/>
      <c r="BV12" s="1066"/>
      <c r="BW12" s="1066"/>
      <c r="BX12" s="1066"/>
      <c r="BY12" s="1066"/>
      <c r="BZ12" s="1066"/>
      <c r="CA12" s="1066"/>
      <c r="CB12" s="1066"/>
      <c r="CC12" s="1066"/>
      <c r="CD12" s="1066"/>
      <c r="CE12" s="1066"/>
      <c r="CF12" s="1066"/>
      <c r="CG12" s="1067"/>
      <c r="CH12" s="1040">
        <v>2</v>
      </c>
      <c r="CI12" s="1041"/>
      <c r="CJ12" s="1041"/>
      <c r="CK12" s="1041"/>
      <c r="CL12" s="1042"/>
      <c r="CM12" s="1040">
        <v>9</v>
      </c>
      <c r="CN12" s="1041"/>
      <c r="CO12" s="1041"/>
      <c r="CP12" s="1041"/>
      <c r="CQ12" s="1042"/>
      <c r="CR12" s="1040">
        <v>43</v>
      </c>
      <c r="CS12" s="1041"/>
      <c r="CT12" s="1041"/>
      <c r="CU12" s="1041"/>
      <c r="CV12" s="1042"/>
      <c r="CW12" s="1040" t="s">
        <v>614</v>
      </c>
      <c r="CX12" s="1041"/>
      <c r="CY12" s="1041"/>
      <c r="CZ12" s="1041"/>
      <c r="DA12" s="1042"/>
      <c r="DB12" s="1040" t="s">
        <v>614</v>
      </c>
      <c r="DC12" s="1041"/>
      <c r="DD12" s="1041"/>
      <c r="DE12" s="1041"/>
      <c r="DF12" s="1042"/>
      <c r="DG12" s="1040" t="s">
        <v>614</v>
      </c>
      <c r="DH12" s="1041"/>
      <c r="DI12" s="1041"/>
      <c r="DJ12" s="1041"/>
      <c r="DK12" s="1042"/>
      <c r="DL12" s="1040" t="s">
        <v>614</v>
      </c>
      <c r="DM12" s="1041"/>
      <c r="DN12" s="1041"/>
      <c r="DO12" s="1041"/>
      <c r="DP12" s="1042"/>
      <c r="DQ12" s="1040" t="s">
        <v>614</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600</v>
      </c>
      <c r="BT13" s="1066"/>
      <c r="BU13" s="1066"/>
      <c r="BV13" s="1066"/>
      <c r="BW13" s="1066"/>
      <c r="BX13" s="1066"/>
      <c r="BY13" s="1066"/>
      <c r="BZ13" s="1066"/>
      <c r="CA13" s="1066"/>
      <c r="CB13" s="1066"/>
      <c r="CC13" s="1066"/>
      <c r="CD13" s="1066"/>
      <c r="CE13" s="1066"/>
      <c r="CF13" s="1066"/>
      <c r="CG13" s="1067"/>
      <c r="CH13" s="1040">
        <v>-3</v>
      </c>
      <c r="CI13" s="1041"/>
      <c r="CJ13" s="1041"/>
      <c r="CK13" s="1041"/>
      <c r="CL13" s="1042"/>
      <c r="CM13" s="1040">
        <v>16</v>
      </c>
      <c r="CN13" s="1041"/>
      <c r="CO13" s="1041"/>
      <c r="CP13" s="1041"/>
      <c r="CQ13" s="1042"/>
      <c r="CR13" s="1040">
        <v>2</v>
      </c>
      <c r="CS13" s="1041"/>
      <c r="CT13" s="1041"/>
      <c r="CU13" s="1041"/>
      <c r="CV13" s="1042"/>
      <c r="CW13" s="1040" t="s">
        <v>623</v>
      </c>
      <c r="CX13" s="1041"/>
      <c r="CY13" s="1041"/>
      <c r="CZ13" s="1041"/>
      <c r="DA13" s="1042"/>
      <c r="DB13" s="1040" t="s">
        <v>625</v>
      </c>
      <c r="DC13" s="1041"/>
      <c r="DD13" s="1041"/>
      <c r="DE13" s="1041"/>
      <c r="DF13" s="1042"/>
      <c r="DG13" s="1040" t="s">
        <v>627</v>
      </c>
      <c r="DH13" s="1041"/>
      <c r="DI13" s="1041"/>
      <c r="DJ13" s="1041"/>
      <c r="DK13" s="1042"/>
      <c r="DL13" s="1040" t="s">
        <v>630</v>
      </c>
      <c r="DM13" s="1041"/>
      <c r="DN13" s="1041"/>
      <c r="DO13" s="1041"/>
      <c r="DP13" s="1042"/>
      <c r="DQ13" s="1040" t="s">
        <v>631</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601</v>
      </c>
      <c r="BT14" s="1066"/>
      <c r="BU14" s="1066"/>
      <c r="BV14" s="1066"/>
      <c r="BW14" s="1066"/>
      <c r="BX14" s="1066"/>
      <c r="BY14" s="1066"/>
      <c r="BZ14" s="1066"/>
      <c r="CA14" s="1066"/>
      <c r="CB14" s="1066"/>
      <c r="CC14" s="1066"/>
      <c r="CD14" s="1066"/>
      <c r="CE14" s="1066"/>
      <c r="CF14" s="1066"/>
      <c r="CG14" s="1067"/>
      <c r="CH14" s="1040">
        <v>13</v>
      </c>
      <c r="CI14" s="1041"/>
      <c r="CJ14" s="1041"/>
      <c r="CK14" s="1041"/>
      <c r="CL14" s="1042"/>
      <c r="CM14" s="1040">
        <v>31</v>
      </c>
      <c r="CN14" s="1041"/>
      <c r="CO14" s="1041"/>
      <c r="CP14" s="1041"/>
      <c r="CQ14" s="1042"/>
      <c r="CR14" s="1040">
        <v>38</v>
      </c>
      <c r="CS14" s="1041"/>
      <c r="CT14" s="1041"/>
      <c r="CU14" s="1041"/>
      <c r="CV14" s="1042"/>
      <c r="CW14" s="1040">
        <v>1</v>
      </c>
      <c r="CX14" s="1041"/>
      <c r="CY14" s="1041"/>
      <c r="CZ14" s="1041"/>
      <c r="DA14" s="1042"/>
      <c r="DB14" s="1040" t="s">
        <v>621</v>
      </c>
      <c r="DC14" s="1041"/>
      <c r="DD14" s="1041"/>
      <c r="DE14" s="1041"/>
      <c r="DF14" s="1042"/>
      <c r="DG14" s="1040" t="s">
        <v>628</v>
      </c>
      <c r="DH14" s="1041"/>
      <c r="DI14" s="1041"/>
      <c r="DJ14" s="1041"/>
      <c r="DK14" s="1042"/>
      <c r="DL14" s="1040" t="s">
        <v>621</v>
      </c>
      <c r="DM14" s="1041"/>
      <c r="DN14" s="1041"/>
      <c r="DO14" s="1041"/>
      <c r="DP14" s="1042"/>
      <c r="DQ14" s="1040" t="s">
        <v>620</v>
      </c>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392</v>
      </c>
      <c r="B23" s="995" t="s">
        <v>393</v>
      </c>
      <c r="C23" s="996"/>
      <c r="D23" s="996"/>
      <c r="E23" s="996"/>
      <c r="F23" s="996"/>
      <c r="G23" s="996"/>
      <c r="H23" s="996"/>
      <c r="I23" s="996"/>
      <c r="J23" s="996"/>
      <c r="K23" s="996"/>
      <c r="L23" s="996"/>
      <c r="M23" s="996"/>
      <c r="N23" s="996"/>
      <c r="O23" s="996"/>
      <c r="P23" s="997"/>
      <c r="Q23" s="1119">
        <v>53124</v>
      </c>
      <c r="R23" s="1120"/>
      <c r="S23" s="1120"/>
      <c r="T23" s="1120"/>
      <c r="U23" s="1120"/>
      <c r="V23" s="1120">
        <v>51318</v>
      </c>
      <c r="W23" s="1120"/>
      <c r="X23" s="1120"/>
      <c r="Y23" s="1120"/>
      <c r="Z23" s="1120"/>
      <c r="AA23" s="1120">
        <f>+Q23-V23</f>
        <v>1806</v>
      </c>
      <c r="AB23" s="1120"/>
      <c r="AC23" s="1120"/>
      <c r="AD23" s="1120"/>
      <c r="AE23" s="1121"/>
      <c r="AF23" s="1122">
        <v>1196</v>
      </c>
      <c r="AG23" s="1120"/>
      <c r="AH23" s="1120"/>
      <c r="AI23" s="1120"/>
      <c r="AJ23" s="1123"/>
      <c r="AK23" s="1124"/>
      <c r="AL23" s="1125"/>
      <c r="AM23" s="1125"/>
      <c r="AN23" s="1125"/>
      <c r="AO23" s="1125"/>
      <c r="AP23" s="1120">
        <v>73988</v>
      </c>
      <c r="AQ23" s="1120"/>
      <c r="AR23" s="1120"/>
      <c r="AS23" s="1120"/>
      <c r="AT23" s="1120"/>
      <c r="AU23" s="1126"/>
      <c r="AV23" s="1126"/>
      <c r="AW23" s="1126"/>
      <c r="AX23" s="1126"/>
      <c r="AY23" s="1127"/>
      <c r="AZ23" s="1116" t="s">
        <v>130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396</v>
      </c>
      <c r="R26" s="1053"/>
      <c r="S26" s="1053"/>
      <c r="T26" s="1053"/>
      <c r="U26" s="1054"/>
      <c r="V26" s="1052" t="s">
        <v>397</v>
      </c>
      <c r="W26" s="1053"/>
      <c r="X26" s="1053"/>
      <c r="Y26" s="1053"/>
      <c r="Z26" s="1054"/>
      <c r="AA26" s="1052" t="s">
        <v>398</v>
      </c>
      <c r="AB26" s="1053"/>
      <c r="AC26" s="1053"/>
      <c r="AD26" s="1053"/>
      <c r="AE26" s="1053"/>
      <c r="AF26" s="1110" t="s">
        <v>399</v>
      </c>
      <c r="AG26" s="1059"/>
      <c r="AH26" s="1059"/>
      <c r="AI26" s="1059"/>
      <c r="AJ26" s="1111"/>
      <c r="AK26" s="1053" t="s">
        <v>400</v>
      </c>
      <c r="AL26" s="1053"/>
      <c r="AM26" s="1053"/>
      <c r="AN26" s="1053"/>
      <c r="AO26" s="1054"/>
      <c r="AP26" s="1052" t="s">
        <v>401</v>
      </c>
      <c r="AQ26" s="1053"/>
      <c r="AR26" s="1053"/>
      <c r="AS26" s="1053"/>
      <c r="AT26" s="1054"/>
      <c r="AU26" s="1052" t="s">
        <v>402</v>
      </c>
      <c r="AV26" s="1053"/>
      <c r="AW26" s="1053"/>
      <c r="AX26" s="1053"/>
      <c r="AY26" s="1054"/>
      <c r="AZ26" s="1052" t="s">
        <v>403</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404</v>
      </c>
      <c r="C28" s="1102"/>
      <c r="D28" s="1102"/>
      <c r="E28" s="1102"/>
      <c r="F28" s="1102"/>
      <c r="G28" s="1102"/>
      <c r="H28" s="1102"/>
      <c r="I28" s="1102"/>
      <c r="J28" s="1102"/>
      <c r="K28" s="1102"/>
      <c r="L28" s="1102"/>
      <c r="M28" s="1102"/>
      <c r="N28" s="1102"/>
      <c r="O28" s="1102"/>
      <c r="P28" s="1103"/>
      <c r="Q28" s="1104">
        <v>10096</v>
      </c>
      <c r="R28" s="1105"/>
      <c r="S28" s="1105"/>
      <c r="T28" s="1105"/>
      <c r="U28" s="1105"/>
      <c r="V28" s="1105">
        <v>9986</v>
      </c>
      <c r="W28" s="1105"/>
      <c r="X28" s="1105"/>
      <c r="Y28" s="1105"/>
      <c r="Z28" s="1105"/>
      <c r="AA28" s="1105">
        <f>+Q28-V28</f>
        <v>110</v>
      </c>
      <c r="AB28" s="1105"/>
      <c r="AC28" s="1105"/>
      <c r="AD28" s="1105"/>
      <c r="AE28" s="1106"/>
      <c r="AF28" s="1107">
        <v>110</v>
      </c>
      <c r="AG28" s="1105"/>
      <c r="AH28" s="1105"/>
      <c r="AI28" s="1105"/>
      <c r="AJ28" s="1108"/>
      <c r="AK28" s="1109">
        <v>912</v>
      </c>
      <c r="AL28" s="1097"/>
      <c r="AM28" s="1097"/>
      <c r="AN28" s="1097"/>
      <c r="AO28" s="1097"/>
      <c r="AP28" s="1097" t="s">
        <v>607</v>
      </c>
      <c r="AQ28" s="1097"/>
      <c r="AR28" s="1097"/>
      <c r="AS28" s="1097"/>
      <c r="AT28" s="1097"/>
      <c r="AU28" s="1097" t="s">
        <v>603</v>
      </c>
      <c r="AV28" s="1097"/>
      <c r="AW28" s="1097"/>
      <c r="AX28" s="1097"/>
      <c r="AY28" s="1097"/>
      <c r="AZ28" s="1098" t="s">
        <v>609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405</v>
      </c>
      <c r="C29" s="1089"/>
      <c r="D29" s="1089"/>
      <c r="E29" s="1089"/>
      <c r="F29" s="1089"/>
      <c r="G29" s="1089"/>
      <c r="H29" s="1089"/>
      <c r="I29" s="1089"/>
      <c r="J29" s="1089"/>
      <c r="K29" s="1089"/>
      <c r="L29" s="1089"/>
      <c r="M29" s="1089"/>
      <c r="N29" s="1089"/>
      <c r="O29" s="1089"/>
      <c r="P29" s="1090"/>
      <c r="Q29" s="1094">
        <v>10418</v>
      </c>
      <c r="R29" s="1095"/>
      <c r="S29" s="1095"/>
      <c r="T29" s="1095"/>
      <c r="U29" s="1095"/>
      <c r="V29" s="1095">
        <v>10210</v>
      </c>
      <c r="W29" s="1095"/>
      <c r="X29" s="1095"/>
      <c r="Y29" s="1095"/>
      <c r="Z29" s="1095"/>
      <c r="AA29" s="1095">
        <f t="shared" ref="AA29:AA33" si="0">+Q29-V29</f>
        <v>208</v>
      </c>
      <c r="AB29" s="1095"/>
      <c r="AC29" s="1095"/>
      <c r="AD29" s="1095"/>
      <c r="AE29" s="1096"/>
      <c r="AF29" s="1070">
        <v>208</v>
      </c>
      <c r="AG29" s="1071"/>
      <c r="AH29" s="1071"/>
      <c r="AI29" s="1071"/>
      <c r="AJ29" s="1072"/>
      <c r="AK29" s="1031">
        <v>1506</v>
      </c>
      <c r="AL29" s="1022"/>
      <c r="AM29" s="1022"/>
      <c r="AN29" s="1022"/>
      <c r="AO29" s="1022"/>
      <c r="AP29" s="1022" t="s">
        <v>608</v>
      </c>
      <c r="AQ29" s="1022"/>
      <c r="AR29" s="1022"/>
      <c r="AS29" s="1022"/>
      <c r="AT29" s="1022"/>
      <c r="AU29" s="1022" t="s">
        <v>603</v>
      </c>
      <c r="AV29" s="1022"/>
      <c r="AW29" s="1022"/>
      <c r="AX29" s="1022"/>
      <c r="AY29" s="1022"/>
      <c r="AZ29" s="1093" t="s">
        <v>603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406</v>
      </c>
      <c r="C30" s="1089"/>
      <c r="D30" s="1089"/>
      <c r="E30" s="1089"/>
      <c r="F30" s="1089"/>
      <c r="G30" s="1089"/>
      <c r="H30" s="1089"/>
      <c r="I30" s="1089"/>
      <c r="J30" s="1089"/>
      <c r="K30" s="1089"/>
      <c r="L30" s="1089"/>
      <c r="M30" s="1089"/>
      <c r="N30" s="1089"/>
      <c r="O30" s="1089"/>
      <c r="P30" s="1090"/>
      <c r="Q30" s="1094">
        <v>1309</v>
      </c>
      <c r="R30" s="1095"/>
      <c r="S30" s="1095"/>
      <c r="T30" s="1095"/>
      <c r="U30" s="1095"/>
      <c r="V30" s="1095">
        <v>1308</v>
      </c>
      <c r="W30" s="1095"/>
      <c r="X30" s="1095"/>
      <c r="Y30" s="1095"/>
      <c r="Z30" s="1095"/>
      <c r="AA30" s="1095">
        <f t="shared" si="0"/>
        <v>1</v>
      </c>
      <c r="AB30" s="1095"/>
      <c r="AC30" s="1095"/>
      <c r="AD30" s="1095"/>
      <c r="AE30" s="1096"/>
      <c r="AF30" s="1070">
        <v>1</v>
      </c>
      <c r="AG30" s="1071"/>
      <c r="AH30" s="1071"/>
      <c r="AI30" s="1071"/>
      <c r="AJ30" s="1072"/>
      <c r="AK30" s="1031">
        <v>405</v>
      </c>
      <c r="AL30" s="1022"/>
      <c r="AM30" s="1022"/>
      <c r="AN30" s="1022"/>
      <c r="AO30" s="1022"/>
      <c r="AP30" s="1022" t="s">
        <v>603</v>
      </c>
      <c r="AQ30" s="1022"/>
      <c r="AR30" s="1022"/>
      <c r="AS30" s="1022"/>
      <c r="AT30" s="1022"/>
      <c r="AU30" s="1022" t="s">
        <v>610</v>
      </c>
      <c r="AV30" s="1022"/>
      <c r="AW30" s="1022"/>
      <c r="AX30" s="1022"/>
      <c r="AY30" s="1022"/>
      <c r="AZ30" s="1093" t="s">
        <v>603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407</v>
      </c>
      <c r="C31" s="1089"/>
      <c r="D31" s="1089"/>
      <c r="E31" s="1089"/>
      <c r="F31" s="1089"/>
      <c r="G31" s="1089"/>
      <c r="H31" s="1089"/>
      <c r="I31" s="1089"/>
      <c r="J31" s="1089"/>
      <c r="K31" s="1089"/>
      <c r="L31" s="1089"/>
      <c r="M31" s="1089"/>
      <c r="N31" s="1089"/>
      <c r="O31" s="1089"/>
      <c r="P31" s="1090"/>
      <c r="Q31" s="1094">
        <v>3100</v>
      </c>
      <c r="R31" s="1095"/>
      <c r="S31" s="1095"/>
      <c r="T31" s="1095"/>
      <c r="U31" s="1095"/>
      <c r="V31" s="1095">
        <v>2661</v>
      </c>
      <c r="W31" s="1095"/>
      <c r="X31" s="1095"/>
      <c r="Y31" s="1095"/>
      <c r="Z31" s="1095"/>
      <c r="AA31" s="1095">
        <f t="shared" si="0"/>
        <v>439</v>
      </c>
      <c r="AB31" s="1095"/>
      <c r="AC31" s="1095"/>
      <c r="AD31" s="1095"/>
      <c r="AE31" s="1096"/>
      <c r="AF31" s="1070">
        <v>4119</v>
      </c>
      <c r="AG31" s="1071"/>
      <c r="AH31" s="1071"/>
      <c r="AI31" s="1071"/>
      <c r="AJ31" s="1072"/>
      <c r="AK31" s="1031">
        <v>11</v>
      </c>
      <c r="AL31" s="1022"/>
      <c r="AM31" s="1022"/>
      <c r="AN31" s="1022"/>
      <c r="AO31" s="1022"/>
      <c r="AP31" s="1022">
        <v>6802</v>
      </c>
      <c r="AQ31" s="1022"/>
      <c r="AR31" s="1022"/>
      <c r="AS31" s="1022"/>
      <c r="AT31" s="1022"/>
      <c r="AU31" s="1022">
        <v>741</v>
      </c>
      <c r="AV31" s="1022"/>
      <c r="AW31" s="1022"/>
      <c r="AX31" s="1022"/>
      <c r="AY31" s="1022"/>
      <c r="AZ31" s="1093" t="s">
        <v>613</v>
      </c>
      <c r="BA31" s="1093"/>
      <c r="BB31" s="1093"/>
      <c r="BC31" s="1093"/>
      <c r="BD31" s="1093"/>
      <c r="BE31" s="1083" t="s">
        <v>408</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409</v>
      </c>
      <c r="C32" s="1089"/>
      <c r="D32" s="1089"/>
      <c r="E32" s="1089"/>
      <c r="F32" s="1089"/>
      <c r="G32" s="1089"/>
      <c r="H32" s="1089"/>
      <c r="I32" s="1089"/>
      <c r="J32" s="1089"/>
      <c r="K32" s="1089"/>
      <c r="L32" s="1089"/>
      <c r="M32" s="1089"/>
      <c r="N32" s="1089"/>
      <c r="O32" s="1089"/>
      <c r="P32" s="1090"/>
      <c r="Q32" s="1094">
        <v>30</v>
      </c>
      <c r="R32" s="1095"/>
      <c r="S32" s="1095"/>
      <c r="T32" s="1095"/>
      <c r="U32" s="1095"/>
      <c r="V32" s="1095">
        <v>21</v>
      </c>
      <c r="W32" s="1095"/>
      <c r="X32" s="1095"/>
      <c r="Y32" s="1095"/>
      <c r="Z32" s="1095"/>
      <c r="AA32" s="1095">
        <f t="shared" si="0"/>
        <v>9</v>
      </c>
      <c r="AB32" s="1095"/>
      <c r="AC32" s="1095"/>
      <c r="AD32" s="1095"/>
      <c r="AE32" s="1096"/>
      <c r="AF32" s="1070">
        <v>50</v>
      </c>
      <c r="AG32" s="1071"/>
      <c r="AH32" s="1071"/>
      <c r="AI32" s="1071"/>
      <c r="AJ32" s="1072"/>
      <c r="AK32" s="1031">
        <v>22</v>
      </c>
      <c r="AL32" s="1022"/>
      <c r="AM32" s="1022"/>
      <c r="AN32" s="1022"/>
      <c r="AO32" s="1022"/>
      <c r="AP32" s="1022">
        <v>284</v>
      </c>
      <c r="AQ32" s="1022"/>
      <c r="AR32" s="1022"/>
      <c r="AS32" s="1022"/>
      <c r="AT32" s="1022"/>
      <c r="AU32" s="1022">
        <v>230</v>
      </c>
      <c r="AV32" s="1022"/>
      <c r="AW32" s="1022"/>
      <c r="AX32" s="1022"/>
      <c r="AY32" s="1022"/>
      <c r="AZ32" s="1093" t="s">
        <v>603</v>
      </c>
      <c r="BA32" s="1093"/>
      <c r="BB32" s="1093"/>
      <c r="BC32" s="1093"/>
      <c r="BD32" s="1093"/>
      <c r="BE32" s="1083" t="s">
        <v>410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411</v>
      </c>
      <c r="C33" s="1089"/>
      <c r="D33" s="1089"/>
      <c r="E33" s="1089"/>
      <c r="F33" s="1089"/>
      <c r="G33" s="1089"/>
      <c r="H33" s="1089"/>
      <c r="I33" s="1089"/>
      <c r="J33" s="1089"/>
      <c r="K33" s="1089"/>
      <c r="L33" s="1089"/>
      <c r="M33" s="1089"/>
      <c r="N33" s="1089"/>
      <c r="O33" s="1089"/>
      <c r="P33" s="1090"/>
      <c r="Q33" s="1094">
        <v>3618</v>
      </c>
      <c r="R33" s="1095"/>
      <c r="S33" s="1095"/>
      <c r="T33" s="1095"/>
      <c r="U33" s="1095"/>
      <c r="V33" s="1095">
        <v>3291</v>
      </c>
      <c r="W33" s="1095"/>
      <c r="X33" s="1095"/>
      <c r="Y33" s="1095"/>
      <c r="Z33" s="1095"/>
      <c r="AA33" s="1095">
        <f t="shared" si="0"/>
        <v>327</v>
      </c>
      <c r="AB33" s="1095"/>
      <c r="AC33" s="1095"/>
      <c r="AD33" s="1095"/>
      <c r="AE33" s="1096"/>
      <c r="AF33" s="1070">
        <v>323</v>
      </c>
      <c r="AG33" s="1071"/>
      <c r="AH33" s="1071"/>
      <c r="AI33" s="1071"/>
      <c r="AJ33" s="1072"/>
      <c r="AK33" s="1031">
        <v>1446</v>
      </c>
      <c r="AL33" s="1022"/>
      <c r="AM33" s="1022"/>
      <c r="AN33" s="1022"/>
      <c r="AO33" s="1022"/>
      <c r="AP33" s="1022">
        <v>35796</v>
      </c>
      <c r="AQ33" s="1022"/>
      <c r="AR33" s="1022"/>
      <c r="AS33" s="1022"/>
      <c r="AT33" s="1022"/>
      <c r="AU33" s="1022">
        <v>25487</v>
      </c>
      <c r="AV33" s="1022"/>
      <c r="AW33" s="1022"/>
      <c r="AX33" s="1022"/>
      <c r="AY33" s="1022"/>
      <c r="AZ33" s="1093" t="s">
        <v>603</v>
      </c>
      <c r="BA33" s="1093"/>
      <c r="BB33" s="1093"/>
      <c r="BC33" s="1093"/>
      <c r="BD33" s="1093"/>
      <c r="BE33" s="1083" t="s">
        <v>412</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413</v>
      </c>
      <c r="C34" s="1089"/>
      <c r="D34" s="1089"/>
      <c r="E34" s="1089"/>
      <c r="F34" s="1089"/>
      <c r="G34" s="1089"/>
      <c r="H34" s="1089"/>
      <c r="I34" s="1089"/>
      <c r="J34" s="1089"/>
      <c r="K34" s="1089"/>
      <c r="L34" s="1089"/>
      <c r="M34" s="1089"/>
      <c r="N34" s="1089"/>
      <c r="O34" s="1089"/>
      <c r="P34" s="1090"/>
      <c r="Q34" s="1094">
        <v>79</v>
      </c>
      <c r="R34" s="1095"/>
      <c r="S34" s="1095"/>
      <c r="T34" s="1095"/>
      <c r="U34" s="1095"/>
      <c r="V34" s="1095">
        <v>79</v>
      </c>
      <c r="W34" s="1095"/>
      <c r="X34" s="1095"/>
      <c r="Y34" s="1095"/>
      <c r="Z34" s="1095"/>
      <c r="AA34" s="1095">
        <f>+Q34-V34</f>
        <v>0</v>
      </c>
      <c r="AB34" s="1095"/>
      <c r="AC34" s="1095"/>
      <c r="AD34" s="1095"/>
      <c r="AE34" s="1096"/>
      <c r="AF34" s="1070">
        <v>0</v>
      </c>
      <c r="AG34" s="1071"/>
      <c r="AH34" s="1071"/>
      <c r="AI34" s="1071"/>
      <c r="AJ34" s="1072"/>
      <c r="AK34" s="1031">
        <v>64</v>
      </c>
      <c r="AL34" s="1022"/>
      <c r="AM34" s="1022"/>
      <c r="AN34" s="1022"/>
      <c r="AO34" s="1022"/>
      <c r="AP34" s="1022" t="s">
        <v>611</v>
      </c>
      <c r="AQ34" s="1022"/>
      <c r="AR34" s="1022"/>
      <c r="AS34" s="1022"/>
      <c r="AT34" s="1022"/>
      <c r="AU34" s="1022" t="s">
        <v>606</v>
      </c>
      <c r="AV34" s="1022"/>
      <c r="AW34" s="1022"/>
      <c r="AX34" s="1022"/>
      <c r="AY34" s="1022"/>
      <c r="AZ34" s="1093" t="s">
        <v>612</v>
      </c>
      <c r="BA34" s="1093"/>
      <c r="BB34" s="1093"/>
      <c r="BC34" s="1093"/>
      <c r="BD34" s="1093"/>
      <c r="BE34" s="1083" t="s">
        <v>414</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392</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4810</v>
      </c>
      <c r="AG63" s="1010"/>
      <c r="AH63" s="1010"/>
      <c r="AI63" s="1010"/>
      <c r="AJ63" s="1081"/>
      <c r="AK63" s="1082"/>
      <c r="AL63" s="1014"/>
      <c r="AM63" s="1014"/>
      <c r="AN63" s="1014"/>
      <c r="AO63" s="1014"/>
      <c r="AP63" s="1010">
        <v>42883</v>
      </c>
      <c r="AQ63" s="1010"/>
      <c r="AR63" s="1010"/>
      <c r="AS63" s="1010"/>
      <c r="AT63" s="1010"/>
      <c r="AU63" s="1010">
        <v>26458</v>
      </c>
      <c r="AV63" s="1010"/>
      <c r="AW63" s="1010"/>
      <c r="AX63" s="1010"/>
      <c r="AY63" s="1010"/>
      <c r="AZ63" s="1076"/>
      <c r="BA63" s="1076"/>
      <c r="BB63" s="1076"/>
      <c r="BC63" s="1076"/>
      <c r="BD63" s="1076"/>
      <c r="BE63" s="1011"/>
      <c r="BF63" s="1011"/>
      <c r="BG63" s="1011"/>
      <c r="BH63" s="1011"/>
      <c r="BI63" s="1012"/>
      <c r="BJ63" s="1077" t="s">
        <v>130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418</v>
      </c>
      <c r="B66" s="1047"/>
      <c r="C66" s="1047"/>
      <c r="D66" s="1047"/>
      <c r="E66" s="1047"/>
      <c r="F66" s="1047"/>
      <c r="G66" s="1047"/>
      <c r="H66" s="1047"/>
      <c r="I66" s="1047"/>
      <c r="J66" s="1047"/>
      <c r="K66" s="1047"/>
      <c r="L66" s="1047"/>
      <c r="M66" s="1047"/>
      <c r="N66" s="1047"/>
      <c r="O66" s="1047"/>
      <c r="P66" s="1048"/>
      <c r="Q66" s="1052" t="s">
        <v>396</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400</v>
      </c>
      <c r="AL66" s="1047"/>
      <c r="AM66" s="1047"/>
      <c r="AN66" s="1047"/>
      <c r="AO66" s="1048"/>
      <c r="AP66" s="1052" t="s">
        <v>422</v>
      </c>
      <c r="AQ66" s="1053"/>
      <c r="AR66" s="1053"/>
      <c r="AS66" s="1053"/>
      <c r="AT66" s="1054"/>
      <c r="AU66" s="1052" t="s">
        <v>423</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590</v>
      </c>
      <c r="C68" s="1037"/>
      <c r="D68" s="1037"/>
      <c r="E68" s="1037"/>
      <c r="F68" s="1037"/>
      <c r="G68" s="1037"/>
      <c r="H68" s="1037"/>
      <c r="I68" s="1037"/>
      <c r="J68" s="1037"/>
      <c r="K68" s="1037"/>
      <c r="L68" s="1037"/>
      <c r="M68" s="1037"/>
      <c r="N68" s="1037"/>
      <c r="O68" s="1037"/>
      <c r="P68" s="1038"/>
      <c r="Q68" s="1039">
        <v>57</v>
      </c>
      <c r="R68" s="1033"/>
      <c r="S68" s="1033"/>
      <c r="T68" s="1033"/>
      <c r="U68" s="1033"/>
      <c r="V68" s="1033">
        <v>50</v>
      </c>
      <c r="W68" s="1033"/>
      <c r="X68" s="1033"/>
      <c r="Y68" s="1033"/>
      <c r="Z68" s="1033"/>
      <c r="AA68" s="1033">
        <v>7</v>
      </c>
      <c r="AB68" s="1033"/>
      <c r="AC68" s="1033"/>
      <c r="AD68" s="1033"/>
      <c r="AE68" s="1033"/>
      <c r="AF68" s="1033">
        <v>7</v>
      </c>
      <c r="AG68" s="1033"/>
      <c r="AH68" s="1033"/>
      <c r="AI68" s="1033"/>
      <c r="AJ68" s="1033"/>
      <c r="AK68" s="1033">
        <v>21</v>
      </c>
      <c r="AL68" s="1033"/>
      <c r="AM68" s="1033"/>
      <c r="AN68" s="1033"/>
      <c r="AO68" s="1033"/>
      <c r="AP68" s="1033" t="s">
        <v>614</v>
      </c>
      <c r="AQ68" s="1033"/>
      <c r="AR68" s="1033"/>
      <c r="AS68" s="1033"/>
      <c r="AT68" s="1033"/>
      <c r="AU68" s="1033" t="s">
        <v>614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589</v>
      </c>
      <c r="C69" s="1026"/>
      <c r="D69" s="1026"/>
      <c r="E69" s="1026"/>
      <c r="F69" s="1026"/>
      <c r="G69" s="1026"/>
      <c r="H69" s="1026"/>
      <c r="I69" s="1026"/>
      <c r="J69" s="1026"/>
      <c r="K69" s="1026"/>
      <c r="L69" s="1026"/>
      <c r="M69" s="1026"/>
      <c r="N69" s="1026"/>
      <c r="O69" s="1026"/>
      <c r="P69" s="1027"/>
      <c r="Q69" s="1028">
        <v>8</v>
      </c>
      <c r="R69" s="1022"/>
      <c r="S69" s="1022"/>
      <c r="T69" s="1022"/>
      <c r="U69" s="1022"/>
      <c r="V69" s="1022">
        <v>2</v>
      </c>
      <c r="W69" s="1022"/>
      <c r="X69" s="1022"/>
      <c r="Y69" s="1022"/>
      <c r="Z69" s="1022"/>
      <c r="AA69" s="1022">
        <v>6</v>
      </c>
      <c r="AB69" s="1022"/>
      <c r="AC69" s="1022"/>
      <c r="AD69" s="1022"/>
      <c r="AE69" s="1022"/>
      <c r="AF69" s="1022">
        <v>6</v>
      </c>
      <c r="AG69" s="1022"/>
      <c r="AH69" s="1022"/>
      <c r="AI69" s="1022"/>
      <c r="AJ69" s="1022"/>
      <c r="AK69" s="1022" t="s">
        <v>615</v>
      </c>
      <c r="AL69" s="1022"/>
      <c r="AM69" s="1022"/>
      <c r="AN69" s="1022"/>
      <c r="AO69" s="1022"/>
      <c r="AP69" s="1022" t="s">
        <v>614</v>
      </c>
      <c r="AQ69" s="1022"/>
      <c r="AR69" s="1022"/>
      <c r="AS69" s="1022"/>
      <c r="AT69" s="1022"/>
      <c r="AU69" s="1022" t="s">
        <v>616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591</v>
      </c>
      <c r="C70" s="1026"/>
      <c r="D70" s="1026"/>
      <c r="E70" s="1026"/>
      <c r="F70" s="1026"/>
      <c r="G70" s="1026"/>
      <c r="H70" s="1026"/>
      <c r="I70" s="1026"/>
      <c r="J70" s="1026"/>
      <c r="K70" s="1026"/>
      <c r="L70" s="1026"/>
      <c r="M70" s="1026"/>
      <c r="N70" s="1026"/>
      <c r="O70" s="1026"/>
      <c r="P70" s="1027"/>
      <c r="Q70" s="1028">
        <v>185</v>
      </c>
      <c r="R70" s="1022"/>
      <c r="S70" s="1022"/>
      <c r="T70" s="1022"/>
      <c r="U70" s="1022"/>
      <c r="V70" s="1022">
        <v>173</v>
      </c>
      <c r="W70" s="1022"/>
      <c r="X70" s="1022"/>
      <c r="Y70" s="1022"/>
      <c r="Z70" s="1022"/>
      <c r="AA70" s="1022">
        <v>12</v>
      </c>
      <c r="AB70" s="1022"/>
      <c r="AC70" s="1022"/>
      <c r="AD70" s="1022"/>
      <c r="AE70" s="1022"/>
      <c r="AF70" s="1022">
        <v>12</v>
      </c>
      <c r="AG70" s="1022"/>
      <c r="AH70" s="1022"/>
      <c r="AI70" s="1022"/>
      <c r="AJ70" s="1022"/>
      <c r="AK70" s="1022" t="s">
        <v>617</v>
      </c>
      <c r="AL70" s="1022"/>
      <c r="AM70" s="1022"/>
      <c r="AN70" s="1022"/>
      <c r="AO70" s="1022"/>
      <c r="AP70" s="1022" t="s">
        <v>618</v>
      </c>
      <c r="AQ70" s="1022"/>
      <c r="AR70" s="1022"/>
      <c r="AS70" s="1022"/>
      <c r="AT70" s="1022"/>
      <c r="AU70" s="1022" t="s">
        <v>614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592</v>
      </c>
      <c r="C71" s="1026"/>
      <c r="D71" s="1026"/>
      <c r="E71" s="1026"/>
      <c r="F71" s="1026"/>
      <c r="G71" s="1026"/>
      <c r="H71" s="1026"/>
      <c r="I71" s="1026"/>
      <c r="J71" s="1026"/>
      <c r="K71" s="1026"/>
      <c r="L71" s="1026"/>
      <c r="M71" s="1026"/>
      <c r="N71" s="1026"/>
      <c r="O71" s="1026"/>
      <c r="P71" s="1027"/>
      <c r="Q71" s="1028">
        <v>13</v>
      </c>
      <c r="R71" s="1022"/>
      <c r="S71" s="1022"/>
      <c r="T71" s="1022"/>
      <c r="U71" s="1022"/>
      <c r="V71" s="1022">
        <v>13</v>
      </c>
      <c r="W71" s="1022"/>
      <c r="X71" s="1022"/>
      <c r="Y71" s="1022"/>
      <c r="Z71" s="1022"/>
      <c r="AA71" s="1022">
        <v>0</v>
      </c>
      <c r="AB71" s="1022"/>
      <c r="AC71" s="1022"/>
      <c r="AD71" s="1022"/>
      <c r="AE71" s="1022"/>
      <c r="AF71" s="1022">
        <v>0</v>
      </c>
      <c r="AG71" s="1022"/>
      <c r="AH71" s="1022"/>
      <c r="AI71" s="1022"/>
      <c r="AJ71" s="1022"/>
      <c r="AK71" s="1022" t="s">
        <v>614</v>
      </c>
      <c r="AL71" s="1022"/>
      <c r="AM71" s="1022"/>
      <c r="AN71" s="1022"/>
      <c r="AO71" s="1022"/>
      <c r="AP71" s="1022" t="s">
        <v>619</v>
      </c>
      <c r="AQ71" s="1022"/>
      <c r="AR71" s="1022"/>
      <c r="AS71" s="1022"/>
      <c r="AT71" s="1022"/>
      <c r="AU71" s="1022" t="s">
        <v>620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593</v>
      </c>
      <c r="C72" s="1026"/>
      <c r="D72" s="1026"/>
      <c r="E72" s="1026"/>
      <c r="F72" s="1026"/>
      <c r="G72" s="1026"/>
      <c r="H72" s="1026"/>
      <c r="I72" s="1026"/>
      <c r="J72" s="1026"/>
      <c r="K72" s="1026"/>
      <c r="L72" s="1026"/>
      <c r="M72" s="1026"/>
      <c r="N72" s="1026"/>
      <c r="O72" s="1026"/>
      <c r="P72" s="1027"/>
      <c r="Q72" s="1028">
        <v>179</v>
      </c>
      <c r="R72" s="1022"/>
      <c r="S72" s="1022"/>
      <c r="T72" s="1022"/>
      <c r="U72" s="1022"/>
      <c r="V72" s="1022">
        <v>174</v>
      </c>
      <c r="W72" s="1022"/>
      <c r="X72" s="1022"/>
      <c r="Y72" s="1022"/>
      <c r="Z72" s="1022"/>
      <c r="AA72" s="1022">
        <v>5</v>
      </c>
      <c r="AB72" s="1022"/>
      <c r="AC72" s="1022"/>
      <c r="AD72" s="1022"/>
      <c r="AE72" s="1022"/>
      <c r="AF72" s="1022">
        <v>5</v>
      </c>
      <c r="AG72" s="1022"/>
      <c r="AH72" s="1022"/>
      <c r="AI72" s="1022"/>
      <c r="AJ72" s="1022"/>
      <c r="AK72" s="1022">
        <v>3</v>
      </c>
      <c r="AL72" s="1022"/>
      <c r="AM72" s="1022"/>
      <c r="AN72" s="1022"/>
      <c r="AO72" s="1022"/>
      <c r="AP72" s="1022" t="s">
        <v>603</v>
      </c>
      <c r="AQ72" s="1022"/>
      <c r="AR72" s="1022"/>
      <c r="AS72" s="1022"/>
      <c r="AT72" s="1022"/>
      <c r="AU72" s="1022" t="s">
        <v>603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640</v>
      </c>
      <c r="C73" s="1026"/>
      <c r="D73" s="1026"/>
      <c r="E73" s="1026"/>
      <c r="F73" s="1026"/>
      <c r="G73" s="1026"/>
      <c r="H73" s="1026"/>
      <c r="I73" s="1026"/>
      <c r="J73" s="1026"/>
      <c r="K73" s="1026"/>
      <c r="L73" s="1026"/>
      <c r="M73" s="1026"/>
      <c r="N73" s="1026"/>
      <c r="O73" s="1026"/>
      <c r="P73" s="1027"/>
      <c r="Q73" s="1028">
        <v>1342</v>
      </c>
      <c r="R73" s="1022"/>
      <c r="S73" s="1022"/>
      <c r="T73" s="1022"/>
      <c r="U73" s="1022"/>
      <c r="V73" s="1022">
        <v>1138</v>
      </c>
      <c r="W73" s="1022"/>
      <c r="X73" s="1022"/>
      <c r="Y73" s="1022"/>
      <c r="Z73" s="1022"/>
      <c r="AA73" s="1022">
        <v>204</v>
      </c>
      <c r="AB73" s="1022"/>
      <c r="AC73" s="1022"/>
      <c r="AD73" s="1022"/>
      <c r="AE73" s="1022"/>
      <c r="AF73" s="1022">
        <v>204</v>
      </c>
      <c r="AG73" s="1022"/>
      <c r="AH73" s="1022"/>
      <c r="AI73" s="1022"/>
      <c r="AJ73" s="1022"/>
      <c r="AK73" s="1022" t="s">
        <v>522</v>
      </c>
      <c r="AL73" s="1022"/>
      <c r="AM73" s="1022"/>
      <c r="AN73" s="1022"/>
      <c r="AO73" s="1022"/>
      <c r="AP73" s="1022">
        <v>8511</v>
      </c>
      <c r="AQ73" s="1022"/>
      <c r="AR73" s="1022"/>
      <c r="AS73" s="1022"/>
      <c r="AT73" s="1022"/>
      <c r="AU73" s="1022">
        <v>5964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641</v>
      </c>
      <c r="C74" s="1026"/>
      <c r="D74" s="1026"/>
      <c r="E74" s="1026"/>
      <c r="F74" s="1026"/>
      <c r="G74" s="1026"/>
      <c r="H74" s="1026"/>
      <c r="I74" s="1026"/>
      <c r="J74" s="1026"/>
      <c r="K74" s="1026"/>
      <c r="L74" s="1026"/>
      <c r="M74" s="1026"/>
      <c r="N74" s="1026"/>
      <c r="O74" s="1026"/>
      <c r="P74" s="1027"/>
      <c r="Q74" s="1028">
        <v>1965</v>
      </c>
      <c r="R74" s="1022"/>
      <c r="S74" s="1022"/>
      <c r="T74" s="1022"/>
      <c r="U74" s="1022"/>
      <c r="V74" s="1022">
        <v>1915</v>
      </c>
      <c r="W74" s="1022"/>
      <c r="X74" s="1022"/>
      <c r="Y74" s="1022"/>
      <c r="Z74" s="1022"/>
      <c r="AA74" s="1022">
        <v>50</v>
      </c>
      <c r="AB74" s="1022"/>
      <c r="AC74" s="1022"/>
      <c r="AD74" s="1022"/>
      <c r="AE74" s="1022"/>
      <c r="AF74" s="1022">
        <v>50</v>
      </c>
      <c r="AG74" s="1022"/>
      <c r="AH74" s="1022"/>
      <c r="AI74" s="1022"/>
      <c r="AJ74" s="1022"/>
      <c r="AK74" s="1022" t="s">
        <v>522</v>
      </c>
      <c r="AL74" s="1022"/>
      <c r="AM74" s="1022"/>
      <c r="AN74" s="1022"/>
      <c r="AO74" s="1022"/>
      <c r="AP74" s="1022">
        <v>2351</v>
      </c>
      <c r="AQ74" s="1022"/>
      <c r="AR74" s="1022"/>
      <c r="AS74" s="1022"/>
      <c r="AT74" s="1022"/>
      <c r="AU74" s="1022">
        <v>1992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642</v>
      </c>
      <c r="C75" s="1026"/>
      <c r="D75" s="1026"/>
      <c r="E75" s="1026"/>
      <c r="F75" s="1026"/>
      <c r="G75" s="1026"/>
      <c r="H75" s="1026"/>
      <c r="I75" s="1026"/>
      <c r="J75" s="1026"/>
      <c r="K75" s="1026"/>
      <c r="L75" s="1026"/>
      <c r="M75" s="1026"/>
      <c r="N75" s="1026"/>
      <c r="O75" s="1026"/>
      <c r="P75" s="1027"/>
      <c r="Q75" s="1029">
        <v>2755</v>
      </c>
      <c r="R75" s="1030"/>
      <c r="S75" s="1030"/>
      <c r="T75" s="1030"/>
      <c r="U75" s="1031"/>
      <c r="V75" s="1032">
        <v>2741</v>
      </c>
      <c r="W75" s="1030"/>
      <c r="X75" s="1030"/>
      <c r="Y75" s="1030"/>
      <c r="Z75" s="1031"/>
      <c r="AA75" s="1032">
        <v>14</v>
      </c>
      <c r="AB75" s="1030"/>
      <c r="AC75" s="1030"/>
      <c r="AD75" s="1030"/>
      <c r="AE75" s="1031"/>
      <c r="AF75" s="1032">
        <v>14</v>
      </c>
      <c r="AG75" s="1030"/>
      <c r="AH75" s="1030"/>
      <c r="AI75" s="1030"/>
      <c r="AJ75" s="1031"/>
      <c r="AK75" s="1032">
        <v>5</v>
      </c>
      <c r="AL75" s="1030"/>
      <c r="AM75" s="1030"/>
      <c r="AN75" s="1030"/>
      <c r="AO75" s="1031"/>
      <c r="AP75" s="1032">
        <v>2263</v>
      </c>
      <c r="AQ75" s="1030"/>
      <c r="AR75" s="1030"/>
      <c r="AS75" s="1030"/>
      <c r="AT75" s="1031"/>
      <c r="AU75" s="1032">
        <v>1652</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643</v>
      </c>
      <c r="C76" s="1026"/>
      <c r="D76" s="1026"/>
      <c r="E76" s="1026"/>
      <c r="F76" s="1026"/>
      <c r="G76" s="1026"/>
      <c r="H76" s="1026"/>
      <c r="I76" s="1026"/>
      <c r="J76" s="1026"/>
      <c r="K76" s="1026"/>
      <c r="L76" s="1026"/>
      <c r="M76" s="1026"/>
      <c r="N76" s="1026"/>
      <c r="O76" s="1026"/>
      <c r="P76" s="1027"/>
      <c r="Q76" s="1029">
        <v>347</v>
      </c>
      <c r="R76" s="1030"/>
      <c r="S76" s="1030"/>
      <c r="T76" s="1030"/>
      <c r="U76" s="1031"/>
      <c r="V76" s="1032">
        <v>346</v>
      </c>
      <c r="W76" s="1030"/>
      <c r="X76" s="1030"/>
      <c r="Y76" s="1030"/>
      <c r="Z76" s="1031"/>
      <c r="AA76" s="1032">
        <v>1</v>
      </c>
      <c r="AB76" s="1030"/>
      <c r="AC76" s="1030"/>
      <c r="AD76" s="1030"/>
      <c r="AE76" s="1031"/>
      <c r="AF76" s="1032">
        <v>351</v>
      </c>
      <c r="AG76" s="1030"/>
      <c r="AH76" s="1030"/>
      <c r="AI76" s="1030"/>
      <c r="AJ76" s="1031"/>
      <c r="AK76" s="1032" t="s">
        <v>522</v>
      </c>
      <c r="AL76" s="1030"/>
      <c r="AM76" s="1030"/>
      <c r="AN76" s="1030"/>
      <c r="AO76" s="1031"/>
      <c r="AP76" s="1032" t="s">
        <v>522</v>
      </c>
      <c r="AQ76" s="1030"/>
      <c r="AR76" s="1030"/>
      <c r="AS76" s="1030"/>
      <c r="AT76" s="1031"/>
      <c r="AU76" s="1032" t="s">
        <v>522</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644</v>
      </c>
      <c r="C77" s="1026"/>
      <c r="D77" s="1026"/>
      <c r="E77" s="1026"/>
      <c r="F77" s="1026"/>
      <c r="G77" s="1026"/>
      <c r="H77" s="1026"/>
      <c r="I77" s="1026"/>
      <c r="J77" s="1026"/>
      <c r="K77" s="1026"/>
      <c r="L77" s="1026"/>
      <c r="M77" s="1026"/>
      <c r="N77" s="1026"/>
      <c r="O77" s="1026"/>
      <c r="P77" s="1027"/>
      <c r="Q77" s="1029">
        <v>332</v>
      </c>
      <c r="R77" s="1030"/>
      <c r="S77" s="1030"/>
      <c r="T77" s="1030"/>
      <c r="U77" s="1031"/>
      <c r="V77" s="1032">
        <v>330</v>
      </c>
      <c r="W77" s="1030"/>
      <c r="X77" s="1030"/>
      <c r="Y77" s="1030"/>
      <c r="Z77" s="1031"/>
      <c r="AA77" s="1032">
        <v>2</v>
      </c>
      <c r="AB77" s="1030"/>
      <c r="AC77" s="1030"/>
      <c r="AD77" s="1030"/>
      <c r="AE77" s="1031"/>
      <c r="AF77" s="1032">
        <v>322</v>
      </c>
      <c r="AG77" s="1030"/>
      <c r="AH77" s="1030"/>
      <c r="AI77" s="1030"/>
      <c r="AJ77" s="1031"/>
      <c r="AK77" s="1032" t="s">
        <v>522</v>
      </c>
      <c r="AL77" s="1030"/>
      <c r="AM77" s="1030"/>
      <c r="AN77" s="1030"/>
      <c r="AO77" s="1031"/>
      <c r="AP77" s="1032" t="s">
        <v>522</v>
      </c>
      <c r="AQ77" s="1030"/>
      <c r="AR77" s="1030"/>
      <c r="AS77" s="1030"/>
      <c r="AT77" s="1031"/>
      <c r="AU77" s="1032" t="s">
        <v>522</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588</v>
      </c>
      <c r="C78" s="1026"/>
      <c r="D78" s="1026"/>
      <c r="E78" s="1026"/>
      <c r="F78" s="1026"/>
      <c r="G78" s="1026"/>
      <c r="H78" s="1026"/>
      <c r="I78" s="1026"/>
      <c r="J78" s="1026"/>
      <c r="K78" s="1026"/>
      <c r="L78" s="1026"/>
      <c r="M78" s="1026"/>
      <c r="N78" s="1026"/>
      <c r="O78" s="1026"/>
      <c r="P78" s="1027"/>
      <c r="Q78" s="1028">
        <v>6526</v>
      </c>
      <c r="R78" s="1022"/>
      <c r="S78" s="1022"/>
      <c r="T78" s="1022"/>
      <c r="U78" s="1022"/>
      <c r="V78" s="1022">
        <v>7535</v>
      </c>
      <c r="W78" s="1022"/>
      <c r="X78" s="1022"/>
      <c r="Y78" s="1022"/>
      <c r="Z78" s="1022"/>
      <c r="AA78" s="1022">
        <v>-1008</v>
      </c>
      <c r="AB78" s="1022"/>
      <c r="AC78" s="1022"/>
      <c r="AD78" s="1022"/>
      <c r="AE78" s="1022"/>
      <c r="AF78" s="1022">
        <v>3663</v>
      </c>
      <c r="AG78" s="1022"/>
      <c r="AH78" s="1022"/>
      <c r="AI78" s="1022"/>
      <c r="AJ78" s="1022"/>
      <c r="AK78" s="1022" t="s">
        <v>522</v>
      </c>
      <c r="AL78" s="1022"/>
      <c r="AM78" s="1022"/>
      <c r="AN78" s="1022"/>
      <c r="AO78" s="1022"/>
      <c r="AP78" s="1022">
        <v>26113</v>
      </c>
      <c r="AQ78" s="1022"/>
      <c r="AR78" s="1022"/>
      <c r="AS78" s="1022"/>
      <c r="AT78" s="1022"/>
      <c r="AU78" s="1022">
        <v>2</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638</v>
      </c>
      <c r="C79" s="1026"/>
      <c r="D79" s="1026"/>
      <c r="E79" s="1026"/>
      <c r="F79" s="1026"/>
      <c r="G79" s="1026"/>
      <c r="H79" s="1026"/>
      <c r="I79" s="1026"/>
      <c r="J79" s="1026"/>
      <c r="K79" s="1026"/>
      <c r="L79" s="1026"/>
      <c r="M79" s="1026"/>
      <c r="N79" s="1026"/>
      <c r="O79" s="1026"/>
      <c r="P79" s="1027"/>
      <c r="Q79" s="1028">
        <v>77</v>
      </c>
      <c r="R79" s="1022"/>
      <c r="S79" s="1022"/>
      <c r="T79" s="1022"/>
      <c r="U79" s="1022"/>
      <c r="V79" s="1022">
        <v>77</v>
      </c>
      <c r="W79" s="1022"/>
      <c r="X79" s="1022"/>
      <c r="Y79" s="1022"/>
      <c r="Z79" s="1022"/>
      <c r="AA79" s="1022">
        <v>0</v>
      </c>
      <c r="AB79" s="1022"/>
      <c r="AC79" s="1022"/>
      <c r="AD79" s="1022"/>
      <c r="AE79" s="1022"/>
      <c r="AF79" s="1022">
        <v>0</v>
      </c>
      <c r="AG79" s="1022"/>
      <c r="AH79" s="1022"/>
      <c r="AI79" s="1022"/>
      <c r="AJ79" s="1022"/>
      <c r="AK79" s="1022">
        <v>10</v>
      </c>
      <c r="AL79" s="1022"/>
      <c r="AM79" s="1022"/>
      <c r="AN79" s="1022"/>
      <c r="AO79" s="1022"/>
      <c r="AP79" s="1022" t="s">
        <v>522</v>
      </c>
      <c r="AQ79" s="1022"/>
      <c r="AR79" s="1022"/>
      <c r="AS79" s="1022"/>
      <c r="AT79" s="1022"/>
      <c r="AU79" s="1022" t="s">
        <v>522</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639</v>
      </c>
      <c r="C80" s="1026"/>
      <c r="D80" s="1026"/>
      <c r="E80" s="1026"/>
      <c r="F80" s="1026"/>
      <c r="G80" s="1026"/>
      <c r="H80" s="1026"/>
      <c r="I80" s="1026"/>
      <c r="J80" s="1026"/>
      <c r="K80" s="1026"/>
      <c r="L80" s="1026"/>
      <c r="M80" s="1026"/>
      <c r="N80" s="1026"/>
      <c r="O80" s="1026"/>
      <c r="P80" s="1027"/>
      <c r="Q80" s="1028">
        <v>275563</v>
      </c>
      <c r="R80" s="1022"/>
      <c r="S80" s="1022"/>
      <c r="T80" s="1022"/>
      <c r="U80" s="1022"/>
      <c r="V80" s="1022">
        <v>275535</v>
      </c>
      <c r="W80" s="1022"/>
      <c r="X80" s="1022"/>
      <c r="Y80" s="1022"/>
      <c r="Z80" s="1022"/>
      <c r="AA80" s="1022">
        <v>28</v>
      </c>
      <c r="AB80" s="1022"/>
      <c r="AC80" s="1022"/>
      <c r="AD80" s="1022"/>
      <c r="AE80" s="1022"/>
      <c r="AF80" s="1022">
        <v>28</v>
      </c>
      <c r="AG80" s="1022"/>
      <c r="AH80" s="1022"/>
      <c r="AI80" s="1022"/>
      <c r="AJ80" s="1022"/>
      <c r="AK80" s="1022">
        <v>8608</v>
      </c>
      <c r="AL80" s="1022"/>
      <c r="AM80" s="1022"/>
      <c r="AN80" s="1022"/>
      <c r="AO80" s="1022"/>
      <c r="AP80" s="1022" t="s">
        <v>522</v>
      </c>
      <c r="AQ80" s="1022"/>
      <c r="AR80" s="1022"/>
      <c r="AS80" s="1022"/>
      <c r="AT80" s="1022"/>
      <c r="AU80" s="1022" t="s">
        <v>522</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t="s">
        <v>645</v>
      </c>
      <c r="C81" s="1026"/>
      <c r="D81" s="1026"/>
      <c r="E81" s="1026"/>
      <c r="F81" s="1026"/>
      <c r="G81" s="1026"/>
      <c r="H81" s="1026"/>
      <c r="I81" s="1026"/>
      <c r="J81" s="1026"/>
      <c r="K81" s="1026"/>
      <c r="L81" s="1026"/>
      <c r="M81" s="1026"/>
      <c r="N81" s="1026"/>
      <c r="O81" s="1026"/>
      <c r="P81" s="1027"/>
      <c r="Q81" s="1028">
        <v>6895</v>
      </c>
      <c r="R81" s="1022"/>
      <c r="S81" s="1022"/>
      <c r="T81" s="1022"/>
      <c r="U81" s="1022"/>
      <c r="V81" s="1022">
        <v>6736</v>
      </c>
      <c r="W81" s="1022"/>
      <c r="X81" s="1022"/>
      <c r="Y81" s="1022"/>
      <c r="Z81" s="1022"/>
      <c r="AA81" s="1022">
        <v>159</v>
      </c>
      <c r="AB81" s="1022"/>
      <c r="AC81" s="1022"/>
      <c r="AD81" s="1022"/>
      <c r="AE81" s="1022"/>
      <c r="AF81" s="1022">
        <v>159</v>
      </c>
      <c r="AG81" s="1022"/>
      <c r="AH81" s="1022"/>
      <c r="AI81" s="1022"/>
      <c r="AJ81" s="1022"/>
      <c r="AK81" s="1022">
        <v>859</v>
      </c>
      <c r="AL81" s="1022"/>
      <c r="AM81" s="1022"/>
      <c r="AN81" s="1022"/>
      <c r="AO81" s="1022"/>
      <c r="AP81" s="1022" t="s">
        <v>522</v>
      </c>
      <c r="AQ81" s="1022"/>
      <c r="AR81" s="1022"/>
      <c r="AS81" s="1022"/>
      <c r="AT81" s="1022"/>
      <c r="AU81" s="1022" t="s">
        <v>522</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t="s">
        <v>646</v>
      </c>
      <c r="C82" s="1026"/>
      <c r="D82" s="1026"/>
      <c r="E82" s="1026"/>
      <c r="F82" s="1026"/>
      <c r="G82" s="1026"/>
      <c r="H82" s="1026"/>
      <c r="I82" s="1026"/>
      <c r="J82" s="1026"/>
      <c r="K82" s="1026"/>
      <c r="L82" s="1026"/>
      <c r="M82" s="1026"/>
      <c r="N82" s="1026"/>
      <c r="O82" s="1026"/>
      <c r="P82" s="1027"/>
      <c r="Q82" s="1028">
        <v>819</v>
      </c>
      <c r="R82" s="1022"/>
      <c r="S82" s="1022"/>
      <c r="T82" s="1022"/>
      <c r="U82" s="1022"/>
      <c r="V82" s="1022">
        <v>671</v>
      </c>
      <c r="W82" s="1022"/>
      <c r="X82" s="1022"/>
      <c r="Y82" s="1022"/>
      <c r="Z82" s="1022"/>
      <c r="AA82" s="1022">
        <v>149</v>
      </c>
      <c r="AB82" s="1022"/>
      <c r="AC82" s="1022"/>
      <c r="AD82" s="1022"/>
      <c r="AE82" s="1022"/>
      <c r="AF82" s="1022">
        <v>149</v>
      </c>
      <c r="AG82" s="1022"/>
      <c r="AH82" s="1022"/>
      <c r="AI82" s="1022"/>
      <c r="AJ82" s="1022"/>
      <c r="AK82" s="1022" t="s">
        <v>522</v>
      </c>
      <c r="AL82" s="1022"/>
      <c r="AM82" s="1022"/>
      <c r="AN82" s="1022"/>
      <c r="AO82" s="1022"/>
      <c r="AP82" s="1022" t="s">
        <v>522</v>
      </c>
      <c r="AQ82" s="1022"/>
      <c r="AR82" s="1022"/>
      <c r="AS82" s="1022"/>
      <c r="AT82" s="1022"/>
      <c r="AU82" s="1022" t="s">
        <v>522</v>
      </c>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t="s">
        <v>647</v>
      </c>
      <c r="C83" s="1026"/>
      <c r="D83" s="1026"/>
      <c r="E83" s="1026"/>
      <c r="F83" s="1026"/>
      <c r="G83" s="1026"/>
      <c r="H83" s="1026"/>
      <c r="I83" s="1026"/>
      <c r="J83" s="1026"/>
      <c r="K83" s="1026"/>
      <c r="L83" s="1026"/>
      <c r="M83" s="1026"/>
      <c r="N83" s="1026"/>
      <c r="O83" s="1026"/>
      <c r="P83" s="1027"/>
      <c r="Q83" s="1028">
        <v>228</v>
      </c>
      <c r="R83" s="1022"/>
      <c r="S83" s="1022"/>
      <c r="T83" s="1022"/>
      <c r="U83" s="1022"/>
      <c r="V83" s="1022">
        <v>221</v>
      </c>
      <c r="W83" s="1022"/>
      <c r="X83" s="1022"/>
      <c r="Y83" s="1022"/>
      <c r="Z83" s="1022"/>
      <c r="AA83" s="1022">
        <v>7</v>
      </c>
      <c r="AB83" s="1022"/>
      <c r="AC83" s="1022"/>
      <c r="AD83" s="1022"/>
      <c r="AE83" s="1022"/>
      <c r="AF83" s="1022">
        <v>7</v>
      </c>
      <c r="AG83" s="1022"/>
      <c r="AH83" s="1022"/>
      <c r="AI83" s="1022"/>
      <c r="AJ83" s="1022"/>
      <c r="AK83" s="1022">
        <v>221</v>
      </c>
      <c r="AL83" s="1022"/>
      <c r="AM83" s="1022"/>
      <c r="AN83" s="1022"/>
      <c r="AO83" s="1022"/>
      <c r="AP83" s="1022" t="s">
        <v>522</v>
      </c>
      <c r="AQ83" s="1022"/>
      <c r="AR83" s="1022"/>
      <c r="AS83" s="1022"/>
      <c r="AT83" s="1022"/>
      <c r="AU83" s="1022" t="s">
        <v>522</v>
      </c>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t="s">
        <v>648</v>
      </c>
      <c r="C84" s="1026"/>
      <c r="D84" s="1026"/>
      <c r="E84" s="1026"/>
      <c r="F84" s="1026"/>
      <c r="G84" s="1026"/>
      <c r="H84" s="1026"/>
      <c r="I84" s="1026"/>
      <c r="J84" s="1026"/>
      <c r="K84" s="1026"/>
      <c r="L84" s="1026"/>
      <c r="M84" s="1026"/>
      <c r="N84" s="1026"/>
      <c r="O84" s="1026"/>
      <c r="P84" s="1027"/>
      <c r="Q84" s="1028">
        <v>6</v>
      </c>
      <c r="R84" s="1022"/>
      <c r="S84" s="1022"/>
      <c r="T84" s="1022"/>
      <c r="U84" s="1022"/>
      <c r="V84" s="1022">
        <v>3</v>
      </c>
      <c r="W84" s="1022"/>
      <c r="X84" s="1022"/>
      <c r="Y84" s="1022"/>
      <c r="Z84" s="1022"/>
      <c r="AA84" s="1022">
        <v>3</v>
      </c>
      <c r="AB84" s="1022"/>
      <c r="AC84" s="1022"/>
      <c r="AD84" s="1022"/>
      <c r="AE84" s="1022"/>
      <c r="AF84" s="1022">
        <v>3</v>
      </c>
      <c r="AG84" s="1022"/>
      <c r="AH84" s="1022"/>
      <c r="AI84" s="1022"/>
      <c r="AJ84" s="1022"/>
      <c r="AK84" s="1022" t="s">
        <v>522</v>
      </c>
      <c r="AL84" s="1022"/>
      <c r="AM84" s="1022"/>
      <c r="AN84" s="1022"/>
      <c r="AO84" s="1022"/>
      <c r="AP84" s="1022" t="s">
        <v>522</v>
      </c>
      <c r="AQ84" s="1022"/>
      <c r="AR84" s="1022"/>
      <c r="AS84" s="1022"/>
      <c r="AT84" s="1022"/>
      <c r="AU84" s="1022" t="s">
        <v>522</v>
      </c>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392</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4980</v>
      </c>
      <c r="AG88" s="1010"/>
      <c r="AH88" s="1010"/>
      <c r="AI88" s="1010"/>
      <c r="AJ88" s="1010"/>
      <c r="AK88" s="1014"/>
      <c r="AL88" s="1014"/>
      <c r="AM88" s="1014"/>
      <c r="AN88" s="1014"/>
      <c r="AO88" s="1014"/>
      <c r="AP88" s="1010">
        <v>39239</v>
      </c>
      <c r="AQ88" s="1010"/>
      <c r="AR88" s="1010"/>
      <c r="AS88" s="1010"/>
      <c r="AT88" s="1010"/>
      <c r="AU88" s="1010">
        <v>9611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370</v>
      </c>
      <c r="CS102" s="1002"/>
      <c r="CT102" s="1002"/>
      <c r="CU102" s="1002"/>
      <c r="CV102" s="1003"/>
      <c r="CW102" s="1001">
        <v>180</v>
      </c>
      <c r="CX102" s="1002"/>
      <c r="CY102" s="1002"/>
      <c r="CZ102" s="1002"/>
      <c r="DA102" s="1003"/>
      <c r="DB102" s="1001" t="s">
        <v>614</v>
      </c>
      <c r="DC102" s="1002"/>
      <c r="DD102" s="1002"/>
      <c r="DE102" s="1002"/>
      <c r="DF102" s="1003"/>
      <c r="DG102" s="1001" t="s">
        <v>632</v>
      </c>
      <c r="DH102" s="1002"/>
      <c r="DI102" s="1002"/>
      <c r="DJ102" s="1002"/>
      <c r="DK102" s="1003"/>
      <c r="DL102" s="1001">
        <v>837</v>
      </c>
      <c r="DM102" s="1002"/>
      <c r="DN102" s="1002"/>
      <c r="DO102" s="1002"/>
      <c r="DP102" s="1003"/>
      <c r="DQ102" s="1001" t="s">
        <v>621</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305</v>
      </c>
      <c r="AG109" s="945"/>
      <c r="AH109" s="945"/>
      <c r="AI109" s="945"/>
      <c r="AJ109" s="946"/>
      <c r="AK109" s="947" t="s">
        <v>304</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305</v>
      </c>
      <c r="BW109" s="945"/>
      <c r="BX109" s="945"/>
      <c r="BY109" s="945"/>
      <c r="BZ109" s="946"/>
      <c r="CA109" s="947" t="s">
        <v>304</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305</v>
      </c>
      <c r="DM109" s="945"/>
      <c r="DN109" s="945"/>
      <c r="DO109" s="945"/>
      <c r="DP109" s="946"/>
      <c r="DQ109" s="947" t="s">
        <v>304</v>
      </c>
      <c r="DR109" s="945"/>
      <c r="DS109" s="945"/>
      <c r="DT109" s="945"/>
      <c r="DU109" s="946"/>
      <c r="DV109" s="947" t="s">
        <v>434</v>
      </c>
      <c r="DW109" s="945"/>
      <c r="DX109" s="945"/>
      <c r="DY109" s="945"/>
      <c r="DZ109" s="976"/>
    </row>
    <row r="110" spans="1:131" s="246" customFormat="1" ht="26.25" customHeight="1" x14ac:dyDescent="0.15">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6096772</v>
      </c>
      <c r="AB110" s="938"/>
      <c r="AC110" s="938"/>
      <c r="AD110" s="938"/>
      <c r="AE110" s="939"/>
      <c r="AF110" s="940">
        <v>6063889</v>
      </c>
      <c r="AG110" s="938"/>
      <c r="AH110" s="938"/>
      <c r="AI110" s="938"/>
      <c r="AJ110" s="939"/>
      <c r="AK110" s="940">
        <v>6137475</v>
      </c>
      <c r="AL110" s="938"/>
      <c r="AM110" s="938"/>
      <c r="AN110" s="938"/>
      <c r="AO110" s="939"/>
      <c r="AP110" s="941">
        <v>28</v>
      </c>
      <c r="AQ110" s="942"/>
      <c r="AR110" s="942"/>
      <c r="AS110" s="942"/>
      <c r="AT110" s="943"/>
      <c r="AU110" s="977" t="s">
        <v>72</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74071998</v>
      </c>
      <c r="BR110" s="885"/>
      <c r="BS110" s="885"/>
      <c r="BT110" s="885"/>
      <c r="BU110" s="885"/>
      <c r="BV110" s="885">
        <v>75388794</v>
      </c>
      <c r="BW110" s="885"/>
      <c r="BX110" s="885"/>
      <c r="BY110" s="885"/>
      <c r="BZ110" s="885"/>
      <c r="CA110" s="885">
        <v>73987802</v>
      </c>
      <c r="CB110" s="885"/>
      <c r="CC110" s="885"/>
      <c r="CD110" s="885"/>
      <c r="CE110" s="885"/>
      <c r="CF110" s="909">
        <v>337.1</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440</v>
      </c>
      <c r="DH110" s="885"/>
      <c r="DI110" s="885"/>
      <c r="DJ110" s="885"/>
      <c r="DK110" s="885"/>
      <c r="DL110" s="885" t="s">
        <v>130</v>
      </c>
      <c r="DM110" s="885"/>
      <c r="DN110" s="885"/>
      <c r="DO110" s="885"/>
      <c r="DP110" s="885"/>
      <c r="DQ110" s="885" t="s">
        <v>130</v>
      </c>
      <c r="DR110" s="885"/>
      <c r="DS110" s="885"/>
      <c r="DT110" s="885"/>
      <c r="DU110" s="885"/>
      <c r="DV110" s="886" t="s">
        <v>440</v>
      </c>
      <c r="DW110" s="886"/>
      <c r="DX110" s="886"/>
      <c r="DY110" s="886"/>
      <c r="DZ110" s="887"/>
    </row>
    <row r="111" spans="1:131" s="246" customFormat="1" ht="26.25" customHeight="1" x14ac:dyDescent="0.15">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130</v>
      </c>
      <c r="AB111" s="966"/>
      <c r="AC111" s="966"/>
      <c r="AD111" s="966"/>
      <c r="AE111" s="967"/>
      <c r="AF111" s="968" t="s">
        <v>130</v>
      </c>
      <c r="AG111" s="966"/>
      <c r="AH111" s="966"/>
      <c r="AI111" s="966"/>
      <c r="AJ111" s="967"/>
      <c r="AK111" s="968" t="s">
        <v>442</v>
      </c>
      <c r="AL111" s="966"/>
      <c r="AM111" s="966"/>
      <c r="AN111" s="966"/>
      <c r="AO111" s="967"/>
      <c r="AP111" s="969" t="s">
        <v>440</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v>1807958</v>
      </c>
      <c r="BR111" s="857"/>
      <c r="BS111" s="857"/>
      <c r="BT111" s="857"/>
      <c r="BU111" s="857"/>
      <c r="BV111" s="857">
        <v>1640113</v>
      </c>
      <c r="BW111" s="857"/>
      <c r="BX111" s="857"/>
      <c r="BY111" s="857"/>
      <c r="BZ111" s="857"/>
      <c r="CA111" s="857">
        <v>1468391</v>
      </c>
      <c r="CB111" s="857"/>
      <c r="CC111" s="857"/>
      <c r="CD111" s="857"/>
      <c r="CE111" s="857"/>
      <c r="CF111" s="918">
        <v>6.7</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445</v>
      </c>
      <c r="DH111" s="857"/>
      <c r="DI111" s="857"/>
      <c r="DJ111" s="857"/>
      <c r="DK111" s="857"/>
      <c r="DL111" s="857" t="s">
        <v>445</v>
      </c>
      <c r="DM111" s="857"/>
      <c r="DN111" s="857"/>
      <c r="DO111" s="857"/>
      <c r="DP111" s="857"/>
      <c r="DQ111" s="857" t="s">
        <v>446</v>
      </c>
      <c r="DR111" s="857"/>
      <c r="DS111" s="857"/>
      <c r="DT111" s="857"/>
      <c r="DU111" s="857"/>
      <c r="DV111" s="834" t="s">
        <v>440</v>
      </c>
      <c r="DW111" s="834"/>
      <c r="DX111" s="834"/>
      <c r="DY111" s="834"/>
      <c r="DZ111" s="835"/>
    </row>
    <row r="112" spans="1:131" s="246" customFormat="1" ht="26.25" customHeight="1" x14ac:dyDescent="0.15">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26667</v>
      </c>
      <c r="AB112" s="820"/>
      <c r="AC112" s="820"/>
      <c r="AD112" s="820"/>
      <c r="AE112" s="821"/>
      <c r="AF112" s="822">
        <v>20000</v>
      </c>
      <c r="AG112" s="820"/>
      <c r="AH112" s="820"/>
      <c r="AI112" s="820"/>
      <c r="AJ112" s="821"/>
      <c r="AK112" s="822">
        <v>13333</v>
      </c>
      <c r="AL112" s="820"/>
      <c r="AM112" s="820"/>
      <c r="AN112" s="820"/>
      <c r="AO112" s="821"/>
      <c r="AP112" s="867">
        <v>0.1</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28338929</v>
      </c>
      <c r="BR112" s="857"/>
      <c r="BS112" s="857"/>
      <c r="BT112" s="857"/>
      <c r="BU112" s="857"/>
      <c r="BV112" s="857">
        <v>27470503</v>
      </c>
      <c r="BW112" s="857"/>
      <c r="BX112" s="857"/>
      <c r="BY112" s="857"/>
      <c r="BZ112" s="857"/>
      <c r="CA112" s="857">
        <v>26458028</v>
      </c>
      <c r="CB112" s="857"/>
      <c r="CC112" s="857"/>
      <c r="CD112" s="857"/>
      <c r="CE112" s="857"/>
      <c r="CF112" s="918">
        <v>120.5</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442</v>
      </c>
      <c r="DH112" s="857"/>
      <c r="DI112" s="857"/>
      <c r="DJ112" s="857"/>
      <c r="DK112" s="857"/>
      <c r="DL112" s="857" t="s">
        <v>445</v>
      </c>
      <c r="DM112" s="857"/>
      <c r="DN112" s="857"/>
      <c r="DO112" s="857"/>
      <c r="DP112" s="857"/>
      <c r="DQ112" s="857" t="s">
        <v>440</v>
      </c>
      <c r="DR112" s="857"/>
      <c r="DS112" s="857"/>
      <c r="DT112" s="857"/>
      <c r="DU112" s="857"/>
      <c r="DV112" s="834" t="s">
        <v>445</v>
      </c>
      <c r="DW112" s="834"/>
      <c r="DX112" s="834"/>
      <c r="DY112" s="834"/>
      <c r="DZ112" s="835"/>
    </row>
    <row r="113" spans="1:130" s="246" customFormat="1" ht="26.25" customHeight="1" x14ac:dyDescent="0.15">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1825017</v>
      </c>
      <c r="AB113" s="966"/>
      <c r="AC113" s="966"/>
      <c r="AD113" s="966"/>
      <c r="AE113" s="967"/>
      <c r="AF113" s="968">
        <v>1780455</v>
      </c>
      <c r="AG113" s="966"/>
      <c r="AH113" s="966"/>
      <c r="AI113" s="966"/>
      <c r="AJ113" s="967"/>
      <c r="AK113" s="968">
        <v>1804704</v>
      </c>
      <c r="AL113" s="966"/>
      <c r="AM113" s="966"/>
      <c r="AN113" s="966"/>
      <c r="AO113" s="967"/>
      <c r="AP113" s="969">
        <v>8.1999999999999993</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v>8248157</v>
      </c>
      <c r="BR113" s="857"/>
      <c r="BS113" s="857"/>
      <c r="BT113" s="857"/>
      <c r="BU113" s="857"/>
      <c r="BV113" s="857">
        <v>8991399</v>
      </c>
      <c r="BW113" s="857"/>
      <c r="BX113" s="857"/>
      <c r="BY113" s="857"/>
      <c r="BZ113" s="857"/>
      <c r="CA113" s="857">
        <v>9610815</v>
      </c>
      <c r="CB113" s="857"/>
      <c r="CC113" s="857"/>
      <c r="CD113" s="857"/>
      <c r="CE113" s="857"/>
      <c r="CF113" s="918">
        <v>43.8</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130</v>
      </c>
      <c r="DH113" s="820"/>
      <c r="DI113" s="820"/>
      <c r="DJ113" s="820"/>
      <c r="DK113" s="821"/>
      <c r="DL113" s="822" t="s">
        <v>387</v>
      </c>
      <c r="DM113" s="820"/>
      <c r="DN113" s="820"/>
      <c r="DO113" s="820"/>
      <c r="DP113" s="821"/>
      <c r="DQ113" s="822" t="s">
        <v>445</v>
      </c>
      <c r="DR113" s="820"/>
      <c r="DS113" s="820"/>
      <c r="DT113" s="820"/>
      <c r="DU113" s="821"/>
      <c r="DV113" s="867" t="s">
        <v>442</v>
      </c>
      <c r="DW113" s="868"/>
      <c r="DX113" s="868"/>
      <c r="DY113" s="868"/>
      <c r="DZ113" s="869"/>
    </row>
    <row r="114" spans="1:130" s="246" customFormat="1" ht="26.25" customHeight="1" x14ac:dyDescent="0.15">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345830</v>
      </c>
      <c r="AB114" s="820"/>
      <c r="AC114" s="820"/>
      <c r="AD114" s="820"/>
      <c r="AE114" s="821"/>
      <c r="AF114" s="822">
        <v>364818</v>
      </c>
      <c r="AG114" s="820"/>
      <c r="AH114" s="820"/>
      <c r="AI114" s="820"/>
      <c r="AJ114" s="821"/>
      <c r="AK114" s="822">
        <v>502936</v>
      </c>
      <c r="AL114" s="820"/>
      <c r="AM114" s="820"/>
      <c r="AN114" s="820"/>
      <c r="AO114" s="821"/>
      <c r="AP114" s="867">
        <v>2.2999999999999998</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6352708</v>
      </c>
      <c r="BR114" s="857"/>
      <c r="BS114" s="857"/>
      <c r="BT114" s="857"/>
      <c r="BU114" s="857"/>
      <c r="BV114" s="857">
        <v>6111655</v>
      </c>
      <c r="BW114" s="857"/>
      <c r="BX114" s="857"/>
      <c r="BY114" s="857"/>
      <c r="BZ114" s="857"/>
      <c r="CA114" s="857">
        <v>5851971</v>
      </c>
      <c r="CB114" s="857"/>
      <c r="CC114" s="857"/>
      <c r="CD114" s="857"/>
      <c r="CE114" s="857"/>
      <c r="CF114" s="918">
        <v>26.7</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442</v>
      </c>
      <c r="DH114" s="820"/>
      <c r="DI114" s="820"/>
      <c r="DJ114" s="820"/>
      <c r="DK114" s="821"/>
      <c r="DL114" s="822" t="s">
        <v>457</v>
      </c>
      <c r="DM114" s="820"/>
      <c r="DN114" s="820"/>
      <c r="DO114" s="820"/>
      <c r="DP114" s="821"/>
      <c r="DQ114" s="822" t="s">
        <v>446</v>
      </c>
      <c r="DR114" s="820"/>
      <c r="DS114" s="820"/>
      <c r="DT114" s="820"/>
      <c r="DU114" s="821"/>
      <c r="DV114" s="867" t="s">
        <v>446</v>
      </c>
      <c r="DW114" s="868"/>
      <c r="DX114" s="868"/>
      <c r="DY114" s="868"/>
      <c r="DZ114" s="869"/>
    </row>
    <row r="115" spans="1:130" s="246" customFormat="1" ht="26.25" customHeight="1" x14ac:dyDescent="0.15">
      <c r="A115" s="961"/>
      <c r="B115" s="962"/>
      <c r="C115" s="790" t="s">
        <v>458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216196</v>
      </c>
      <c r="AB115" s="966"/>
      <c r="AC115" s="966"/>
      <c r="AD115" s="966"/>
      <c r="AE115" s="967"/>
      <c r="AF115" s="968">
        <v>208135</v>
      </c>
      <c r="AG115" s="966"/>
      <c r="AH115" s="966"/>
      <c r="AI115" s="966"/>
      <c r="AJ115" s="967"/>
      <c r="AK115" s="968">
        <v>200807</v>
      </c>
      <c r="AL115" s="966"/>
      <c r="AM115" s="966"/>
      <c r="AN115" s="966"/>
      <c r="AO115" s="967"/>
      <c r="AP115" s="969">
        <v>0.9</v>
      </c>
      <c r="AQ115" s="970"/>
      <c r="AR115" s="970"/>
      <c r="AS115" s="970"/>
      <c r="AT115" s="971"/>
      <c r="AU115" s="979"/>
      <c r="AV115" s="980"/>
      <c r="AW115" s="980"/>
      <c r="AX115" s="980"/>
      <c r="AY115" s="980"/>
      <c r="AZ115" s="855" t="s">
        <v>459</v>
      </c>
      <c r="BA115" s="790"/>
      <c r="BB115" s="790"/>
      <c r="BC115" s="790"/>
      <c r="BD115" s="790"/>
      <c r="BE115" s="790"/>
      <c r="BF115" s="790"/>
      <c r="BG115" s="790"/>
      <c r="BH115" s="790"/>
      <c r="BI115" s="790"/>
      <c r="BJ115" s="790"/>
      <c r="BK115" s="790"/>
      <c r="BL115" s="790"/>
      <c r="BM115" s="790"/>
      <c r="BN115" s="790"/>
      <c r="BO115" s="790"/>
      <c r="BP115" s="791"/>
      <c r="BQ115" s="856" t="s">
        <v>446</v>
      </c>
      <c r="BR115" s="857"/>
      <c r="BS115" s="857"/>
      <c r="BT115" s="857"/>
      <c r="BU115" s="857"/>
      <c r="BV115" s="857">
        <v>1052</v>
      </c>
      <c r="BW115" s="857"/>
      <c r="BX115" s="857"/>
      <c r="BY115" s="857"/>
      <c r="BZ115" s="857"/>
      <c r="CA115" s="857">
        <v>8686</v>
      </c>
      <c r="CB115" s="857"/>
      <c r="CC115" s="857"/>
      <c r="CD115" s="857"/>
      <c r="CE115" s="857"/>
      <c r="CF115" s="918">
        <v>0</v>
      </c>
      <c r="CG115" s="919"/>
      <c r="CH115" s="919"/>
      <c r="CI115" s="919"/>
      <c r="CJ115" s="919"/>
      <c r="CK115" s="974"/>
      <c r="CL115" s="861"/>
      <c r="CM115" s="855" t="s">
        <v>460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442</v>
      </c>
      <c r="DH115" s="820"/>
      <c r="DI115" s="820"/>
      <c r="DJ115" s="820"/>
      <c r="DK115" s="821"/>
      <c r="DL115" s="822" t="s">
        <v>445</v>
      </c>
      <c r="DM115" s="820"/>
      <c r="DN115" s="820"/>
      <c r="DO115" s="820"/>
      <c r="DP115" s="821"/>
      <c r="DQ115" s="822" t="s">
        <v>445</v>
      </c>
      <c r="DR115" s="820"/>
      <c r="DS115" s="820"/>
      <c r="DT115" s="820"/>
      <c r="DU115" s="821"/>
      <c r="DV115" s="867" t="s">
        <v>445</v>
      </c>
      <c r="DW115" s="868"/>
      <c r="DX115" s="868"/>
      <c r="DY115" s="868"/>
      <c r="DZ115" s="869"/>
    </row>
    <row r="116" spans="1:130" s="246" customFormat="1" ht="26.25" customHeight="1" x14ac:dyDescent="0.15">
      <c r="A116" s="963"/>
      <c r="B116" s="964"/>
      <c r="C116" s="923" t="s">
        <v>461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446</v>
      </c>
      <c r="AB116" s="820"/>
      <c r="AC116" s="820"/>
      <c r="AD116" s="820"/>
      <c r="AE116" s="821"/>
      <c r="AF116" s="822" t="s">
        <v>446</v>
      </c>
      <c r="AG116" s="820"/>
      <c r="AH116" s="820"/>
      <c r="AI116" s="820"/>
      <c r="AJ116" s="821"/>
      <c r="AK116" s="822" t="s">
        <v>457</v>
      </c>
      <c r="AL116" s="820"/>
      <c r="AM116" s="820"/>
      <c r="AN116" s="820"/>
      <c r="AO116" s="821"/>
      <c r="AP116" s="867" t="s">
        <v>445</v>
      </c>
      <c r="AQ116" s="868"/>
      <c r="AR116" s="868"/>
      <c r="AS116" s="868"/>
      <c r="AT116" s="869"/>
      <c r="AU116" s="979"/>
      <c r="AV116" s="980"/>
      <c r="AW116" s="980"/>
      <c r="AX116" s="980"/>
      <c r="AY116" s="980"/>
      <c r="AZ116" s="906" t="s">
        <v>462</v>
      </c>
      <c r="BA116" s="907"/>
      <c r="BB116" s="907"/>
      <c r="BC116" s="907"/>
      <c r="BD116" s="907"/>
      <c r="BE116" s="907"/>
      <c r="BF116" s="907"/>
      <c r="BG116" s="907"/>
      <c r="BH116" s="907"/>
      <c r="BI116" s="907"/>
      <c r="BJ116" s="907"/>
      <c r="BK116" s="907"/>
      <c r="BL116" s="907"/>
      <c r="BM116" s="907"/>
      <c r="BN116" s="907"/>
      <c r="BO116" s="907"/>
      <c r="BP116" s="908"/>
      <c r="BQ116" s="856" t="s">
        <v>440</v>
      </c>
      <c r="BR116" s="857"/>
      <c r="BS116" s="857"/>
      <c r="BT116" s="857"/>
      <c r="BU116" s="857"/>
      <c r="BV116" s="857" t="s">
        <v>445</v>
      </c>
      <c r="BW116" s="857"/>
      <c r="BX116" s="857"/>
      <c r="BY116" s="857"/>
      <c r="BZ116" s="857"/>
      <c r="CA116" s="857" t="s">
        <v>440</v>
      </c>
      <c r="CB116" s="857"/>
      <c r="CC116" s="857"/>
      <c r="CD116" s="857"/>
      <c r="CE116" s="857"/>
      <c r="CF116" s="918" t="s">
        <v>442</v>
      </c>
      <c r="CG116" s="919"/>
      <c r="CH116" s="919"/>
      <c r="CI116" s="919"/>
      <c r="CJ116" s="919"/>
      <c r="CK116" s="974"/>
      <c r="CL116" s="861"/>
      <c r="CM116" s="864" t="s">
        <v>463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98995</v>
      </c>
      <c r="DH116" s="820"/>
      <c r="DI116" s="820"/>
      <c r="DJ116" s="820"/>
      <c r="DK116" s="821"/>
      <c r="DL116" s="822">
        <v>85945</v>
      </c>
      <c r="DM116" s="820"/>
      <c r="DN116" s="820"/>
      <c r="DO116" s="820"/>
      <c r="DP116" s="821"/>
      <c r="DQ116" s="822">
        <v>74475</v>
      </c>
      <c r="DR116" s="820"/>
      <c r="DS116" s="820"/>
      <c r="DT116" s="820"/>
      <c r="DU116" s="821"/>
      <c r="DV116" s="867">
        <v>0.3</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464</v>
      </c>
      <c r="Z117" s="946"/>
      <c r="AA117" s="951">
        <v>8510482</v>
      </c>
      <c r="AB117" s="952"/>
      <c r="AC117" s="952"/>
      <c r="AD117" s="952"/>
      <c r="AE117" s="953"/>
      <c r="AF117" s="954">
        <v>8437297</v>
      </c>
      <c r="AG117" s="952"/>
      <c r="AH117" s="952"/>
      <c r="AI117" s="952"/>
      <c r="AJ117" s="953"/>
      <c r="AK117" s="954">
        <v>8659255</v>
      </c>
      <c r="AL117" s="952"/>
      <c r="AM117" s="952"/>
      <c r="AN117" s="952"/>
      <c r="AO117" s="953"/>
      <c r="AP117" s="955"/>
      <c r="AQ117" s="956"/>
      <c r="AR117" s="956"/>
      <c r="AS117" s="956"/>
      <c r="AT117" s="957"/>
      <c r="AU117" s="979"/>
      <c r="AV117" s="980"/>
      <c r="AW117" s="980"/>
      <c r="AX117" s="980"/>
      <c r="AY117" s="980"/>
      <c r="AZ117" s="906" t="s">
        <v>465</v>
      </c>
      <c r="BA117" s="907"/>
      <c r="BB117" s="907"/>
      <c r="BC117" s="907"/>
      <c r="BD117" s="907"/>
      <c r="BE117" s="907"/>
      <c r="BF117" s="907"/>
      <c r="BG117" s="907"/>
      <c r="BH117" s="907"/>
      <c r="BI117" s="907"/>
      <c r="BJ117" s="907"/>
      <c r="BK117" s="907"/>
      <c r="BL117" s="907"/>
      <c r="BM117" s="907"/>
      <c r="BN117" s="907"/>
      <c r="BO117" s="907"/>
      <c r="BP117" s="908"/>
      <c r="BQ117" s="856" t="s">
        <v>440</v>
      </c>
      <c r="BR117" s="857"/>
      <c r="BS117" s="857"/>
      <c r="BT117" s="857"/>
      <c r="BU117" s="857"/>
      <c r="BV117" s="857" t="s">
        <v>440</v>
      </c>
      <c r="BW117" s="857"/>
      <c r="BX117" s="857"/>
      <c r="BY117" s="857"/>
      <c r="BZ117" s="857"/>
      <c r="CA117" s="857" t="s">
        <v>440</v>
      </c>
      <c r="CB117" s="857"/>
      <c r="CC117" s="857"/>
      <c r="CD117" s="857"/>
      <c r="CE117" s="857"/>
      <c r="CF117" s="918" t="s">
        <v>442</v>
      </c>
      <c r="CG117" s="919"/>
      <c r="CH117" s="919"/>
      <c r="CI117" s="919"/>
      <c r="CJ117" s="919"/>
      <c r="CK117" s="974"/>
      <c r="CL117" s="861"/>
      <c r="CM117" s="864" t="s">
        <v>466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440</v>
      </c>
      <c r="DH117" s="820"/>
      <c r="DI117" s="820"/>
      <c r="DJ117" s="820"/>
      <c r="DK117" s="821"/>
      <c r="DL117" s="822" t="s">
        <v>442</v>
      </c>
      <c r="DM117" s="820"/>
      <c r="DN117" s="820"/>
      <c r="DO117" s="820"/>
      <c r="DP117" s="821"/>
      <c r="DQ117" s="822" t="s">
        <v>442</v>
      </c>
      <c r="DR117" s="820"/>
      <c r="DS117" s="820"/>
      <c r="DT117" s="820"/>
      <c r="DU117" s="821"/>
      <c r="DV117" s="867" t="s">
        <v>440</v>
      </c>
      <c r="DW117" s="868"/>
      <c r="DX117" s="868"/>
      <c r="DY117" s="868"/>
      <c r="DZ117" s="869"/>
    </row>
    <row r="118" spans="1:130" s="246" customFormat="1" ht="26.25" customHeight="1" x14ac:dyDescent="0.15">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305</v>
      </c>
      <c r="AG118" s="945"/>
      <c r="AH118" s="945"/>
      <c r="AI118" s="945"/>
      <c r="AJ118" s="946"/>
      <c r="AK118" s="947" t="s">
        <v>304</v>
      </c>
      <c r="AL118" s="945"/>
      <c r="AM118" s="945"/>
      <c r="AN118" s="945"/>
      <c r="AO118" s="946"/>
      <c r="AP118" s="948" t="s">
        <v>434</v>
      </c>
      <c r="AQ118" s="949"/>
      <c r="AR118" s="949"/>
      <c r="AS118" s="949"/>
      <c r="AT118" s="950"/>
      <c r="AU118" s="979"/>
      <c r="AV118" s="980"/>
      <c r="AW118" s="980"/>
      <c r="AX118" s="980"/>
      <c r="AY118" s="980"/>
      <c r="AZ118" s="922" t="s">
        <v>467</v>
      </c>
      <c r="BA118" s="923"/>
      <c r="BB118" s="923"/>
      <c r="BC118" s="923"/>
      <c r="BD118" s="923"/>
      <c r="BE118" s="923"/>
      <c r="BF118" s="923"/>
      <c r="BG118" s="923"/>
      <c r="BH118" s="923"/>
      <c r="BI118" s="923"/>
      <c r="BJ118" s="923"/>
      <c r="BK118" s="923"/>
      <c r="BL118" s="923"/>
      <c r="BM118" s="923"/>
      <c r="BN118" s="923"/>
      <c r="BO118" s="923"/>
      <c r="BP118" s="924"/>
      <c r="BQ118" s="925" t="s">
        <v>445</v>
      </c>
      <c r="BR118" s="888"/>
      <c r="BS118" s="888"/>
      <c r="BT118" s="888"/>
      <c r="BU118" s="888"/>
      <c r="BV118" s="888" t="s">
        <v>457</v>
      </c>
      <c r="BW118" s="888"/>
      <c r="BX118" s="888"/>
      <c r="BY118" s="888"/>
      <c r="BZ118" s="888"/>
      <c r="CA118" s="888" t="s">
        <v>440</v>
      </c>
      <c r="CB118" s="888"/>
      <c r="CC118" s="888"/>
      <c r="CD118" s="888"/>
      <c r="CE118" s="888"/>
      <c r="CF118" s="918" t="s">
        <v>457</v>
      </c>
      <c r="CG118" s="919"/>
      <c r="CH118" s="919"/>
      <c r="CI118" s="919"/>
      <c r="CJ118" s="919"/>
      <c r="CK118" s="974"/>
      <c r="CL118" s="861"/>
      <c r="CM118" s="864" t="s">
        <v>468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442</v>
      </c>
      <c r="DH118" s="820"/>
      <c r="DI118" s="820"/>
      <c r="DJ118" s="820"/>
      <c r="DK118" s="821"/>
      <c r="DL118" s="822" t="s">
        <v>457</v>
      </c>
      <c r="DM118" s="820"/>
      <c r="DN118" s="820"/>
      <c r="DO118" s="820"/>
      <c r="DP118" s="821"/>
      <c r="DQ118" s="822" t="s">
        <v>442</v>
      </c>
      <c r="DR118" s="820"/>
      <c r="DS118" s="820"/>
      <c r="DT118" s="820"/>
      <c r="DU118" s="821"/>
      <c r="DV118" s="867" t="s">
        <v>440</v>
      </c>
      <c r="DW118" s="868"/>
      <c r="DX118" s="868"/>
      <c r="DY118" s="868"/>
      <c r="DZ118" s="869"/>
    </row>
    <row r="119" spans="1:130" s="246" customFormat="1" ht="26.25" customHeight="1" x14ac:dyDescent="0.15">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457</v>
      </c>
      <c r="AB119" s="938"/>
      <c r="AC119" s="938"/>
      <c r="AD119" s="938"/>
      <c r="AE119" s="939"/>
      <c r="AF119" s="940" t="s">
        <v>457</v>
      </c>
      <c r="AG119" s="938"/>
      <c r="AH119" s="938"/>
      <c r="AI119" s="938"/>
      <c r="AJ119" s="939"/>
      <c r="AK119" s="940" t="s">
        <v>440</v>
      </c>
      <c r="AL119" s="938"/>
      <c r="AM119" s="938"/>
      <c r="AN119" s="938"/>
      <c r="AO119" s="939"/>
      <c r="AP119" s="941" t="s">
        <v>457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469</v>
      </c>
      <c r="BP119" s="921"/>
      <c r="BQ119" s="925">
        <v>118819750</v>
      </c>
      <c r="BR119" s="888"/>
      <c r="BS119" s="888"/>
      <c r="BT119" s="888"/>
      <c r="BU119" s="888"/>
      <c r="BV119" s="888">
        <v>119603516</v>
      </c>
      <c r="BW119" s="888"/>
      <c r="BX119" s="888"/>
      <c r="BY119" s="888"/>
      <c r="BZ119" s="888"/>
      <c r="CA119" s="888">
        <v>117385693</v>
      </c>
      <c r="CB119" s="888"/>
      <c r="CC119" s="888"/>
      <c r="CD119" s="888"/>
      <c r="CE119" s="888"/>
      <c r="CF119" s="786"/>
      <c r="CG119" s="787"/>
      <c r="CH119" s="787"/>
      <c r="CI119" s="787"/>
      <c r="CJ119" s="877"/>
      <c r="CK119" s="975"/>
      <c r="CL119" s="863"/>
      <c r="CM119" s="881" t="s">
        <v>470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1708963</v>
      </c>
      <c r="DH119" s="803"/>
      <c r="DI119" s="803"/>
      <c r="DJ119" s="803"/>
      <c r="DK119" s="804"/>
      <c r="DL119" s="805">
        <v>1554168</v>
      </c>
      <c r="DM119" s="803"/>
      <c r="DN119" s="803"/>
      <c r="DO119" s="803"/>
      <c r="DP119" s="804"/>
      <c r="DQ119" s="805">
        <v>1393916</v>
      </c>
      <c r="DR119" s="803"/>
      <c r="DS119" s="803"/>
      <c r="DT119" s="803"/>
      <c r="DU119" s="804"/>
      <c r="DV119" s="891">
        <v>6.4</v>
      </c>
      <c r="DW119" s="892"/>
      <c r="DX119" s="892"/>
      <c r="DY119" s="892"/>
      <c r="DZ119" s="893"/>
    </row>
    <row r="120" spans="1:130" s="246" customFormat="1" ht="26.25" customHeight="1" x14ac:dyDescent="0.15">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442</v>
      </c>
      <c r="AB120" s="820"/>
      <c r="AC120" s="820"/>
      <c r="AD120" s="820"/>
      <c r="AE120" s="821"/>
      <c r="AF120" s="822" t="s">
        <v>457</v>
      </c>
      <c r="AG120" s="820"/>
      <c r="AH120" s="820"/>
      <c r="AI120" s="820"/>
      <c r="AJ120" s="821"/>
      <c r="AK120" s="822" t="s">
        <v>442</v>
      </c>
      <c r="AL120" s="820"/>
      <c r="AM120" s="820"/>
      <c r="AN120" s="820"/>
      <c r="AO120" s="821"/>
      <c r="AP120" s="867" t="s">
        <v>457</v>
      </c>
      <c r="AQ120" s="868"/>
      <c r="AR120" s="868"/>
      <c r="AS120" s="868"/>
      <c r="AT120" s="869"/>
      <c r="AU120" s="926" t="s">
        <v>471</v>
      </c>
      <c r="AV120" s="927"/>
      <c r="AW120" s="927"/>
      <c r="AX120" s="927"/>
      <c r="AY120" s="928"/>
      <c r="AZ120" s="903" t="s">
        <v>472</v>
      </c>
      <c r="BA120" s="848"/>
      <c r="BB120" s="848"/>
      <c r="BC120" s="848"/>
      <c r="BD120" s="848"/>
      <c r="BE120" s="848"/>
      <c r="BF120" s="848"/>
      <c r="BG120" s="848"/>
      <c r="BH120" s="848"/>
      <c r="BI120" s="848"/>
      <c r="BJ120" s="848"/>
      <c r="BK120" s="848"/>
      <c r="BL120" s="848"/>
      <c r="BM120" s="848"/>
      <c r="BN120" s="848"/>
      <c r="BO120" s="848"/>
      <c r="BP120" s="849"/>
      <c r="BQ120" s="904">
        <v>10000039</v>
      </c>
      <c r="BR120" s="885"/>
      <c r="BS120" s="885"/>
      <c r="BT120" s="885"/>
      <c r="BU120" s="885"/>
      <c r="BV120" s="885">
        <v>9963978</v>
      </c>
      <c r="BW120" s="885"/>
      <c r="BX120" s="885"/>
      <c r="BY120" s="885"/>
      <c r="BZ120" s="885"/>
      <c r="CA120" s="885">
        <v>8697456</v>
      </c>
      <c r="CB120" s="885"/>
      <c r="CC120" s="885"/>
      <c r="CD120" s="885"/>
      <c r="CE120" s="885"/>
      <c r="CF120" s="909">
        <v>39.6</v>
      </c>
      <c r="CG120" s="910"/>
      <c r="CH120" s="910"/>
      <c r="CI120" s="910"/>
      <c r="CJ120" s="910"/>
      <c r="CK120" s="911" t="s">
        <v>473</v>
      </c>
      <c r="CL120" s="895"/>
      <c r="CM120" s="895"/>
      <c r="CN120" s="895"/>
      <c r="CO120" s="896"/>
      <c r="CP120" s="915" t="s">
        <v>474</v>
      </c>
      <c r="CQ120" s="916"/>
      <c r="CR120" s="916"/>
      <c r="CS120" s="916"/>
      <c r="CT120" s="916"/>
      <c r="CU120" s="916"/>
      <c r="CV120" s="916"/>
      <c r="CW120" s="916"/>
      <c r="CX120" s="916"/>
      <c r="CY120" s="916"/>
      <c r="CZ120" s="916"/>
      <c r="DA120" s="916"/>
      <c r="DB120" s="916"/>
      <c r="DC120" s="916"/>
      <c r="DD120" s="916"/>
      <c r="DE120" s="916"/>
      <c r="DF120" s="917"/>
      <c r="DG120" s="904" t="s">
        <v>457</v>
      </c>
      <c r="DH120" s="885"/>
      <c r="DI120" s="885"/>
      <c r="DJ120" s="885"/>
      <c r="DK120" s="885"/>
      <c r="DL120" s="885" t="s">
        <v>445</v>
      </c>
      <c r="DM120" s="885"/>
      <c r="DN120" s="885"/>
      <c r="DO120" s="885"/>
      <c r="DP120" s="885"/>
      <c r="DQ120" s="885">
        <v>25487003</v>
      </c>
      <c r="DR120" s="885"/>
      <c r="DS120" s="885"/>
      <c r="DT120" s="885"/>
      <c r="DU120" s="885"/>
      <c r="DV120" s="886">
        <v>116.1</v>
      </c>
      <c r="DW120" s="886"/>
      <c r="DX120" s="886"/>
      <c r="DY120" s="886"/>
      <c r="DZ120" s="887"/>
    </row>
    <row r="121" spans="1:130" s="246" customFormat="1" ht="26.25" customHeight="1" x14ac:dyDescent="0.15">
      <c r="A121" s="860"/>
      <c r="B121" s="861"/>
      <c r="C121" s="906" t="s">
        <v>475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445</v>
      </c>
      <c r="AB121" s="820"/>
      <c r="AC121" s="820"/>
      <c r="AD121" s="820"/>
      <c r="AE121" s="821"/>
      <c r="AF121" s="822" t="s">
        <v>457</v>
      </c>
      <c r="AG121" s="820"/>
      <c r="AH121" s="820"/>
      <c r="AI121" s="820"/>
      <c r="AJ121" s="821"/>
      <c r="AK121" s="822" t="s">
        <v>442</v>
      </c>
      <c r="AL121" s="820"/>
      <c r="AM121" s="820"/>
      <c r="AN121" s="820"/>
      <c r="AO121" s="821"/>
      <c r="AP121" s="867" t="s">
        <v>442</v>
      </c>
      <c r="AQ121" s="868"/>
      <c r="AR121" s="868"/>
      <c r="AS121" s="868"/>
      <c r="AT121" s="869"/>
      <c r="AU121" s="929"/>
      <c r="AV121" s="930"/>
      <c r="AW121" s="930"/>
      <c r="AX121" s="930"/>
      <c r="AY121" s="931"/>
      <c r="AZ121" s="855" t="s">
        <v>476</v>
      </c>
      <c r="BA121" s="790"/>
      <c r="BB121" s="790"/>
      <c r="BC121" s="790"/>
      <c r="BD121" s="790"/>
      <c r="BE121" s="790"/>
      <c r="BF121" s="790"/>
      <c r="BG121" s="790"/>
      <c r="BH121" s="790"/>
      <c r="BI121" s="790"/>
      <c r="BJ121" s="790"/>
      <c r="BK121" s="790"/>
      <c r="BL121" s="790"/>
      <c r="BM121" s="790"/>
      <c r="BN121" s="790"/>
      <c r="BO121" s="790"/>
      <c r="BP121" s="791"/>
      <c r="BQ121" s="856">
        <v>11458889</v>
      </c>
      <c r="BR121" s="857"/>
      <c r="BS121" s="857"/>
      <c r="BT121" s="857"/>
      <c r="BU121" s="857"/>
      <c r="BV121" s="857">
        <v>11522881</v>
      </c>
      <c r="BW121" s="857"/>
      <c r="BX121" s="857"/>
      <c r="BY121" s="857"/>
      <c r="BZ121" s="857"/>
      <c r="CA121" s="857">
        <v>11040777</v>
      </c>
      <c r="CB121" s="857"/>
      <c r="CC121" s="857"/>
      <c r="CD121" s="857"/>
      <c r="CE121" s="857"/>
      <c r="CF121" s="918">
        <v>50.3</v>
      </c>
      <c r="CG121" s="919"/>
      <c r="CH121" s="919"/>
      <c r="CI121" s="919"/>
      <c r="CJ121" s="919"/>
      <c r="CK121" s="912"/>
      <c r="CL121" s="898"/>
      <c r="CM121" s="898"/>
      <c r="CN121" s="898"/>
      <c r="CO121" s="899"/>
      <c r="CP121" s="878" t="s">
        <v>477</v>
      </c>
      <c r="CQ121" s="879"/>
      <c r="CR121" s="879"/>
      <c r="CS121" s="879"/>
      <c r="CT121" s="879"/>
      <c r="CU121" s="879"/>
      <c r="CV121" s="879"/>
      <c r="CW121" s="879"/>
      <c r="CX121" s="879"/>
      <c r="CY121" s="879"/>
      <c r="CZ121" s="879"/>
      <c r="DA121" s="879"/>
      <c r="DB121" s="879"/>
      <c r="DC121" s="879"/>
      <c r="DD121" s="879"/>
      <c r="DE121" s="879"/>
      <c r="DF121" s="880"/>
      <c r="DG121" s="856">
        <v>227253</v>
      </c>
      <c r="DH121" s="857"/>
      <c r="DI121" s="857"/>
      <c r="DJ121" s="857"/>
      <c r="DK121" s="857"/>
      <c r="DL121" s="857">
        <v>535861</v>
      </c>
      <c r="DM121" s="857"/>
      <c r="DN121" s="857"/>
      <c r="DO121" s="857"/>
      <c r="DP121" s="857"/>
      <c r="DQ121" s="857">
        <v>741469</v>
      </c>
      <c r="DR121" s="857"/>
      <c r="DS121" s="857"/>
      <c r="DT121" s="857"/>
      <c r="DU121" s="857"/>
      <c r="DV121" s="834">
        <v>3.4</v>
      </c>
      <c r="DW121" s="834"/>
      <c r="DX121" s="834"/>
      <c r="DY121" s="834"/>
      <c r="DZ121" s="835"/>
    </row>
    <row r="122" spans="1:130" s="246" customFormat="1" ht="26.25" customHeight="1" x14ac:dyDescent="0.15">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442</v>
      </c>
      <c r="AB122" s="820"/>
      <c r="AC122" s="820"/>
      <c r="AD122" s="820"/>
      <c r="AE122" s="821"/>
      <c r="AF122" s="822" t="s">
        <v>445</v>
      </c>
      <c r="AG122" s="820"/>
      <c r="AH122" s="820"/>
      <c r="AI122" s="820"/>
      <c r="AJ122" s="821"/>
      <c r="AK122" s="822" t="s">
        <v>442</v>
      </c>
      <c r="AL122" s="820"/>
      <c r="AM122" s="820"/>
      <c r="AN122" s="820"/>
      <c r="AO122" s="821"/>
      <c r="AP122" s="867" t="s">
        <v>445</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66532847</v>
      </c>
      <c r="BR122" s="888"/>
      <c r="BS122" s="888"/>
      <c r="BT122" s="888"/>
      <c r="BU122" s="888"/>
      <c r="BV122" s="888">
        <v>67920233</v>
      </c>
      <c r="BW122" s="888"/>
      <c r="BX122" s="888"/>
      <c r="BY122" s="888"/>
      <c r="BZ122" s="888"/>
      <c r="CA122" s="888">
        <v>68423460</v>
      </c>
      <c r="CB122" s="888"/>
      <c r="CC122" s="888"/>
      <c r="CD122" s="888"/>
      <c r="CE122" s="888"/>
      <c r="CF122" s="889">
        <v>311.7</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56">
        <v>226693</v>
      </c>
      <c r="DH122" s="857"/>
      <c r="DI122" s="857"/>
      <c r="DJ122" s="857"/>
      <c r="DK122" s="857"/>
      <c r="DL122" s="857">
        <v>262102</v>
      </c>
      <c r="DM122" s="857"/>
      <c r="DN122" s="857"/>
      <c r="DO122" s="857"/>
      <c r="DP122" s="857"/>
      <c r="DQ122" s="857">
        <v>229556</v>
      </c>
      <c r="DR122" s="857"/>
      <c r="DS122" s="857"/>
      <c r="DT122" s="857"/>
      <c r="DU122" s="857"/>
      <c r="DV122" s="834">
        <v>1</v>
      </c>
      <c r="DW122" s="834"/>
      <c r="DX122" s="834"/>
      <c r="DY122" s="834"/>
      <c r="DZ122" s="835"/>
    </row>
    <row r="123" spans="1:130" s="246" customFormat="1" ht="26.25" customHeight="1" x14ac:dyDescent="0.15">
      <c r="A123" s="860"/>
      <c r="B123" s="861"/>
      <c r="C123" s="864" t="s">
        <v>463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13715</v>
      </c>
      <c r="AB123" s="820"/>
      <c r="AC123" s="820"/>
      <c r="AD123" s="820"/>
      <c r="AE123" s="821"/>
      <c r="AF123" s="822">
        <v>13050</v>
      </c>
      <c r="AG123" s="820"/>
      <c r="AH123" s="820"/>
      <c r="AI123" s="820"/>
      <c r="AJ123" s="821"/>
      <c r="AK123" s="822">
        <v>11470</v>
      </c>
      <c r="AL123" s="820"/>
      <c r="AM123" s="820"/>
      <c r="AN123" s="820"/>
      <c r="AO123" s="821"/>
      <c r="AP123" s="867">
        <v>0.1</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480</v>
      </c>
      <c r="BP123" s="921"/>
      <c r="BQ123" s="875">
        <v>87991775</v>
      </c>
      <c r="BR123" s="876"/>
      <c r="BS123" s="876"/>
      <c r="BT123" s="876"/>
      <c r="BU123" s="876"/>
      <c r="BV123" s="876">
        <v>89407092</v>
      </c>
      <c r="BW123" s="876"/>
      <c r="BX123" s="876"/>
      <c r="BY123" s="876"/>
      <c r="BZ123" s="876"/>
      <c r="CA123" s="876">
        <v>88161693</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t="s">
        <v>390</v>
      </c>
      <c r="DH123" s="820"/>
      <c r="DI123" s="820"/>
      <c r="DJ123" s="820"/>
      <c r="DK123" s="821"/>
      <c r="DL123" s="822" t="s">
        <v>130</v>
      </c>
      <c r="DM123" s="820"/>
      <c r="DN123" s="820"/>
      <c r="DO123" s="820"/>
      <c r="DP123" s="821"/>
      <c r="DQ123" s="822" t="s">
        <v>482</v>
      </c>
      <c r="DR123" s="820"/>
      <c r="DS123" s="820"/>
      <c r="DT123" s="820"/>
      <c r="DU123" s="821"/>
      <c r="DV123" s="867" t="s">
        <v>130</v>
      </c>
      <c r="DW123" s="868"/>
      <c r="DX123" s="868"/>
      <c r="DY123" s="868"/>
      <c r="DZ123" s="869"/>
    </row>
    <row r="124" spans="1:130" s="246" customFormat="1" ht="26.25" customHeight="1" thickBot="1" x14ac:dyDescent="0.2">
      <c r="A124" s="860"/>
      <c r="B124" s="861"/>
      <c r="C124" s="864" t="s">
        <v>466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130</v>
      </c>
      <c r="AB124" s="820"/>
      <c r="AC124" s="820"/>
      <c r="AD124" s="820"/>
      <c r="AE124" s="821"/>
      <c r="AF124" s="822" t="s">
        <v>457</v>
      </c>
      <c r="AG124" s="820"/>
      <c r="AH124" s="820"/>
      <c r="AI124" s="820"/>
      <c r="AJ124" s="821"/>
      <c r="AK124" s="822" t="s">
        <v>130</v>
      </c>
      <c r="AL124" s="820"/>
      <c r="AM124" s="820"/>
      <c r="AN124" s="820"/>
      <c r="AO124" s="821"/>
      <c r="AP124" s="867" t="s">
        <v>457</v>
      </c>
      <c r="AQ124" s="868"/>
      <c r="AR124" s="868"/>
      <c r="AS124" s="868"/>
      <c r="AT124" s="869"/>
      <c r="AU124" s="870" t="s">
        <v>483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137.5</v>
      </c>
      <c r="BR124" s="874"/>
      <c r="BS124" s="874"/>
      <c r="BT124" s="874"/>
      <c r="BU124" s="874"/>
      <c r="BV124" s="874">
        <v>136.19999999999999</v>
      </c>
      <c r="BW124" s="874"/>
      <c r="BX124" s="874"/>
      <c r="BY124" s="874"/>
      <c r="BZ124" s="874"/>
      <c r="CA124" s="874">
        <v>133.1</v>
      </c>
      <c r="CB124" s="874"/>
      <c r="CC124" s="874"/>
      <c r="CD124" s="874"/>
      <c r="CE124" s="874"/>
      <c r="CF124" s="764"/>
      <c r="CG124" s="765"/>
      <c r="CH124" s="765"/>
      <c r="CI124" s="765"/>
      <c r="CJ124" s="905"/>
      <c r="CK124" s="913"/>
      <c r="CL124" s="913"/>
      <c r="CM124" s="913"/>
      <c r="CN124" s="913"/>
      <c r="CO124" s="914"/>
      <c r="CP124" s="878" t="s">
        <v>484</v>
      </c>
      <c r="CQ124" s="879"/>
      <c r="CR124" s="879"/>
      <c r="CS124" s="879"/>
      <c r="CT124" s="879"/>
      <c r="CU124" s="879"/>
      <c r="CV124" s="879"/>
      <c r="CW124" s="879"/>
      <c r="CX124" s="879"/>
      <c r="CY124" s="879"/>
      <c r="CZ124" s="879"/>
      <c r="DA124" s="879"/>
      <c r="DB124" s="879"/>
      <c r="DC124" s="879"/>
      <c r="DD124" s="879"/>
      <c r="DE124" s="879"/>
      <c r="DF124" s="880"/>
      <c r="DG124" s="802">
        <v>27884983</v>
      </c>
      <c r="DH124" s="803"/>
      <c r="DI124" s="803"/>
      <c r="DJ124" s="803"/>
      <c r="DK124" s="804"/>
      <c r="DL124" s="805">
        <v>26672540</v>
      </c>
      <c r="DM124" s="803"/>
      <c r="DN124" s="803"/>
      <c r="DO124" s="803"/>
      <c r="DP124" s="804"/>
      <c r="DQ124" s="805" t="s">
        <v>485</v>
      </c>
      <c r="DR124" s="803"/>
      <c r="DS124" s="803"/>
      <c r="DT124" s="803"/>
      <c r="DU124" s="804"/>
      <c r="DV124" s="891" t="s">
        <v>387</v>
      </c>
      <c r="DW124" s="892"/>
      <c r="DX124" s="892"/>
      <c r="DY124" s="892"/>
      <c r="DZ124" s="893"/>
    </row>
    <row r="125" spans="1:130" s="246" customFormat="1" ht="26.25" customHeight="1" x14ac:dyDescent="0.15">
      <c r="A125" s="860"/>
      <c r="B125" s="861"/>
      <c r="C125" s="864" t="s">
        <v>468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442</v>
      </c>
      <c r="AB125" s="820"/>
      <c r="AC125" s="820"/>
      <c r="AD125" s="820"/>
      <c r="AE125" s="821"/>
      <c r="AF125" s="822" t="s">
        <v>442</v>
      </c>
      <c r="AG125" s="820"/>
      <c r="AH125" s="820"/>
      <c r="AI125" s="820"/>
      <c r="AJ125" s="821"/>
      <c r="AK125" s="822" t="s">
        <v>130</v>
      </c>
      <c r="AL125" s="820"/>
      <c r="AM125" s="820"/>
      <c r="AN125" s="820"/>
      <c r="AO125" s="821"/>
      <c r="AP125" s="867" t="s">
        <v>457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486</v>
      </c>
      <c r="CL125" s="895"/>
      <c r="CM125" s="895"/>
      <c r="CN125" s="895"/>
      <c r="CO125" s="896"/>
      <c r="CP125" s="903" t="s">
        <v>487</v>
      </c>
      <c r="CQ125" s="848"/>
      <c r="CR125" s="848"/>
      <c r="CS125" s="848"/>
      <c r="CT125" s="848"/>
      <c r="CU125" s="848"/>
      <c r="CV125" s="848"/>
      <c r="CW125" s="848"/>
      <c r="CX125" s="848"/>
      <c r="CY125" s="848"/>
      <c r="CZ125" s="848"/>
      <c r="DA125" s="848"/>
      <c r="DB125" s="848"/>
      <c r="DC125" s="848"/>
      <c r="DD125" s="848"/>
      <c r="DE125" s="848"/>
      <c r="DF125" s="849"/>
      <c r="DG125" s="904" t="s">
        <v>457</v>
      </c>
      <c r="DH125" s="885"/>
      <c r="DI125" s="885"/>
      <c r="DJ125" s="885"/>
      <c r="DK125" s="885"/>
      <c r="DL125" s="885" t="s">
        <v>446</v>
      </c>
      <c r="DM125" s="885"/>
      <c r="DN125" s="885"/>
      <c r="DO125" s="885"/>
      <c r="DP125" s="885"/>
      <c r="DQ125" s="885" t="s">
        <v>457</v>
      </c>
      <c r="DR125" s="885"/>
      <c r="DS125" s="885"/>
      <c r="DT125" s="885"/>
      <c r="DU125" s="885"/>
      <c r="DV125" s="886" t="s">
        <v>442</v>
      </c>
      <c r="DW125" s="886"/>
      <c r="DX125" s="886"/>
      <c r="DY125" s="886"/>
      <c r="DZ125" s="887"/>
    </row>
    <row r="126" spans="1:130" s="246" customFormat="1" ht="26.25" customHeight="1" thickBot="1" x14ac:dyDescent="0.2">
      <c r="A126" s="860"/>
      <c r="B126" s="861"/>
      <c r="C126" s="864" t="s">
        <v>470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201022</v>
      </c>
      <c r="AB126" s="820"/>
      <c r="AC126" s="820"/>
      <c r="AD126" s="820"/>
      <c r="AE126" s="821"/>
      <c r="AF126" s="822">
        <v>193807</v>
      </c>
      <c r="AG126" s="820"/>
      <c r="AH126" s="820"/>
      <c r="AI126" s="820"/>
      <c r="AJ126" s="821"/>
      <c r="AK126" s="822">
        <v>188181</v>
      </c>
      <c r="AL126" s="820"/>
      <c r="AM126" s="820"/>
      <c r="AN126" s="820"/>
      <c r="AO126" s="821"/>
      <c r="AP126" s="867">
        <v>0.9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442</v>
      </c>
      <c r="DH126" s="857"/>
      <c r="DI126" s="857"/>
      <c r="DJ126" s="857"/>
      <c r="DK126" s="857"/>
      <c r="DL126" s="857" t="s">
        <v>130</v>
      </c>
      <c r="DM126" s="857"/>
      <c r="DN126" s="857"/>
      <c r="DO126" s="857"/>
      <c r="DP126" s="857"/>
      <c r="DQ126" s="857" t="s">
        <v>130</v>
      </c>
      <c r="DR126" s="857"/>
      <c r="DS126" s="857"/>
      <c r="DT126" s="857"/>
      <c r="DU126" s="857"/>
      <c r="DV126" s="834" t="s">
        <v>446</v>
      </c>
      <c r="DW126" s="834"/>
      <c r="DX126" s="834"/>
      <c r="DY126" s="834"/>
      <c r="DZ126" s="835"/>
    </row>
    <row r="127" spans="1:130" s="246" customFormat="1" ht="26.25" customHeight="1" x14ac:dyDescent="0.15">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1459</v>
      </c>
      <c r="AB127" s="820"/>
      <c r="AC127" s="820"/>
      <c r="AD127" s="820"/>
      <c r="AE127" s="821"/>
      <c r="AF127" s="822">
        <v>1278</v>
      </c>
      <c r="AG127" s="820"/>
      <c r="AH127" s="820"/>
      <c r="AI127" s="820"/>
      <c r="AJ127" s="821"/>
      <c r="AK127" s="822">
        <v>1156</v>
      </c>
      <c r="AL127" s="820"/>
      <c r="AM127" s="820"/>
      <c r="AN127" s="820"/>
      <c r="AO127" s="821"/>
      <c r="AP127" s="867">
        <v>0</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390</v>
      </c>
      <c r="DH127" s="857"/>
      <c r="DI127" s="857"/>
      <c r="DJ127" s="857"/>
      <c r="DK127" s="857"/>
      <c r="DL127" s="857" t="s">
        <v>446</v>
      </c>
      <c r="DM127" s="857"/>
      <c r="DN127" s="857"/>
      <c r="DO127" s="857"/>
      <c r="DP127" s="857"/>
      <c r="DQ127" s="857" t="s">
        <v>457</v>
      </c>
      <c r="DR127" s="857"/>
      <c r="DS127" s="857"/>
      <c r="DT127" s="857"/>
      <c r="DU127" s="857"/>
      <c r="DV127" s="834" t="s">
        <v>442</v>
      </c>
      <c r="DW127" s="834"/>
      <c r="DX127" s="834"/>
      <c r="DY127" s="834"/>
      <c r="DZ127" s="835"/>
    </row>
    <row r="128" spans="1:130" s="246" customFormat="1" ht="26.25" customHeight="1" thickBot="1" x14ac:dyDescent="0.2">
      <c r="A128" s="836" t="s">
        <v>495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496</v>
      </c>
      <c r="X128" s="838"/>
      <c r="Y128" s="838"/>
      <c r="Z128" s="839"/>
      <c r="AA128" s="840">
        <v>737639</v>
      </c>
      <c r="AB128" s="841"/>
      <c r="AC128" s="841"/>
      <c r="AD128" s="841"/>
      <c r="AE128" s="842"/>
      <c r="AF128" s="843">
        <v>711780</v>
      </c>
      <c r="AG128" s="841"/>
      <c r="AH128" s="841"/>
      <c r="AI128" s="841"/>
      <c r="AJ128" s="842"/>
      <c r="AK128" s="843">
        <v>706771</v>
      </c>
      <c r="AL128" s="841"/>
      <c r="AM128" s="841"/>
      <c r="AN128" s="841"/>
      <c r="AO128" s="842"/>
      <c r="AP128" s="844"/>
      <c r="AQ128" s="845"/>
      <c r="AR128" s="845"/>
      <c r="AS128" s="845"/>
      <c r="AT128" s="846"/>
      <c r="AU128" s="282"/>
      <c r="AV128" s="282"/>
      <c r="AW128" s="282"/>
      <c r="AX128" s="847" t="s">
        <v>497</v>
      </c>
      <c r="AY128" s="848"/>
      <c r="AZ128" s="848"/>
      <c r="BA128" s="848"/>
      <c r="BB128" s="848"/>
      <c r="BC128" s="848"/>
      <c r="BD128" s="848"/>
      <c r="BE128" s="849"/>
      <c r="BF128" s="826" t="s">
        <v>446</v>
      </c>
      <c r="BG128" s="827"/>
      <c r="BH128" s="827"/>
      <c r="BI128" s="827"/>
      <c r="BJ128" s="827"/>
      <c r="BK128" s="827"/>
      <c r="BL128" s="850"/>
      <c r="BM128" s="826">
        <v>11.95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498</v>
      </c>
      <c r="CQ128" s="768"/>
      <c r="CR128" s="768"/>
      <c r="CS128" s="768"/>
      <c r="CT128" s="768"/>
      <c r="CU128" s="768"/>
      <c r="CV128" s="768"/>
      <c r="CW128" s="768"/>
      <c r="CX128" s="768"/>
      <c r="CY128" s="768"/>
      <c r="CZ128" s="768"/>
      <c r="DA128" s="768"/>
      <c r="DB128" s="768"/>
      <c r="DC128" s="768"/>
      <c r="DD128" s="768"/>
      <c r="DE128" s="768"/>
      <c r="DF128" s="769"/>
      <c r="DG128" s="830" t="s">
        <v>390</v>
      </c>
      <c r="DH128" s="831"/>
      <c r="DI128" s="831"/>
      <c r="DJ128" s="831"/>
      <c r="DK128" s="831"/>
      <c r="DL128" s="831">
        <v>1052</v>
      </c>
      <c r="DM128" s="831"/>
      <c r="DN128" s="831"/>
      <c r="DO128" s="831"/>
      <c r="DP128" s="831"/>
      <c r="DQ128" s="831">
        <v>8686</v>
      </c>
      <c r="DR128" s="831"/>
      <c r="DS128" s="831"/>
      <c r="DT128" s="831"/>
      <c r="DU128" s="831"/>
      <c r="DV128" s="832">
        <v>0</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499</v>
      </c>
      <c r="X129" s="817"/>
      <c r="Y129" s="817"/>
      <c r="Z129" s="818"/>
      <c r="AA129" s="819">
        <v>27507792</v>
      </c>
      <c r="AB129" s="820"/>
      <c r="AC129" s="820"/>
      <c r="AD129" s="820"/>
      <c r="AE129" s="821"/>
      <c r="AF129" s="822">
        <v>27208609</v>
      </c>
      <c r="AG129" s="820"/>
      <c r="AH129" s="820"/>
      <c r="AI129" s="820"/>
      <c r="AJ129" s="821"/>
      <c r="AK129" s="822">
        <v>27210062</v>
      </c>
      <c r="AL129" s="820"/>
      <c r="AM129" s="820"/>
      <c r="AN129" s="820"/>
      <c r="AO129" s="821"/>
      <c r="AP129" s="823"/>
      <c r="AQ129" s="824"/>
      <c r="AR129" s="824"/>
      <c r="AS129" s="824"/>
      <c r="AT129" s="825"/>
      <c r="AU129" s="284"/>
      <c r="AV129" s="284"/>
      <c r="AW129" s="284"/>
      <c r="AX129" s="789" t="s">
        <v>500</v>
      </c>
      <c r="AY129" s="790"/>
      <c r="AZ129" s="790"/>
      <c r="BA129" s="790"/>
      <c r="BB129" s="790"/>
      <c r="BC129" s="790"/>
      <c r="BD129" s="790"/>
      <c r="BE129" s="791"/>
      <c r="BF129" s="809" t="s">
        <v>442</v>
      </c>
      <c r="BG129" s="810"/>
      <c r="BH129" s="810"/>
      <c r="BI129" s="810"/>
      <c r="BJ129" s="810"/>
      <c r="BK129" s="810"/>
      <c r="BL129" s="811"/>
      <c r="BM129" s="809">
        <v>16.95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502</v>
      </c>
      <c r="X130" s="817"/>
      <c r="Y130" s="817"/>
      <c r="Z130" s="818"/>
      <c r="AA130" s="819">
        <v>5102111</v>
      </c>
      <c r="AB130" s="820"/>
      <c r="AC130" s="820"/>
      <c r="AD130" s="820"/>
      <c r="AE130" s="821"/>
      <c r="AF130" s="822">
        <v>5038043</v>
      </c>
      <c r="AG130" s="820"/>
      <c r="AH130" s="820"/>
      <c r="AI130" s="820"/>
      <c r="AJ130" s="821"/>
      <c r="AK130" s="822">
        <v>5259364</v>
      </c>
      <c r="AL130" s="820"/>
      <c r="AM130" s="820"/>
      <c r="AN130" s="820"/>
      <c r="AO130" s="821"/>
      <c r="AP130" s="823"/>
      <c r="AQ130" s="824"/>
      <c r="AR130" s="824"/>
      <c r="AS130" s="824"/>
      <c r="AT130" s="825"/>
      <c r="AU130" s="284"/>
      <c r="AV130" s="284"/>
      <c r="AW130" s="284"/>
      <c r="AX130" s="789" t="s">
        <v>503</v>
      </c>
      <c r="AY130" s="790"/>
      <c r="AZ130" s="790"/>
      <c r="BA130" s="790"/>
      <c r="BB130" s="790"/>
      <c r="BC130" s="790"/>
      <c r="BD130" s="790"/>
      <c r="BE130" s="791"/>
      <c r="BF130" s="792">
        <v>12.1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504</v>
      </c>
      <c r="X131" s="800"/>
      <c r="Y131" s="800"/>
      <c r="Z131" s="801"/>
      <c r="AA131" s="802">
        <v>22405681</v>
      </c>
      <c r="AB131" s="803"/>
      <c r="AC131" s="803"/>
      <c r="AD131" s="803"/>
      <c r="AE131" s="804"/>
      <c r="AF131" s="805">
        <v>22170566</v>
      </c>
      <c r="AG131" s="803"/>
      <c r="AH131" s="803"/>
      <c r="AI131" s="803"/>
      <c r="AJ131" s="804"/>
      <c r="AK131" s="805">
        <v>21950698</v>
      </c>
      <c r="AL131" s="803"/>
      <c r="AM131" s="803"/>
      <c r="AN131" s="803"/>
      <c r="AO131" s="804"/>
      <c r="AP131" s="806"/>
      <c r="AQ131" s="807"/>
      <c r="AR131" s="807"/>
      <c r="AS131" s="807"/>
      <c r="AT131" s="808"/>
      <c r="AU131" s="284"/>
      <c r="AV131" s="284"/>
      <c r="AW131" s="284"/>
      <c r="AX131" s="767" t="s">
        <v>505</v>
      </c>
      <c r="AY131" s="768"/>
      <c r="AZ131" s="768"/>
      <c r="BA131" s="768"/>
      <c r="BB131" s="768"/>
      <c r="BC131" s="768"/>
      <c r="BD131" s="768"/>
      <c r="BE131" s="769"/>
      <c r="BF131" s="770">
        <v>133.1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507</v>
      </c>
      <c r="W132" s="780"/>
      <c r="X132" s="780"/>
      <c r="Y132" s="780"/>
      <c r="Z132" s="781"/>
      <c r="AA132" s="782">
        <v>11.919887640000001</v>
      </c>
      <c r="AB132" s="783"/>
      <c r="AC132" s="783"/>
      <c r="AD132" s="783"/>
      <c r="AE132" s="784"/>
      <c r="AF132" s="785">
        <v>12.12181051</v>
      </c>
      <c r="AG132" s="783"/>
      <c r="AH132" s="783"/>
      <c r="AI132" s="783"/>
      <c r="AJ132" s="784"/>
      <c r="AK132" s="785">
        <v>12.268949259999999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508</v>
      </c>
      <c r="W133" s="759"/>
      <c r="X133" s="759"/>
      <c r="Y133" s="759"/>
      <c r="Z133" s="760"/>
      <c r="AA133" s="761">
        <v>11.7</v>
      </c>
      <c r="AB133" s="762"/>
      <c r="AC133" s="762"/>
      <c r="AD133" s="762"/>
      <c r="AE133" s="763"/>
      <c r="AF133" s="761">
        <v>11.6</v>
      </c>
      <c r="AG133" s="762"/>
      <c r="AH133" s="762"/>
      <c r="AI133" s="762"/>
      <c r="AJ133" s="763"/>
      <c r="AK133" s="761">
        <v>12.1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WQ8R2dyyf5Spx/Nvd7pqQFlqMmxCgzBYJYrH45kBP/yDATyKpM+n40SaX/3vwC8h8qbkO6iCPJqPjbRAfJrxQ==" saltValue="HaAQpxX+pef3YTfygQ7W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0" zoomScale="70" zoomScaleNormal="85" zoomScaleSheetLayoutView="70" workbookViewId="0">
      <selection activeCell="DP86" sqref="DP8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p+Pw9W+OfFGvzet6Th7yjGXbK8lVfN1S4w6bqRvPoYiXuIoZ535enROhb3nDq0GHypmYJ4LymOpCZKrSCra3Q==" saltValue="k6YgrRPAV0sWwRKAR9W7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37"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QkatuGloBaMLmq8m4+qpAN1QwXK9x0/JnmeHhuZtysiWHR6vm3H0KdVMEpxGhvk2PQ1If7O0kDcrJ2atsEQNw==" saltValue="pw9LMxqz3zm8pcu58czsX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517</v>
      </c>
      <c r="AL9" s="1189"/>
      <c r="AM9" s="1189"/>
      <c r="AN9" s="1190"/>
      <c r="AO9" s="312">
        <v>6665002</v>
      </c>
      <c r="AP9" s="312">
        <v>65674</v>
      </c>
      <c r="AQ9" s="313">
        <v>63339</v>
      </c>
      <c r="AR9" s="314">
        <v>3.7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518</v>
      </c>
      <c r="AL10" s="1189"/>
      <c r="AM10" s="1189"/>
      <c r="AN10" s="1190"/>
      <c r="AO10" s="315">
        <v>298052</v>
      </c>
      <c r="AP10" s="315">
        <v>2937</v>
      </c>
      <c r="AQ10" s="316">
        <v>4956</v>
      </c>
      <c r="AR10" s="317">
        <v>-40.700000000000003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519</v>
      </c>
      <c r="AL11" s="1189"/>
      <c r="AM11" s="1189"/>
      <c r="AN11" s="1190"/>
      <c r="AO11" s="315">
        <v>1080515</v>
      </c>
      <c r="AP11" s="315">
        <v>10647</v>
      </c>
      <c r="AQ11" s="316">
        <v>5936</v>
      </c>
      <c r="AR11" s="317">
        <v>79.400000000000006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520</v>
      </c>
      <c r="AL12" s="1189"/>
      <c r="AM12" s="1189"/>
      <c r="AN12" s="1190"/>
      <c r="AO12" s="315">
        <v>63228</v>
      </c>
      <c r="AP12" s="315">
        <v>623</v>
      </c>
      <c r="AQ12" s="316">
        <v>914</v>
      </c>
      <c r="AR12" s="317">
        <v>-31.8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521</v>
      </c>
      <c r="AL13" s="1189"/>
      <c r="AM13" s="1189"/>
      <c r="AN13" s="1190"/>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523</v>
      </c>
      <c r="AL14" s="1189"/>
      <c r="AM14" s="1189"/>
      <c r="AN14" s="1190"/>
      <c r="AO14" s="315">
        <v>273959</v>
      </c>
      <c r="AP14" s="315">
        <v>2699</v>
      </c>
      <c r="AQ14" s="316">
        <v>2492</v>
      </c>
      <c r="AR14" s="317">
        <v>8.3000000000000007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524</v>
      </c>
      <c r="AL15" s="1189"/>
      <c r="AM15" s="1189"/>
      <c r="AN15" s="1190"/>
      <c r="AO15" s="315">
        <v>247530</v>
      </c>
      <c r="AP15" s="315">
        <v>2439</v>
      </c>
      <c r="AQ15" s="316">
        <v>2050</v>
      </c>
      <c r="AR15" s="317">
        <v>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525</v>
      </c>
      <c r="AL16" s="1192"/>
      <c r="AM16" s="1192"/>
      <c r="AN16" s="1193"/>
      <c r="AO16" s="315">
        <v>-370474</v>
      </c>
      <c r="AP16" s="315">
        <v>-3650</v>
      </c>
      <c r="AQ16" s="316">
        <v>-5679</v>
      </c>
      <c r="AR16" s="317">
        <v>-35.700000000000003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8257812</v>
      </c>
      <c r="AP17" s="315">
        <v>81369</v>
      </c>
      <c r="AQ17" s="316">
        <v>74007</v>
      </c>
      <c r="AR17" s="317">
        <v>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530</v>
      </c>
      <c r="AL21" s="1186"/>
      <c r="AM21" s="1186"/>
      <c r="AN21" s="1187"/>
      <c r="AO21" s="327">
        <v>7.21</v>
      </c>
      <c r="AP21" s="328">
        <v>7.16</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531</v>
      </c>
      <c r="AL22" s="1186"/>
      <c r="AM22" s="1186"/>
      <c r="AN22" s="1187"/>
      <c r="AO22" s="332">
        <v>100</v>
      </c>
      <c r="AP22" s="333">
        <v>98.2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535</v>
      </c>
      <c r="AL32" s="1177"/>
      <c r="AM32" s="1177"/>
      <c r="AN32" s="1178"/>
      <c r="AO32" s="342">
        <v>6137475</v>
      </c>
      <c r="AP32" s="342">
        <v>60476</v>
      </c>
      <c r="AQ32" s="343">
        <v>45288</v>
      </c>
      <c r="AR32" s="344">
        <v>33.5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536</v>
      </c>
      <c r="AL33" s="1177"/>
      <c r="AM33" s="1177"/>
      <c r="AN33" s="1178"/>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537</v>
      </c>
      <c r="AL34" s="1177"/>
      <c r="AM34" s="1177"/>
      <c r="AN34" s="1178"/>
      <c r="AO34" s="342">
        <v>13333</v>
      </c>
      <c r="AP34" s="342">
        <v>131</v>
      </c>
      <c r="AQ34" s="343">
        <v>17</v>
      </c>
      <c r="AR34" s="344">
        <v>670.6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538</v>
      </c>
      <c r="AL35" s="1177"/>
      <c r="AM35" s="1177"/>
      <c r="AN35" s="1178"/>
      <c r="AO35" s="342">
        <v>1804704</v>
      </c>
      <c r="AP35" s="342">
        <v>17783</v>
      </c>
      <c r="AQ35" s="343">
        <v>12800</v>
      </c>
      <c r="AR35" s="344">
        <v>38.9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539</v>
      </c>
      <c r="AL36" s="1177"/>
      <c r="AM36" s="1177"/>
      <c r="AN36" s="1178"/>
      <c r="AO36" s="342">
        <v>502936</v>
      </c>
      <c r="AP36" s="342">
        <v>4956</v>
      </c>
      <c r="AQ36" s="343">
        <v>1217</v>
      </c>
      <c r="AR36" s="344">
        <v>307.2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540</v>
      </c>
      <c r="AL37" s="1177"/>
      <c r="AM37" s="1177"/>
      <c r="AN37" s="1178"/>
      <c r="AO37" s="342">
        <v>200807</v>
      </c>
      <c r="AP37" s="342">
        <v>1979</v>
      </c>
      <c r="AQ37" s="343">
        <v>783</v>
      </c>
      <c r="AR37" s="344">
        <v>152.69999999999999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541</v>
      </c>
      <c r="AL38" s="1180"/>
      <c r="AM38" s="1180"/>
      <c r="AN38" s="1181"/>
      <c r="AO38" s="345" t="s">
        <v>522</v>
      </c>
      <c r="AP38" s="345" t="s">
        <v>522</v>
      </c>
      <c r="AQ38" s="346">
        <v>2</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542</v>
      </c>
      <c r="AL39" s="1180"/>
      <c r="AM39" s="1180"/>
      <c r="AN39" s="1181"/>
      <c r="AO39" s="342">
        <v>-706771</v>
      </c>
      <c r="AP39" s="342">
        <v>-6964</v>
      </c>
      <c r="AQ39" s="343">
        <v>-4392</v>
      </c>
      <c r="AR39" s="344">
        <v>58.6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543</v>
      </c>
      <c r="AL40" s="1177"/>
      <c r="AM40" s="1177"/>
      <c r="AN40" s="1178"/>
      <c r="AO40" s="342">
        <v>-5259364</v>
      </c>
      <c r="AP40" s="342">
        <v>-51824</v>
      </c>
      <c r="AQ40" s="343">
        <v>-39728</v>
      </c>
      <c r="AR40" s="344">
        <v>30.4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2693120</v>
      </c>
      <c r="AP41" s="342">
        <v>26537</v>
      </c>
      <c r="AQ41" s="343">
        <v>15988</v>
      </c>
      <c r="AR41" s="344">
        <v>66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512</v>
      </c>
      <c r="AN49" s="1171" t="s">
        <v>547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10725989</v>
      </c>
      <c r="AN51" s="364">
        <v>102428</v>
      </c>
      <c r="AO51" s="365">
        <v>15.3</v>
      </c>
      <c r="AP51" s="366">
        <v>53605</v>
      </c>
      <c r="AQ51" s="367">
        <v>5.4</v>
      </c>
      <c r="AR51" s="368">
        <v>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5209615</v>
      </c>
      <c r="AN52" s="372">
        <v>49749</v>
      </c>
      <c r="AO52" s="373">
        <v>-6.6</v>
      </c>
      <c r="AP52" s="374">
        <v>28343</v>
      </c>
      <c r="AQ52" s="375">
        <v>11.7</v>
      </c>
      <c r="AR52" s="376">
        <v>-18.3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5791732</v>
      </c>
      <c r="AN53" s="364">
        <v>55714</v>
      </c>
      <c r="AO53" s="365">
        <v>-45.6</v>
      </c>
      <c r="AP53" s="366">
        <v>58051</v>
      </c>
      <c r="AQ53" s="367">
        <v>8.3000000000000007</v>
      </c>
      <c r="AR53" s="368">
        <v>-53.9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3441698</v>
      </c>
      <c r="AN54" s="372">
        <v>33108</v>
      </c>
      <c r="AO54" s="373">
        <v>-33.4</v>
      </c>
      <c r="AP54" s="374">
        <v>32143</v>
      </c>
      <c r="AQ54" s="375">
        <v>13.4</v>
      </c>
      <c r="AR54" s="376">
        <v>-46.8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7334935</v>
      </c>
      <c r="AN55" s="364">
        <v>71239</v>
      </c>
      <c r="AO55" s="365">
        <v>27.9</v>
      </c>
      <c r="AP55" s="366">
        <v>65942</v>
      </c>
      <c r="AQ55" s="367">
        <v>13.6</v>
      </c>
      <c r="AR55" s="368">
        <v>14.3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5180408</v>
      </c>
      <c r="AN56" s="372">
        <v>50314</v>
      </c>
      <c r="AO56" s="373">
        <v>52</v>
      </c>
      <c r="AP56" s="374">
        <v>32778</v>
      </c>
      <c r="AQ56" s="375">
        <v>2</v>
      </c>
      <c r="AR56" s="376">
        <v>50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8070105</v>
      </c>
      <c r="AN57" s="364">
        <v>78905</v>
      </c>
      <c r="AO57" s="365">
        <v>10.8</v>
      </c>
      <c r="AP57" s="366">
        <v>68655</v>
      </c>
      <c r="AQ57" s="367">
        <v>4.0999999999999996</v>
      </c>
      <c r="AR57" s="368">
        <v>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5085003</v>
      </c>
      <c r="AN58" s="372">
        <v>49718</v>
      </c>
      <c r="AO58" s="373">
        <v>-1.2</v>
      </c>
      <c r="AP58" s="374">
        <v>32316</v>
      </c>
      <c r="AQ58" s="375">
        <v>-1.4</v>
      </c>
      <c r="AR58" s="376">
        <v>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7445617</v>
      </c>
      <c r="AN59" s="364">
        <v>73366</v>
      </c>
      <c r="AO59" s="365">
        <v>-7</v>
      </c>
      <c r="AP59" s="366">
        <v>66863</v>
      </c>
      <c r="AQ59" s="367">
        <v>-2.6</v>
      </c>
      <c r="AR59" s="368">
        <v>-4.4000000000000004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5210523</v>
      </c>
      <c r="AN60" s="372">
        <v>51342</v>
      </c>
      <c r="AO60" s="373">
        <v>3.3</v>
      </c>
      <c r="AP60" s="374">
        <v>32770</v>
      </c>
      <c r="AQ60" s="375">
        <v>1.4</v>
      </c>
      <c r="AR60" s="376">
        <v>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7873676</v>
      </c>
      <c r="AN61" s="379">
        <v>76330</v>
      </c>
      <c r="AO61" s="380">
        <v>0.3</v>
      </c>
      <c r="AP61" s="381">
        <v>62623</v>
      </c>
      <c r="AQ61" s="382">
        <v>5.8</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4825449</v>
      </c>
      <c r="AN62" s="372">
        <v>46846</v>
      </c>
      <c r="AO62" s="373">
        <v>2.8</v>
      </c>
      <c r="AP62" s="374">
        <v>31670</v>
      </c>
      <c r="AQ62" s="375">
        <v>5.4</v>
      </c>
      <c r="AR62" s="376">
        <v>-2.6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X9S6F8MqWxdnHeQuwjDX+gbXd7UYPWE1DlIj8duVQykxcVRL2UwX2I96sXDRlzAtITtIAMeq6nQLrRhsf1gw==" saltValue="KvJPsEe8T0YCnHt84K0N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6" zoomScale="70" zoomScaleNormal="70" zoomScaleSheetLayoutView="55" workbookViewId="0">
      <selection activeCell="BK103" sqref="BK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rR/l2oBUzUpzhPU9j85HJ2g6ROEQq2icdhYEMMxIBAgB850pwdG228K5IixZ1GPGjBrmBaTzmeQ5PxTUd9Hpw==" saltValue="vvZJTEj97iNHU9mgUKdx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70" zoomScaleNormal="70" zoomScaleSheetLayoutView="55" workbookViewId="0">
      <selection activeCell="AP116" sqref="AP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GXa/gUpsVNZe6+46SXVW7yEQ7tqlU4wR3J0QZIzeI7poVXo3L+TuFP5cB9JThoCKkGb5iYA91PElnskkyH33w==" saltValue="ZhlMTv2yp1hpHM4K5ZvZ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4" t="s">
        <v>3</v>
      </c>
      <c r="D47" s="1194"/>
      <c r="E47" s="1195"/>
      <c r="F47" s="11">
        <v>18.05</v>
      </c>
      <c r="G47" s="12">
        <v>17.600000000000001</v>
      </c>
      <c r="H47" s="12">
        <v>18.23</v>
      </c>
      <c r="I47" s="12">
        <v>17.34</v>
      </c>
      <c r="J47" s="13">
        <v>18.079999999999998</v>
      </c>
    </row>
    <row r="48" spans="2:10" ht="57.75" customHeight="1" x14ac:dyDescent="0.15">
      <c r="B48" s="14"/>
      <c r="C48" s="1196" t="s">
        <v>4</v>
      </c>
      <c r="D48" s="1196"/>
      <c r="E48" s="1197"/>
      <c r="F48" s="15">
        <v>4.97</v>
      </c>
      <c r="G48" s="16">
        <v>8.07</v>
      </c>
      <c r="H48" s="16">
        <v>5.16</v>
      </c>
      <c r="I48" s="16">
        <v>5.63</v>
      </c>
      <c r="J48" s="17">
        <v>4.3899999999999997</v>
      </c>
    </row>
    <row r="49" spans="2:10" ht="57.75" customHeight="1" thickBot="1" x14ac:dyDescent="0.2">
      <c r="B49" s="18"/>
      <c r="C49" s="1198" t="s">
        <v>5</v>
      </c>
      <c r="D49" s="1198"/>
      <c r="E49" s="1199"/>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X4pdYk727gTbfURf/jtqjaIU6K2ZrjzPPa0JIj8elod/9hobnAcgzeWEbNsCKcmBAJJff5EqXFkwdOc53DICQ==" saltValue="3/fTygJ7HI5MqLUtQhgJ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2020-03-06T05:59:19Z</cp:lastPrinted>
  <dcterms:created xsi:type="dcterms:W3CDTF">2020-02-10T05:16:36Z</dcterms:created>
  <dcterms:modified xsi:type="dcterms:W3CDTF">2020-09-17T08:28:23Z</dcterms:modified>
  <cp:category/>
</cp:coreProperties>
</file>