
<file path=[Content_Types].xml><?xml version="1.0" encoding="utf-8"?>
<Types xmlns="http://schemas.openxmlformats.org/package/2006/content-types">
  <Default Extension="bin" ContentType="application/vnd.openxmlformats-officedocument.oleObject"/>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printerSettings/printerSettings1.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520" windowHeight="11880" tabRatio="980"/>
  </bookViews>
  <sheets>
    <sheet name="目次" sheetId="2" r:id="rId1"/>
    <sheet name="着手届" sheetId="76" r:id="rId2"/>
    <sheet name="着手届(JV)" sheetId="77" r:id="rId3"/>
    <sheet name="工程表" sheetId="78" r:id="rId4"/>
    <sheet name="工程表 (JV)" sheetId="79" r:id="rId5"/>
    <sheet name="選任届" sheetId="80" r:id="rId6"/>
    <sheet name="選任届(JV)" sheetId="81" r:id="rId7"/>
    <sheet name="契約書（300万円未満）" sheetId="82" r:id="rId8"/>
    <sheet name="契約書（300万円未満・予定表有）" sheetId="100" r:id="rId9"/>
    <sheet name="契約書（300万円以上）" sheetId="83" r:id="rId10"/>
    <sheet name="契約書（300万円以上・予定表有）" sheetId="84" r:id="rId11"/>
    <sheet name="契約書（300万円以上　議決用・単体）" sheetId="85" r:id="rId12"/>
    <sheet name="契約書（300万円以上　議決用・JV）" sheetId="86" r:id="rId13"/>
    <sheet name="契約書（300万円以上　議決用・3JV）" sheetId="99" r:id="rId14"/>
    <sheet name="契約書（300万円以上・議決不要・JV）" sheetId="87" r:id="rId15"/>
    <sheet name="変更契約書" sheetId="88" r:id="rId16"/>
    <sheet name="変更契約書 (JV）" sheetId="97" r:id="rId17"/>
    <sheet name="特約条項" sheetId="29" r:id="rId18"/>
    <sheet name="ﾘｻｲｸﾙ(解体)" sheetId="89" r:id="rId19"/>
    <sheet name="ﾘｻｲｸﾙ(新築)" sheetId="90" r:id="rId20"/>
    <sheet name="ﾘｻｲｸﾙ(その他)" sheetId="91" r:id="rId21"/>
    <sheet name="ﾘｻｲｸﾙ（別紙）" sheetId="92" r:id="rId22"/>
    <sheet name="免税事業者届" sheetId="93" r:id="rId23"/>
    <sheet name="中間" sheetId="94" r:id="rId24"/>
    <sheet name="中間(JV)" sheetId="98" r:id="rId25"/>
  </sheets>
  <externalReferences>
    <externalReference r:id="rId26"/>
  </externalReferences>
  <definedNames>
    <definedName name="_xlnm.Print_Area" localSheetId="20">'ﾘｻｲｸﾙ(その他)'!$A$1:$D$50</definedName>
    <definedName name="_xlnm.Print_Area" localSheetId="19">'ﾘｻｲｸﾙ(新築)'!$A$1:$D$49</definedName>
    <definedName name="_xlnm.Print_Area" localSheetId="21">'ﾘｻｲｸﾙ（別紙）'!$A$1:$D$55</definedName>
    <definedName name="_xlnm.Print_Area" localSheetId="22">免税事業者届!$A$10:$AN$60</definedName>
    <definedName name="_xlnm.Print_Area" localSheetId="13">'契約書（300万円以上　議決用・3JV）'!$A$17:$AQ$906</definedName>
    <definedName name="_xlnm.Print_Area" localSheetId="12">'契約書（300万円以上　議決用・JV）'!$A$17:$AQ$900</definedName>
    <definedName name="_xlnm.Print_Area" localSheetId="11">'契約書（300万円以上　議決用・単体）'!$A$17:$AQ$898</definedName>
    <definedName name="_xlnm.Print_Area" localSheetId="9">'契約書（300万円以上）'!$A$17:$AQ$855</definedName>
    <definedName name="_xlnm.Print_Area" localSheetId="14">'契約書（300万円以上・議決不要・JV）'!$A$17:$AQ$899</definedName>
    <definedName name="_xlnm.Print_Area" localSheetId="10">'契約書（300万円以上・予定表有）'!$A$17:$AQ$898</definedName>
    <definedName name="_xlnm.Print_Area" localSheetId="7">'契約書（300万円未満）'!$A$15:$AQ$55</definedName>
    <definedName name="_xlnm.Print_Area" localSheetId="8">'契約書（300万円未満・予定表有）'!$A$15:$AT$87</definedName>
    <definedName name="_xlnm.Print_Area" localSheetId="3">工程表!$A$13:$X$90</definedName>
    <definedName name="_xlnm.Print_Area" localSheetId="4">'工程表 (JV)'!$A$13:$X$90</definedName>
    <definedName name="_xlnm.Print_Area" localSheetId="5">選任届!$A$19:$AO$64</definedName>
    <definedName name="_xlnm.Print_Area" localSheetId="6">'選任届(JV)'!$A$21:$AO$69</definedName>
    <definedName name="_xlnm.Print_Area" localSheetId="1">着手届!$B$11:$AO$48</definedName>
    <definedName name="_xlnm.Print_Area" localSheetId="2">'着手届(JV)'!$B$11:$AO$47</definedName>
    <definedName name="_xlnm.Print_Area" localSheetId="23">中間!$A$14:$V$42</definedName>
    <definedName name="_xlnm.Print_Area" localSheetId="24">'中間(JV)'!$A$15:$V$46</definedName>
    <definedName name="_xlnm.Print_Area" localSheetId="17">特約条項!$A$1:$B$43</definedName>
    <definedName name="_xlnm.Print_Area" localSheetId="15">変更契約書!$A$20:$AQ$56</definedName>
    <definedName name="_xlnm.Print_Area" localSheetId="16">'変更契約書 (JV）'!$A$33:$AQ$76</definedName>
    <definedName name="_xlnm.Print_Area" localSheetId="0">目次!$B$1:$E$28</definedName>
    <definedName name="契約内容" localSheetId="22">#REF!</definedName>
    <definedName name="契約内容" localSheetId="13">#REF!</definedName>
    <definedName name="契約内容" localSheetId="12">#REF!</definedName>
    <definedName name="契約内容" localSheetId="11">#REF!</definedName>
    <definedName name="契約内容" localSheetId="9">#REF!</definedName>
    <definedName name="契約内容" localSheetId="14">#REF!</definedName>
    <definedName name="契約内容" localSheetId="10">#REF!</definedName>
    <definedName name="契約内容" localSheetId="7">#REF!</definedName>
    <definedName name="契約内容" localSheetId="8">#REF!</definedName>
    <definedName name="契約内容" localSheetId="2">#REF!</definedName>
    <definedName name="契約内容" localSheetId="24">#REF!</definedName>
    <definedName name="契約内容" localSheetId="15">#REF!</definedName>
    <definedName name="契約内容" localSheetId="16">#REF!</definedName>
    <definedName name="契約内容">#REF!</definedName>
    <definedName name="工事概要" localSheetId="22">#REF!</definedName>
    <definedName name="工事概要" localSheetId="13">#REF!</definedName>
    <definedName name="工事概要" localSheetId="12">#REF!</definedName>
    <definedName name="工事概要" localSheetId="11">#REF!</definedName>
    <definedName name="工事概要" localSheetId="9">#REF!</definedName>
    <definedName name="工事概要" localSheetId="14">#REF!</definedName>
    <definedName name="工事概要" localSheetId="10">#REF!</definedName>
    <definedName name="工事概要" localSheetId="7">#REF!</definedName>
    <definedName name="工事概要" localSheetId="8">#REF!</definedName>
    <definedName name="工事概要" localSheetId="2">#REF!</definedName>
    <definedName name="工事概要" localSheetId="24">#REF!</definedName>
    <definedName name="工事概要" localSheetId="15">#REF!</definedName>
    <definedName name="工事概要" localSheetId="16">#REF!</definedName>
    <definedName name="工事概要">#REF!</definedName>
    <definedName name="変更" localSheetId="13">#REF!</definedName>
    <definedName name="変更" localSheetId="8">#REF!</definedName>
    <definedName name="変更" localSheetId="24">#REF!</definedName>
    <definedName name="変更" localSheetId="16">#REF!</definedName>
    <definedName name="変更">#REF!</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D26" authorId="0">
      <text>
        <r>
          <rPr>
            <b/>
            <sz val="11"/>
            <color rgb="FFFF0000"/>
            <rFont val="ＭＳ 明朝"/>
          </rPr>
          <t>令和５年度までは課税・免税届として提出していましたが、令和６年度からは消費税免税事業者のみご提出いただくこととしますのでご注意ください！</t>
        </r>
      </text>
    </comment>
  </commentList>
</comments>
</file>

<file path=xl/sharedStrings.xml><?xml version="1.0" encoding="utf-8"?>
<sst xmlns="http://schemas.openxmlformats.org/spreadsheetml/2006/main" xmlns:r="http://schemas.openxmlformats.org/officeDocument/2006/relationships" count="417" uniqueCount="417">
  <si>
    <t>様式第15号</t>
    <rPh sb="0" eb="2">
      <t>ヨウシキ</t>
    </rPh>
    <rPh sb="2" eb="3">
      <t>ダイ</t>
    </rPh>
    <rPh sb="5" eb="6">
      <t>ゴウ</t>
    </rPh>
    <phoneticPr fontId="21"/>
  </si>
  <si>
    <t>変更契約日</t>
    <rPh sb="0" eb="2">
      <t>ヘンコウ</t>
    </rPh>
    <rPh sb="2" eb="5">
      <t>ケイヤクビ</t>
    </rPh>
    <phoneticPr fontId="21"/>
  </si>
  <si>
    <t>工事請負変更契約書</t>
  </si>
  <si>
    <t>資格</t>
    <rPh sb="0" eb="2">
      <t>シカク</t>
    </rPh>
    <phoneticPr fontId="21"/>
  </si>
  <si>
    <t>□有　□無</t>
  </si>
  <si>
    <t>回</t>
    <rPh sb="0" eb="1">
      <t>カイ</t>
    </rPh>
    <phoneticPr fontId="21"/>
  </si>
  <si>
    <t>請負変更金額</t>
    <rPh sb="0" eb="2">
      <t>ウケオイ</t>
    </rPh>
    <rPh sb="2" eb="4">
      <t>ヘンコウ</t>
    </rPh>
    <rPh sb="4" eb="6">
      <t>キンガク</t>
    </rPh>
    <phoneticPr fontId="21"/>
  </si>
  <si>
    <t>市長名</t>
    <rPh sb="0" eb="2">
      <t>しちょう</t>
    </rPh>
    <rPh sb="2" eb="3">
      <t>めい</t>
    </rPh>
    <phoneticPr fontId="16" type="Hiragana"/>
  </si>
  <si>
    <t>変更なし</t>
  </si>
  <si>
    <t>日</t>
    <rPh sb="0" eb="1">
      <t>ニチ</t>
    </rPh>
    <phoneticPr fontId="21"/>
  </si>
  <si>
    <t>１．工　　事　　名</t>
  </si>
  <si>
    <t>住　所</t>
    <rPh sb="0" eb="1">
      <t>ジュウ</t>
    </rPh>
    <rPh sb="2" eb="3">
      <t>ショ</t>
    </rPh>
    <phoneticPr fontId="21"/>
  </si>
  <si>
    <t>津山市長</t>
    <rPh sb="0" eb="4">
      <t>ツヤマシチョウ</t>
    </rPh>
    <phoneticPr fontId="21"/>
  </si>
  <si>
    <t>④屋根</t>
  </si>
  <si>
    <t>至</t>
    <rPh sb="0" eb="1">
      <t>イタ</t>
    </rPh>
    <phoneticPr fontId="21"/>
  </si>
  <si>
    <t>地内</t>
    <rPh sb="0" eb="1">
      <t>チ</t>
    </rPh>
    <rPh sb="1" eb="2">
      <t>ナイ</t>
    </rPh>
    <phoneticPr fontId="21"/>
  </si>
  <si>
    <t>（談合その他不正行為に係る違約金の支払）</t>
  </si>
  <si>
    <t>名称</t>
    <rPh sb="0" eb="2">
      <t>めいしょう</t>
    </rPh>
    <phoneticPr fontId="16" type="Hiragana"/>
  </si>
  <si>
    <t>方</t>
  </si>
  <si>
    <t>津　山　市　長　殿</t>
    <rPh sb="0" eb="1">
      <t>ツ</t>
    </rPh>
    <rPh sb="2" eb="3">
      <t>ヤマ</t>
    </rPh>
    <rPh sb="4" eb="5">
      <t>シ</t>
    </rPh>
    <rPh sb="6" eb="7">
      <t>チョウ</t>
    </rPh>
    <rPh sb="8" eb="9">
      <t>ドノ</t>
    </rPh>
    <phoneticPr fontId="16"/>
  </si>
  <si>
    <t>②屋根ふき材</t>
  </si>
  <si>
    <t>施工場所</t>
  </si>
  <si>
    <t>㊞</t>
  </si>
  <si>
    <t>内容</t>
    <rPh sb="0" eb="2">
      <t>ないよう</t>
    </rPh>
    <phoneticPr fontId="16" type="Hiragana"/>
  </si>
  <si>
    <t>（4）</t>
  </si>
  <si>
    <t>屋根ふき材の取り外し</t>
  </si>
  <si>
    <t>⑵ 公正取引委員会が，受注者に違反行為があったとして独占禁止法第７条の２第１項若しくは第</t>
  </si>
  <si>
    <t>様式第２４号の２（第１０８条の２関係）</t>
  </si>
  <si>
    <t>（うち消費税等額）</t>
    <rPh sb="3" eb="6">
      <t>ショウヒゼイ</t>
    </rPh>
    <rPh sb="6" eb="7">
      <t>トウ</t>
    </rPh>
    <rPh sb="7" eb="8">
      <t>ガク</t>
    </rPh>
    <phoneticPr fontId="21"/>
  </si>
  <si>
    <t>④基礎・基礎ぐい</t>
  </si>
  <si>
    <t xml:space="preserve">    　　　　　　　　　　円(税抜)</t>
  </si>
  <si>
    <t>１</t>
  </si>
  <si>
    <t>円（税込）</t>
  </si>
  <si>
    <t>①仮設</t>
  </si>
  <si>
    <t>受注者　　　住　所</t>
    <rPh sb="0" eb="3">
      <t>ジュチュウシャ</t>
    </rPh>
    <rPh sb="6" eb="7">
      <t>ジュウ</t>
    </rPh>
    <rPh sb="8" eb="9">
      <t>ショ</t>
    </rPh>
    <phoneticPr fontId="21"/>
  </si>
  <si>
    <t>（住　　　 所）</t>
    <rPh sb="1" eb="2">
      <t>ジュウ</t>
    </rPh>
    <rPh sb="6" eb="7">
      <t>ショ</t>
    </rPh>
    <phoneticPr fontId="21"/>
  </si>
  <si>
    <t>増</t>
    <rPh sb="0" eb="1">
      <t>ゾウ</t>
    </rPh>
    <phoneticPr fontId="21"/>
  </si>
  <si>
    <t>数  量</t>
    <rPh sb="0" eb="1">
      <t>カズ</t>
    </rPh>
    <rPh sb="3" eb="4">
      <t>リョウ</t>
    </rPh>
    <phoneticPr fontId="16"/>
  </si>
  <si>
    <t>消費税及び地方消費税額</t>
    <rPh sb="0" eb="3">
      <t>ショウヒゼイ</t>
    </rPh>
    <rPh sb="3" eb="4">
      <t>オヨ</t>
    </rPh>
    <rPh sb="5" eb="7">
      <t>チホウ</t>
    </rPh>
    <rPh sb="7" eb="10">
      <t>ショウヒゼイ</t>
    </rPh>
    <rPh sb="10" eb="11">
      <t>ガク</t>
    </rPh>
    <phoneticPr fontId="21"/>
  </si>
  <si>
    <t>契約年月日</t>
    <rPh sb="0" eb="2">
      <t>ケイヤク</t>
    </rPh>
    <rPh sb="2" eb="5">
      <t>ネンガッピ</t>
    </rPh>
    <phoneticPr fontId="21"/>
  </si>
  <si>
    <t>４ 前３項の場合において，受注者が共同企業体であるときは，その代表者又は構成員は，違約金及</t>
  </si>
  <si>
    <t>第３条 受注者は，契約に関して前条第１項各号のいずれかに該当するときは，発注者が契約を解除</t>
  </si>
  <si>
    <t>百万</t>
    <rPh sb="0" eb="2">
      <t>ヒャクマン</t>
    </rPh>
    <phoneticPr fontId="21"/>
  </si>
  <si>
    <t>現場代理人</t>
    <rPh sb="0" eb="2">
      <t>ゲンバ</t>
    </rPh>
    <rPh sb="2" eb="5">
      <t>ダイリニン</t>
    </rPh>
    <phoneticPr fontId="21"/>
  </si>
  <si>
    <t>記</t>
    <rPh sb="0" eb="1">
      <t>キ</t>
    </rPh>
    <phoneticPr fontId="21"/>
  </si>
  <si>
    <t>円</t>
    <rPh sb="0" eb="1">
      <t>エン</t>
    </rPh>
    <phoneticPr fontId="21"/>
  </si>
  <si>
    <t>（第１構成員）</t>
    <rPh sb="1" eb="2">
      <t>ダイ</t>
    </rPh>
    <rPh sb="3" eb="6">
      <t>コウセイイン</t>
    </rPh>
    <phoneticPr fontId="21"/>
  </si>
  <si>
    <t>４</t>
  </si>
  <si>
    <t>程</t>
  </si>
  <si>
    <t>工事名　</t>
    <rPh sb="0" eb="2">
      <t>コウジ</t>
    </rPh>
    <rPh sb="2" eb="3">
      <t>メイ</t>
    </rPh>
    <phoneticPr fontId="16"/>
  </si>
  <si>
    <t>６</t>
  </si>
  <si>
    <t>契約日</t>
    <rPh sb="0" eb="3">
      <t>ケイヤクビ</t>
    </rPh>
    <phoneticPr fontId="21"/>
  </si>
  <si>
    <t xml:space="preserve">ﾘｻｲｸﾙ法契約書面 
（新築工事用） </t>
  </si>
  <si>
    <t>ご</t>
  </si>
  <si>
    <t>２ 受注者は，前項の規定により契約が解除された場合は，違約金として，請負代金額の１０分の</t>
  </si>
  <si>
    <t>造成等の工事</t>
  </si>
  <si>
    <t>免税事業者届出書</t>
    <rPh sb="2" eb="5">
      <t>じぎょうしゃ</t>
    </rPh>
    <rPh sb="6" eb="7">
      <t>で</t>
    </rPh>
    <rPh sb="7" eb="8">
      <t>しょ</t>
    </rPh>
    <phoneticPr fontId="16" type="Hiragana"/>
  </si>
  <si>
    <t>現場代理人、主任技術者（監理技術者）の選任届</t>
  </si>
  <si>
    <t>着手日</t>
    <rPh sb="0" eb="2">
      <t>チャクシュ</t>
    </rPh>
    <rPh sb="2" eb="3">
      <t>ビ</t>
    </rPh>
    <phoneticPr fontId="21"/>
  </si>
  <si>
    <t>印」をすること。</t>
  </si>
  <si>
    <t>　　　    （商号又は名称）</t>
    <rPh sb="8" eb="10">
      <t>ショウゴウ</t>
    </rPh>
    <rPh sb="10" eb="11">
      <t>マタ</t>
    </rPh>
    <rPh sb="12" eb="14">
      <t>メイショウ</t>
    </rPh>
    <phoneticPr fontId="16"/>
  </si>
  <si>
    <t>会社名</t>
    <rPh sb="0" eb="3">
      <t>カイシャメイ</t>
    </rPh>
    <phoneticPr fontId="21"/>
  </si>
  <si>
    <t>特定建設資材廃棄物の種類</t>
  </si>
  <si>
    <t>代表者職名</t>
    <rPh sb="0" eb="3">
      <t>ダイヒョウシャ</t>
    </rPh>
    <rPh sb="3" eb="5">
      <t>ショクメイ</t>
    </rPh>
    <phoneticPr fontId="21"/>
  </si>
  <si>
    <t>契約関係様式</t>
    <rPh sb="0" eb="2">
      <t>けいやく</t>
    </rPh>
    <rPh sb="2" eb="4">
      <t>かんけい</t>
    </rPh>
    <rPh sb="4" eb="6">
      <t>ようしき</t>
    </rPh>
    <phoneticPr fontId="16" type="Hiragana"/>
  </si>
  <si>
    <t>第４５号）第９６条の６（談合罪）又は同法第１９８条（贈賄罪）又は独禁法第８９条の規定に</t>
  </si>
  <si>
    <t>　</t>
  </si>
  <si>
    <t>その他</t>
    <rPh sb="2" eb="3">
      <t>タ</t>
    </rPh>
    <phoneticPr fontId="21"/>
  </si>
  <si>
    <t>年</t>
    <rPh sb="0" eb="1">
      <t>ネン</t>
    </rPh>
    <phoneticPr fontId="21"/>
  </si>
  <si>
    <t>（注）〔　〕の部分は、請負者が課税業者である場合に使用する｡</t>
  </si>
  <si>
    <t>第２構成員</t>
  </si>
  <si>
    <t>３ 第１項の規定にかかわらず，発注者は，発注者の生じた実際の損害額が同項に規定する違約金</t>
  </si>
  <si>
    <t>（談合その他不正行為に係る解除）</t>
  </si>
  <si>
    <t>）</t>
  </si>
  <si>
    <t>下記のとおり着手しますのでお届けします。</t>
    <rPh sb="0" eb="2">
      <t>カキ</t>
    </rPh>
    <rPh sb="6" eb="8">
      <t>チャクシュ</t>
    </rPh>
    <rPh sb="14" eb="15">
      <t>トド</t>
    </rPh>
    <phoneticPr fontId="21"/>
  </si>
  <si>
    <t>下記のとおり施工しますから承認願います。</t>
    <rPh sb="0" eb="2">
      <t>カキ</t>
    </rPh>
    <rPh sb="6" eb="8">
      <t>セコウ</t>
    </rPh>
    <rPh sb="13" eb="15">
      <t>ショウニン</t>
    </rPh>
    <rPh sb="15" eb="16">
      <t>ネガ</t>
    </rPh>
    <phoneticPr fontId="16"/>
  </si>
  <si>
    <t>津　山　市　長　殿</t>
    <rPh sb="0" eb="1">
      <t>ツ</t>
    </rPh>
    <rPh sb="2" eb="3">
      <t>ヤマ</t>
    </rPh>
    <rPh sb="4" eb="5">
      <t>シ</t>
    </rPh>
    <rPh sb="6" eb="7">
      <t>チョウ</t>
    </rPh>
    <rPh sb="8" eb="9">
      <t>ドノ</t>
    </rPh>
    <phoneticPr fontId="21"/>
  </si>
  <si>
    <t>月</t>
    <rPh sb="0" eb="1">
      <t>ツキ</t>
    </rPh>
    <phoneticPr fontId="21"/>
  </si>
  <si>
    <t>　　　　　　津 山 市 長</t>
    <rPh sb="6" eb="7">
      <t>ツ</t>
    </rPh>
    <rPh sb="8" eb="9">
      <t>ヤマ</t>
    </rPh>
    <rPh sb="10" eb="11">
      <t>シ</t>
    </rPh>
    <rPh sb="12" eb="13">
      <t>チョウ</t>
    </rPh>
    <phoneticPr fontId="21"/>
  </si>
  <si>
    <t>十万</t>
    <rPh sb="0" eb="2">
      <t>ジュウマン</t>
    </rPh>
    <phoneticPr fontId="21"/>
  </si>
  <si>
    <t>選任届</t>
    <rPh sb="0" eb="2">
      <t>センニン</t>
    </rPh>
    <rPh sb="2" eb="3">
      <t>トドケ</t>
    </rPh>
    <phoneticPr fontId="21"/>
  </si>
  <si>
    <t>住所</t>
    <rPh sb="0" eb="2">
      <t>ジュウショ</t>
    </rPh>
    <phoneticPr fontId="21"/>
  </si>
  <si>
    <t>代表者名</t>
    <rPh sb="0" eb="2">
      <t>ダイヒョウ</t>
    </rPh>
    <rPh sb="2" eb="3">
      <t>シャ</t>
    </rPh>
    <rPh sb="3" eb="4">
      <t>メイ</t>
    </rPh>
    <phoneticPr fontId="21"/>
  </si>
  <si>
    <t>提出時期</t>
    <rPh sb="0" eb="2">
      <t>ていしゅつ</t>
    </rPh>
    <rPh sb="2" eb="4">
      <t>じき</t>
    </rPh>
    <phoneticPr fontId="16" type="Hiragana"/>
  </si>
  <si>
    <t>変更あり</t>
  </si>
  <si>
    <t>併用の場合の理由(      　　   )</t>
  </si>
  <si>
    <t>　・　　　なし</t>
  </si>
  <si>
    <t>　　　　　　津山市</t>
    <rPh sb="6" eb="9">
      <t>ツヤマシ</t>
    </rPh>
    <phoneticPr fontId="21"/>
  </si>
  <si>
    <t>津山市</t>
    <rPh sb="0" eb="3">
      <t>ツヤマシ</t>
    </rPh>
    <phoneticPr fontId="21"/>
  </si>
  <si>
    <t>変更契約時</t>
  </si>
  <si>
    <t>発注者</t>
    <rPh sb="0" eb="3">
      <t>ハッチュウシャ</t>
    </rPh>
    <phoneticPr fontId="21"/>
  </si>
  <si>
    <t>完　成</t>
    <rPh sb="0" eb="1">
      <t>カン</t>
    </rPh>
    <rPh sb="2" eb="3">
      <t>シゲル</t>
    </rPh>
    <phoneticPr fontId="16"/>
  </si>
  <si>
    <t>すること。</t>
  </si>
  <si>
    <t>（３００万円未満の工事請負に使用する。）</t>
  </si>
  <si>
    <t>解体工事（床面積80m2以上）受注時。契約書本紙と一緒に綴込用紙で綴じて割印。</t>
  </si>
  <si>
    <t>受注者</t>
    <rPh sb="0" eb="3">
      <t>ジュチュウシャ</t>
    </rPh>
    <phoneticPr fontId="21"/>
  </si>
  <si>
    <t>その他の取り壊し</t>
  </si>
  <si>
    <t>部分払回数</t>
    <rPh sb="0" eb="2">
      <t>ブブン</t>
    </rPh>
    <rPh sb="2" eb="3">
      <t>バラ</t>
    </rPh>
    <rPh sb="3" eb="5">
      <t>カイスウ</t>
    </rPh>
    <phoneticPr fontId="21"/>
  </si>
  <si>
    <t>契約時</t>
  </si>
  <si>
    <t>千</t>
    <rPh sb="0" eb="1">
      <t>セン</t>
    </rPh>
    <phoneticPr fontId="21"/>
  </si>
  <si>
    <t>様式第14号</t>
    <rPh sb="0" eb="2">
      <t>ヨウシキ</t>
    </rPh>
    <rPh sb="2" eb="3">
      <t>ダイ</t>
    </rPh>
    <rPh sb="5" eb="6">
      <t>ゴウ</t>
    </rPh>
    <phoneticPr fontId="21"/>
  </si>
  <si>
    <t>工程表</t>
  </si>
  <si>
    <t>着手</t>
    <rPh sb="0" eb="2">
      <t>チャクシュ</t>
    </rPh>
    <phoneticPr fontId="21"/>
  </si>
  <si>
    <t>氏名</t>
    <rPh sb="0" eb="2">
      <t>シメイ</t>
    </rPh>
    <phoneticPr fontId="21"/>
  </si>
  <si>
    <t>免税期間</t>
    <rPh sb="0" eb="2">
      <t>メンゼイ</t>
    </rPh>
    <rPh sb="2" eb="4">
      <t>キカン</t>
    </rPh>
    <phoneticPr fontId="21"/>
  </si>
  <si>
    <t>中間前金・部分払の選択</t>
    <rPh sb="0" eb="2">
      <t>チュウカン</t>
    </rPh>
    <rPh sb="2" eb="4">
      <t>マエキン</t>
    </rPh>
    <rPh sb="5" eb="7">
      <t>ブブン</t>
    </rPh>
    <rPh sb="7" eb="8">
      <t>バラ</t>
    </rPh>
    <rPh sb="9" eb="11">
      <t>センタク</t>
    </rPh>
    <phoneticPr fontId="21"/>
  </si>
  <si>
    <t>氏　名</t>
    <rPh sb="0" eb="1">
      <t>シ</t>
    </rPh>
    <rPh sb="2" eb="3">
      <t>メイ</t>
    </rPh>
    <phoneticPr fontId="21"/>
  </si>
  <si>
    <t xml:space="preserve">ﾘｻｲｸﾙ法契約書面 
（解体工事用） </t>
  </si>
  <si>
    <t>不要</t>
  </si>
  <si>
    <t>（第３構成員）</t>
    <rPh sb="1" eb="2">
      <t>ダイ</t>
    </rPh>
    <rPh sb="3" eb="6">
      <t>コウセイイン</t>
    </rPh>
    <phoneticPr fontId="21"/>
  </si>
  <si>
    <t>２</t>
  </si>
  <si>
    <t>請負額300万円未満の工事請負に使用</t>
  </si>
  <si>
    <t>３</t>
  </si>
  <si>
    <t>から</t>
  </si>
  <si>
    <t>主任技術者</t>
    <rPh sb="0" eb="2">
      <t>シュニン</t>
    </rPh>
    <rPh sb="2" eb="5">
      <t>ギジュツシャ</t>
    </rPh>
    <phoneticPr fontId="21"/>
  </si>
  <si>
    <t>③基礎</t>
  </si>
  <si>
    <t>１．分別解体等の方法</t>
  </si>
  <si>
    <t>請負金額</t>
    <rPh sb="0" eb="2">
      <t>ウケオイ</t>
    </rPh>
    <rPh sb="2" eb="4">
      <t>キンガク</t>
    </rPh>
    <phoneticPr fontId="21"/>
  </si>
  <si>
    <t>５</t>
  </si>
  <si>
    <t>仮設工事</t>
  </si>
  <si>
    <t>第1構成員</t>
    <rPh sb="0" eb="1">
      <t>ダイ</t>
    </rPh>
    <rPh sb="2" eb="5">
      <t>コウセイイン</t>
    </rPh>
    <phoneticPr fontId="21"/>
  </si>
  <si>
    <t>着手年月日</t>
    <rPh sb="0" eb="2">
      <t>チャクシュ</t>
    </rPh>
    <rPh sb="2" eb="5">
      <t>ネンガッピ</t>
    </rPh>
    <phoneticPr fontId="21"/>
  </si>
  <si>
    <t>（第１構成員）</t>
    <rPh sb="1" eb="2">
      <t>ダイ</t>
    </rPh>
    <rPh sb="3" eb="6">
      <t>コウセイイン</t>
    </rPh>
    <phoneticPr fontId="16"/>
  </si>
  <si>
    <r>
      <t>建設工事請負契約の手続きについて
(1)落札決定の通知をした日から、</t>
    </r>
    <r>
      <rPr>
        <sz val="10"/>
        <color rgb="FFFF0000"/>
        <rFont val="ＭＳ 明朝"/>
      </rPr>
      <t>14</t>
    </r>
    <r>
      <rPr>
        <sz val="10"/>
        <color auto="1"/>
        <rFont val="ＭＳ 明朝"/>
      </rPr>
      <t>日以内（休日を含む）に、契約を締結する必要があります。
(2)契約時の提出書類について（次のものが必要です。）
　 〇工事請負契約書2部（1部には、所定の印紙を貼付のこと。）
　 〇談合その他不正行為に係る契約解除と損害賠償に関する特約条項（随意契約分以外の契約につい
       て、契約額300万円未満の場合は契約書に貼付し割印。契約額300万円以上の場合は契約書本紙
       と一緒に綴込用紙で綴じて割印。）
　 〇工事着手届
　 〇現場代理人及び主任技術者選任届
　 〇課税・免税届
　 ※必要に応じて、契約保証、工程表、建設リサイクル法書面、中間前金払・部分払の選択をご提出ください。
(3)契約金額（税込）300万円以上について、契約金額（税込）の10分の1以上の保証金が必要となるため、落札決定の通知等をした日から、</t>
    </r>
    <r>
      <rPr>
        <sz val="10"/>
        <color rgb="FFFF0000"/>
        <rFont val="ＭＳ 明朝"/>
      </rPr>
      <t>14</t>
    </r>
    <r>
      <rPr>
        <sz val="10"/>
        <color auto="1"/>
        <rFont val="ＭＳ 明朝"/>
      </rPr>
      <t>日以内（休日を含む）となるよう、速やかに保証の手続きをお願いします。
なお、契約保証金を現金で納付する場合は、専用の納付書を作成して交付する必要があるため、契約監理室にご連絡をお願いします。また、契約保証金の領収証のコピーを他の契約関係書類と併せて提出してください。
※契約監理室では、契約案件ごとに切抜設計書とあわせ契約時提出書類一覧等を用意してあります。落札決定等の連絡を受けた後、契約監理室に来庁して受け取ってください。その他、ご不明な点がございましたら、お問合せください。【岡山県津山市総務部契約監理室：電話0868-32-2019】</t>
    </r>
    <rPh sb="650" eb="653">
      <t>おかやまけん</t>
    </rPh>
    <rPh sb="653" eb="656">
      <t>つやまし</t>
    </rPh>
    <rPh sb="656" eb="658">
      <t>そうむ</t>
    </rPh>
    <rPh sb="658" eb="659">
      <t>ぶ</t>
    </rPh>
    <rPh sb="659" eb="661">
      <t>けいやく</t>
    </rPh>
    <rPh sb="661" eb="663">
      <t>かんり</t>
    </rPh>
    <rPh sb="663" eb="664">
      <t>しつ</t>
    </rPh>
    <rPh sb="665" eb="667">
      <t>でんわ</t>
    </rPh>
    <phoneticPr fontId="16" type="Hiragana"/>
  </si>
  <si>
    <t>完成日</t>
    <rPh sb="0" eb="2">
      <t>カンセイ</t>
    </rPh>
    <rPh sb="2" eb="3">
      <t>ビ</t>
    </rPh>
    <phoneticPr fontId="21"/>
  </si>
  <si>
    <t>⑥その他</t>
  </si>
  <si>
    <t>の</t>
  </si>
  <si>
    <t>　　　   （代 表 者 名）</t>
    <rPh sb="7" eb="8">
      <t>ダイ</t>
    </rPh>
    <rPh sb="9" eb="10">
      <t>オモテ</t>
    </rPh>
    <rPh sb="11" eb="12">
      <t>シャ</t>
    </rPh>
    <rPh sb="13" eb="14">
      <t>メイ</t>
    </rPh>
    <phoneticPr fontId="16"/>
  </si>
  <si>
    <t>□手作業</t>
  </si>
  <si>
    <t>主任技術者</t>
    <rPh sb="0" eb="2">
      <t>シュニン</t>
    </rPh>
    <rPh sb="2" eb="4">
      <t>ギジュツ</t>
    </rPh>
    <rPh sb="4" eb="5">
      <t>シャ</t>
    </rPh>
    <phoneticPr fontId="21"/>
  </si>
  <si>
    <t>　上記により工事を請負います。ついては津山市契約規則、関係書類（設計書・仕様書・注</t>
  </si>
  <si>
    <t>増額</t>
  </si>
  <si>
    <t>議会議決を必要としないJV用</t>
    <rPh sb="13" eb="14">
      <t>よう</t>
    </rPh>
    <phoneticPr fontId="16" type="Hiragana"/>
  </si>
  <si>
    <t>工事場所</t>
    <rPh sb="0" eb="2">
      <t>コウジ</t>
    </rPh>
    <rPh sb="2" eb="4">
      <t>バショ</t>
    </rPh>
    <phoneticPr fontId="16"/>
  </si>
  <si>
    <t>議会議決用(JV)</t>
  </si>
  <si>
    <t>JV用</t>
    <rPh sb="2" eb="3">
      <t>よう</t>
    </rPh>
    <phoneticPr fontId="16" type="Hiragana"/>
  </si>
  <si>
    <t>着　手</t>
    <rPh sb="0" eb="1">
      <t>キ</t>
    </rPh>
    <rPh sb="2" eb="3">
      <t>テ</t>
    </rPh>
    <phoneticPr fontId="21"/>
  </si>
  <si>
    <t>契約保証の変更</t>
    <rPh sb="0" eb="2">
      <t>ケイヤク</t>
    </rPh>
    <rPh sb="2" eb="4">
      <t>ホショウ</t>
    </rPh>
    <rPh sb="5" eb="7">
      <t>ヘンコウ</t>
    </rPh>
    <phoneticPr fontId="21"/>
  </si>
  <si>
    <t>JV代表者住所</t>
    <rPh sb="2" eb="5">
      <t>ダイヒョウシャ</t>
    </rPh>
    <rPh sb="5" eb="7">
      <t>ジュウショ</t>
    </rPh>
    <phoneticPr fontId="21"/>
  </si>
  <si>
    <t>十</t>
    <rPh sb="0" eb="1">
      <t>ジュウ</t>
    </rPh>
    <phoneticPr fontId="21"/>
  </si>
  <si>
    <t>契約保証</t>
    <rPh sb="0" eb="2">
      <t>ケイヤク</t>
    </rPh>
    <rPh sb="2" eb="4">
      <t>ホショウ</t>
    </rPh>
    <phoneticPr fontId="21"/>
  </si>
  <si>
    <t>２．解体工事に要する費用　</t>
  </si>
  <si>
    <t>完　成</t>
    <rPh sb="0" eb="1">
      <t>カン</t>
    </rPh>
    <rPh sb="2" eb="3">
      <t>シゲル</t>
    </rPh>
    <phoneticPr fontId="21"/>
  </si>
  <si>
    <t>（受注者の見積金額：直接工事費）
 （注）解体工事の場合のみ記載する。</t>
  </si>
  <si>
    <t xml:space="preserve">ﾘｻｲｸﾙ法契約書面 
（別紙） </t>
  </si>
  <si>
    <t>外装材・上部構造部分の取り壊し</t>
  </si>
  <si>
    <t>（請負人）住　所</t>
  </si>
  <si>
    <t>（資格</t>
    <rPh sb="1" eb="3">
      <t>シカク</t>
    </rPh>
    <phoneticPr fontId="21"/>
  </si>
  <si>
    <t>うち消費税等額</t>
    <rPh sb="2" eb="6">
      <t>ショウヒゼイトウ</t>
    </rPh>
    <rPh sb="6" eb="7">
      <t>ガク</t>
    </rPh>
    <phoneticPr fontId="21"/>
  </si>
  <si>
    <t>⑤その他(           )</t>
  </si>
  <si>
    <t>（第２構成員）</t>
    <rPh sb="1" eb="2">
      <t>ダイ</t>
    </rPh>
    <rPh sb="3" eb="6">
      <t>コウセイイン</t>
    </rPh>
    <phoneticPr fontId="21"/>
  </si>
  <si>
    <t>円）</t>
    <rPh sb="0" eb="1">
      <t>エン</t>
    </rPh>
    <phoneticPr fontId="21"/>
  </si>
  <si>
    <t>随意契約分以外の契約について、契約額300万円未満の場合は契約書に貼付し割印。契約額300万円以上の場合は契約書本紙と一緒に綴込用紙で綴じて割印。</t>
  </si>
  <si>
    <t>JV代表者職氏名</t>
    <rPh sb="2" eb="5">
      <t>ダイヒョウシャ</t>
    </rPh>
    <rPh sb="5" eb="6">
      <t>ショク</t>
    </rPh>
    <rPh sb="6" eb="8">
      <t>シメイ</t>
    </rPh>
    <phoneticPr fontId="21"/>
  </si>
  <si>
    <t>請負額500万円以上の土木工事等受注時。契約書本紙と一緒に綴込用紙で綴じて割印。</t>
  </si>
  <si>
    <t>（商号又は名称）</t>
    <rPh sb="1" eb="3">
      <t>ショウゴウ</t>
    </rPh>
    <rPh sb="3" eb="4">
      <t>マタ</t>
    </rPh>
    <rPh sb="5" eb="7">
      <t>メイショウ</t>
    </rPh>
    <phoneticPr fontId="21"/>
  </si>
  <si>
    <t>完成</t>
    <rPh sb="0" eb="2">
      <t>カンセイ</t>
    </rPh>
    <phoneticPr fontId="21"/>
  </si>
  <si>
    <t>の提供が行われているときは，発注者は，当該保証金又は担保をもって違約金に充当することが</t>
  </si>
  <si>
    <t>請負額500万円を超える場合、または工期90日以上の場合</t>
    <rPh sb="12" eb="14">
      <t>ばあい</t>
    </rPh>
    <phoneticPr fontId="16" type="Hiragana"/>
  </si>
  <si>
    <t>(うち取引に係る消費税及び地方消費税額</t>
    <rPh sb="11" eb="12">
      <t>オヨ</t>
    </rPh>
    <rPh sb="13" eb="15">
      <t>チホウ</t>
    </rPh>
    <rPh sb="15" eb="18">
      <t>ショウヒゼイ</t>
    </rPh>
    <phoneticPr fontId="21"/>
  </si>
  <si>
    <t>万</t>
    <rPh sb="0" eb="1">
      <t>マン</t>
    </rPh>
    <phoneticPr fontId="21"/>
  </si>
  <si>
    <t>　   （商号又は名称）</t>
    <rPh sb="5" eb="7">
      <t>ショウゴウ</t>
    </rPh>
    <rPh sb="7" eb="8">
      <t>マタ</t>
    </rPh>
    <rPh sb="9" eb="11">
      <t>メイショウ</t>
    </rPh>
    <phoneticPr fontId="21"/>
  </si>
  <si>
    <t>第１構成員</t>
  </si>
  <si>
    <t>要</t>
  </si>
  <si>
    <t>津山市山北５２０番地</t>
    <rPh sb="0" eb="3">
      <t>ツヤマシ</t>
    </rPh>
    <rPh sb="3" eb="5">
      <t>ヤマキタ</t>
    </rPh>
    <rPh sb="8" eb="10">
      <t>バンチ</t>
    </rPh>
    <phoneticPr fontId="21"/>
  </si>
  <si>
    <t>請負契約書とともに保有するものとする。</t>
    <rPh sb="0" eb="2">
      <t>ウケオイ</t>
    </rPh>
    <rPh sb="2" eb="4">
      <t>ケイヤク</t>
    </rPh>
    <rPh sb="4" eb="5">
      <t>ショ</t>
    </rPh>
    <rPh sb="9" eb="11">
      <t>ホユウ</t>
    </rPh>
    <phoneticPr fontId="21"/>
  </si>
  <si>
    <t>び</t>
  </si>
  <si>
    <t>円</t>
  </si>
  <si>
    <t>　上記により工事を請負います。ついては津山市契約規則、関係書類（設計書・仕様書・注文</t>
  </si>
  <si>
    <t>保証期限</t>
    <rPh sb="0" eb="2">
      <t>ホショウ</t>
    </rPh>
    <rPh sb="2" eb="4">
      <t>キゲン</t>
    </rPh>
    <phoneticPr fontId="21"/>
  </si>
  <si>
    <t>３．原請負契約年月日</t>
  </si>
  <si>
    <t>４．変更契約事項</t>
    <rPh sb="2" eb="4">
      <t>ヘンコウ</t>
    </rPh>
    <rPh sb="4" eb="6">
      <t>ケイヤク</t>
    </rPh>
    <rPh sb="6" eb="8">
      <t>ジコウ</t>
    </rPh>
    <phoneticPr fontId="21"/>
  </si>
  <si>
    <t>受託者</t>
    <rPh sb="0" eb="3">
      <t>ジュタクシャ</t>
    </rPh>
    <phoneticPr fontId="16"/>
  </si>
  <si>
    <t>工期</t>
  </si>
  <si>
    <t>したときはこの規則の定めるところにより処分を受けても異議はありません。</t>
  </si>
  <si>
    <t>（1）</t>
  </si>
  <si>
    <t>変　更</t>
    <rPh sb="0" eb="1">
      <t>ヘン</t>
    </rPh>
    <rPh sb="2" eb="3">
      <t>サラ</t>
    </rPh>
    <phoneticPr fontId="21"/>
  </si>
  <si>
    <t>なし</t>
  </si>
  <si>
    <t>あり（別添の変更設計書記載のとおり）</t>
    <rPh sb="3" eb="5">
      <t>ベッテン</t>
    </rPh>
    <rPh sb="6" eb="8">
      <t>ヘンコウ</t>
    </rPh>
    <rPh sb="8" eb="11">
      <t>セッケイショ</t>
    </rPh>
    <rPh sb="11" eb="13">
      <t>キサイ</t>
    </rPh>
    <phoneticPr fontId="21"/>
  </si>
  <si>
    <t>（2）</t>
  </si>
  <si>
    <t>（3）</t>
  </si>
  <si>
    <t>するか否かにかかわらず，違約金として，契約金額の１０分の１に相当する額を発注者が指定す</t>
  </si>
  <si>
    <t>減</t>
    <rPh sb="0" eb="1">
      <t>ゲン</t>
    </rPh>
    <phoneticPr fontId="21"/>
  </si>
  <si>
    <t>部分払回数</t>
    <rPh sb="0" eb="2">
      <t>ブブン</t>
    </rPh>
    <rPh sb="2" eb="3">
      <t>バライ</t>
    </rPh>
    <rPh sb="3" eb="5">
      <t>カイスウ</t>
    </rPh>
    <phoneticPr fontId="21"/>
  </si>
  <si>
    <t>算用数字で記入</t>
  </si>
  <si>
    <t xml:space="preserve">３．再資源化等をするための施設の名称及び所在地                                  </t>
  </si>
  <si>
    <t>案して決定する率で計算した額の遅延利息を発注者に支払わなければならない。</t>
  </si>
  <si>
    <t>な　し</t>
  </si>
  <si>
    <t>あ　り</t>
  </si>
  <si>
    <t>（建築物に係る新築工事等の場合）</t>
  </si>
  <si>
    <t>基礎・基礎ぐいの工事</t>
  </si>
  <si>
    <t>下記の期間については、消費税法の免税事業者であるので</t>
    <rPh sb="0" eb="2">
      <t>カキ</t>
    </rPh>
    <phoneticPr fontId="21"/>
  </si>
  <si>
    <t>内</t>
  </si>
  <si>
    <t>（6）</t>
  </si>
  <si>
    <t>併用の場合の理由(        　　 )</t>
  </si>
  <si>
    <t>できる。</t>
  </si>
  <si>
    <t>５．そ　　の　　他</t>
    <rPh sb="8" eb="9">
      <t>タ</t>
    </rPh>
    <phoneticPr fontId="21"/>
  </si>
  <si>
    <t>作</t>
  </si>
  <si>
    <t>談合その他不正行為に係る契約解除と損害賠償に関する特約条項</t>
  </si>
  <si>
    <t>を選択します。</t>
  </si>
  <si>
    <t>※届出書の写しを添付することでもよい</t>
  </si>
  <si>
    <t>本体付属品の工事</t>
  </si>
  <si>
    <t>（総則）</t>
  </si>
  <si>
    <t>第１条 この特約は，この特約が添付される契約（以下「契約」という。）と一体をなす。</t>
  </si>
  <si>
    <t>第２条 津山市（以下「発注者」という。）は，契約の相手方（以下「受注者」という。）（受注者が共</t>
  </si>
  <si>
    <t>容</t>
  </si>
  <si>
    <t>２ 前項の規定は，契約による履行が完了した後においても適用するものとする。</t>
  </si>
  <si>
    <t>同企業体である場合は，その代表者又は構成員）が契約に関して，次の各号のいずれかに該当したと</t>
  </si>
  <si>
    <t>（代表者）</t>
    <rPh sb="1" eb="4">
      <t>ダイヒョウシャ</t>
    </rPh>
    <phoneticPr fontId="21"/>
  </si>
  <si>
    <t>きは，契約の全部又は一部を解除することができるものとし，このために受注者に損害が生じても，</t>
  </si>
  <si>
    <t>発注者は，その責を負わないものとする。</t>
  </si>
  <si>
    <t>⑴ 公正取引委員会が，受注者に違反行為があったとして私的独占の禁止及び公正取引の確保に関</t>
  </si>
  <si>
    <t>８条の３の規定による課徴金の納付を命じ，当該課徴金納付命令が確定したとき、又は独占禁止</t>
  </si>
  <si>
    <t>する法律（昭和２２年法律第５４号。以下「独占禁止法」という。）第７条または第８条の２の</t>
  </si>
  <si>
    <t>支払予定表（別表）</t>
    <rPh sb="0" eb="2">
      <t>シハライ</t>
    </rPh>
    <rPh sb="2" eb="4">
      <t>ヨテイ</t>
    </rPh>
    <rPh sb="4" eb="5">
      <t>ヒョウ</t>
    </rPh>
    <rPh sb="6" eb="8">
      <t>ベッピョウ</t>
    </rPh>
    <phoneticPr fontId="21"/>
  </si>
  <si>
    <t>議会議決用(単体)</t>
    <rPh sb="6" eb="8">
      <t>たんたい</t>
    </rPh>
    <phoneticPr fontId="16" type="Hiragana"/>
  </si>
  <si>
    <t>⑥その他(            )</t>
  </si>
  <si>
    <t>規定による排除措置命令を行い，当該命令が確定したとき。</t>
  </si>
  <si>
    <t>建設工事に係る資材の再資源化等に関する法律第１３条及び　　　　　　　　　　　　　　　　　　　　　　　　　　　　　　　　　　　　
特定建設資材に係る分別解体等に関する省令第４条の規定による書面</t>
  </si>
  <si>
    <t>監理技術者</t>
    <rPh sb="0" eb="2">
      <t>カンリ</t>
    </rPh>
    <rPh sb="2" eb="5">
      <t>ギジュツシャ</t>
    </rPh>
    <phoneticPr fontId="21"/>
  </si>
  <si>
    <t>⑶ 受注者（受注者が法人の場合にあっては，その役員又はその使用人）が刑法（明治４０年法律</t>
  </si>
  <si>
    <t>中間前金払・部分払の選択について</t>
  </si>
  <si>
    <t>　　　　　　　　　　氏　名</t>
    <rPh sb="10" eb="11">
      <t>シ</t>
    </rPh>
    <rPh sb="12" eb="13">
      <t>ナ</t>
    </rPh>
    <phoneticPr fontId="21"/>
  </si>
  <si>
    <t>工事請負契約書</t>
  </si>
  <si>
    <t>第2構成員</t>
    <rPh sb="0" eb="1">
      <t>ダイ</t>
    </rPh>
    <rPh sb="2" eb="5">
      <t>コウセイイン</t>
    </rPh>
    <phoneticPr fontId="21"/>
  </si>
  <si>
    <t>様式第４号</t>
    <rPh sb="0" eb="2">
      <t>ヨウシキ</t>
    </rPh>
    <rPh sb="2" eb="3">
      <t>ダイ</t>
    </rPh>
    <rPh sb="4" eb="5">
      <t>ゴウ</t>
    </rPh>
    <phoneticPr fontId="21"/>
  </si>
  <si>
    <t>契約保証金額</t>
    <rPh sb="0" eb="2">
      <t>ケイヤク</t>
    </rPh>
    <rPh sb="2" eb="4">
      <t>ホショウ</t>
    </rPh>
    <rPh sb="4" eb="6">
      <t>キンガク</t>
    </rPh>
    <phoneticPr fontId="21"/>
  </si>
  <si>
    <t>１に相当する額を発注者が指定する期限までに支払わなければならない。</t>
  </si>
  <si>
    <t>基礎工事</t>
  </si>
  <si>
    <t>　　　（第２構成員）住　所</t>
    <rPh sb="4" eb="5">
      <t>ダイ</t>
    </rPh>
    <rPh sb="6" eb="9">
      <t>コウセイイン</t>
    </rPh>
    <rPh sb="10" eb="11">
      <t>ジュウ</t>
    </rPh>
    <rPh sb="12" eb="13">
      <t>ショ</t>
    </rPh>
    <phoneticPr fontId="21"/>
  </si>
  <si>
    <t>３ 受注者が前項の違約金を発注者が指定する期限までに支払わないときは，受注者は当該期間</t>
  </si>
  <si>
    <t>を経過した日から支払をする日までの日数に応じ，年あたり政府契約の支払遅延防止等に関する</t>
  </si>
  <si>
    <t>（第２構成員）</t>
    <rPh sb="1" eb="2">
      <t>ダイ</t>
    </rPh>
    <rPh sb="3" eb="4">
      <t>コウ</t>
    </rPh>
    <rPh sb="4" eb="6">
      <t>セイイン</t>
    </rPh>
    <phoneticPr fontId="21"/>
  </si>
  <si>
    <t>法律（昭和２４年法律第２５６号）第８条第１項に規定する財務大臣が銀行の一般貸付利率を勘</t>
  </si>
  <si>
    <t>代表者（住         所）</t>
    <rPh sb="0" eb="3">
      <t>ダイヒョウシャ</t>
    </rPh>
    <rPh sb="4" eb="5">
      <t>ジュウ</t>
    </rPh>
    <rPh sb="14" eb="15">
      <t>ショ</t>
    </rPh>
    <phoneticPr fontId="16"/>
  </si>
  <si>
    <t>JV代表者職・氏名</t>
    <rPh sb="2" eb="4">
      <t>ダイヒョウ</t>
    </rPh>
    <rPh sb="4" eb="5">
      <t>シャ</t>
    </rPh>
    <rPh sb="5" eb="6">
      <t>ショク</t>
    </rPh>
    <rPh sb="7" eb="8">
      <t>シ</t>
    </rPh>
    <rPh sb="8" eb="9">
      <t>メイ</t>
    </rPh>
    <phoneticPr fontId="21"/>
  </si>
  <si>
    <t>４ 前２項の場合において，受注者が共同企業体であるときは，代表者又は構成員は，違約金又</t>
  </si>
  <si>
    <t>は遅延利息を連帯して発注者に支払わなければならない。</t>
  </si>
  <si>
    <t>工事名</t>
  </si>
  <si>
    <t>工事内容</t>
    <rPh sb="0" eb="2">
      <t>コウジ</t>
    </rPh>
    <rPh sb="2" eb="4">
      <t>ナイヨウ</t>
    </rPh>
    <phoneticPr fontId="21"/>
  </si>
  <si>
    <t>５ 第１項の規定により契約を解除した場合において，契約保証金の納付又はこれに代わる担保</t>
  </si>
  <si>
    <t>６ 第１項の規定による契約解除に伴う措置については，契約の規定による。</t>
  </si>
  <si>
    <t>新築工事（床面積100m2以上）、修繕等（請負額1億円以上）受注時。契約書本紙と一緒に綴込用紙で綴じて割印。</t>
  </si>
  <si>
    <t>法</t>
  </si>
  <si>
    <t>る期限までに支払わなければならない。</t>
  </si>
  <si>
    <t>２．工　事　場　所</t>
  </si>
  <si>
    <t>の額を超える場合においては，受注者に対しその超過分につき賠償を請求することができる。</t>
  </si>
  <si>
    <t>建築設備・内装等の工事</t>
  </si>
  <si>
    <t>び賠償金を連帯して発注者に支払わなければならない。受注者が既に共同企業体を解散していると</t>
  </si>
  <si>
    <t>工事請負契約書
支払予定表なし</t>
  </si>
  <si>
    <t>きは，代表者であった者又は構成員であった者についても，同様とする。</t>
  </si>
  <si>
    <t>業</t>
  </si>
  <si>
    <t>別添設計図書のとおり</t>
    <rPh sb="0" eb="2">
      <t>ベッテン</t>
    </rPh>
    <rPh sb="2" eb="4">
      <t>セッケイ</t>
    </rPh>
    <rPh sb="4" eb="6">
      <t>トショ</t>
    </rPh>
    <phoneticPr fontId="21"/>
  </si>
  <si>
    <t>百</t>
    <rPh sb="0" eb="1">
      <t>ヒャク</t>
    </rPh>
    <phoneticPr fontId="21"/>
  </si>
  <si>
    <t>自</t>
    <rPh sb="0" eb="1">
      <t>ジ</t>
    </rPh>
    <phoneticPr fontId="21"/>
  </si>
  <si>
    <t>（建築物に係る解体工事の場合）</t>
  </si>
  <si>
    <t>契約金額</t>
    <rPh sb="0" eb="2">
      <t>ケイヤク</t>
    </rPh>
    <rPh sb="2" eb="4">
      <t>キンガク</t>
    </rPh>
    <phoneticPr fontId="21"/>
  </si>
  <si>
    <t>至</t>
    <rPh sb="0" eb="1">
      <t>イタル</t>
    </rPh>
    <phoneticPr fontId="21"/>
  </si>
  <si>
    <t>請負額1,000万円以上、かつ、工期90日以上の工事請負契約締結時に必ず提出</t>
  </si>
  <si>
    <t>請負者</t>
    <rPh sb="0" eb="2">
      <t>ウケオイ</t>
    </rPh>
    <rPh sb="2" eb="3">
      <t>シャ</t>
    </rPh>
    <phoneticPr fontId="21"/>
  </si>
  <si>
    <t>支払予定表あり</t>
  </si>
  <si>
    <t>上記の工事に対する主任技術者を津山市契約規則第　 条に基づき下記のとおりお届けします。</t>
  </si>
  <si>
    <t>工　　事　　着　　手　　届</t>
    <rPh sb="0" eb="1">
      <t>コウ</t>
    </rPh>
    <rPh sb="3" eb="4">
      <t>コト</t>
    </rPh>
    <rPh sb="6" eb="7">
      <t>キ</t>
    </rPh>
    <rPh sb="9" eb="10">
      <t>テ</t>
    </rPh>
    <rPh sb="12" eb="13">
      <t>トドケ</t>
    </rPh>
    <phoneticPr fontId="21"/>
  </si>
  <si>
    <t>記</t>
  </si>
  <si>
    <t>工      種</t>
    <rPh sb="0" eb="1">
      <t>コウ</t>
    </rPh>
    <rPh sb="7" eb="8">
      <t>タネ</t>
    </rPh>
    <phoneticPr fontId="16"/>
  </si>
  <si>
    <t>　　　　　　氏　名</t>
    <rPh sb="6" eb="7">
      <t>シ</t>
    </rPh>
    <rPh sb="8" eb="9">
      <t>メイ</t>
    </rPh>
    <phoneticPr fontId="21"/>
  </si>
  <si>
    <t xml:space="preserve"> 代表者</t>
    <rPh sb="1" eb="4">
      <t>ダイヒョウシャ</t>
    </rPh>
    <phoneticPr fontId="21"/>
  </si>
  <si>
    <t>　　　　　　　　　監理技術者</t>
    <rPh sb="9" eb="14">
      <t>カンリギジュツシャ</t>
    </rPh>
    <phoneticPr fontId="21"/>
  </si>
  <si>
    <t>億</t>
    <rPh sb="0" eb="1">
      <t>オク</t>
    </rPh>
    <phoneticPr fontId="21"/>
  </si>
  <si>
    <t>千万</t>
    <rPh sb="0" eb="2">
      <t>センマン</t>
    </rPh>
    <phoneticPr fontId="21"/>
  </si>
  <si>
    <r>
      <t>注２）</t>
    </r>
    <r>
      <rPr>
        <sz val="7"/>
        <color theme="1"/>
        <rFont val="Times New Roman"/>
      </rPr>
      <t xml:space="preserve">     </t>
    </r>
    <r>
      <rPr>
        <sz val="11"/>
        <color theme="1"/>
        <rFont val="ＭＳ 明朝"/>
      </rPr>
      <t>契約締結後は，選択の変更は認められません。</t>
    </r>
  </si>
  <si>
    <t>(代表者）住　所</t>
  </si>
  <si>
    <t>議会の同意議決を得た日</t>
    <rPh sb="0" eb="2">
      <t>ギカイ</t>
    </rPh>
    <rPh sb="3" eb="5">
      <t>ドウイ</t>
    </rPh>
    <rPh sb="5" eb="7">
      <t>ギケツ</t>
    </rPh>
    <rPh sb="8" eb="9">
      <t>エ</t>
    </rPh>
    <rPh sb="10" eb="11">
      <t>ヒ</t>
    </rPh>
    <phoneticPr fontId="21"/>
  </si>
  <si>
    <t>工事着手届</t>
  </si>
  <si>
    <t>工事名</t>
    <rPh sb="0" eb="2">
      <t>コウジ</t>
    </rPh>
    <rPh sb="2" eb="3">
      <t>メイ</t>
    </rPh>
    <phoneticPr fontId="21"/>
  </si>
  <si>
    <t>施工場所</t>
    <rPh sb="0" eb="2">
      <t>セコウ</t>
    </rPh>
    <rPh sb="2" eb="4">
      <t>バショ</t>
    </rPh>
    <phoneticPr fontId="21"/>
  </si>
  <si>
    <t>文書・図面）見本及び現場等承諾のうえ工期内に工事を完成することを引き受けます。もし</t>
  </si>
  <si>
    <t>工期内に</t>
    <rPh sb="0" eb="2">
      <t>コウキ</t>
    </rPh>
    <rPh sb="2" eb="3">
      <t>ナイ</t>
    </rPh>
    <phoneticPr fontId="21"/>
  </si>
  <si>
    <t>工事場所</t>
    <rPh sb="0" eb="2">
      <t>コウジ</t>
    </rPh>
    <rPh sb="2" eb="4">
      <t>バショ</t>
    </rPh>
    <phoneticPr fontId="21"/>
  </si>
  <si>
    <t>特定建設企業体名</t>
    <rPh sb="0" eb="2">
      <t>トクテイ</t>
    </rPh>
    <rPh sb="2" eb="4">
      <t>ケンセツ</t>
    </rPh>
    <rPh sb="4" eb="7">
      <t>キギョウタイ</t>
    </rPh>
    <rPh sb="7" eb="8">
      <t>メイ</t>
    </rPh>
    <phoneticPr fontId="21"/>
  </si>
  <si>
    <t>JV代表者会社名</t>
    <rPh sb="2" eb="5">
      <t>ダイヒョウシャ</t>
    </rPh>
    <rPh sb="5" eb="8">
      <t>カイシャメイ</t>
    </rPh>
    <phoneticPr fontId="21"/>
  </si>
  <si>
    <t>JV代表者職氏名</t>
    <rPh sb="2" eb="4">
      <t>ダイヒョウ</t>
    </rPh>
    <rPh sb="4" eb="5">
      <t>シャ</t>
    </rPh>
    <rPh sb="5" eb="6">
      <t>ショク</t>
    </rPh>
    <rPh sb="6" eb="7">
      <t>シ</t>
    </rPh>
    <rPh sb="7" eb="8">
      <t>メイ</t>
    </rPh>
    <phoneticPr fontId="21"/>
  </si>
  <si>
    <t>変更内容その他</t>
    <rPh sb="0" eb="2">
      <t>ヘンコウ</t>
    </rPh>
    <rPh sb="2" eb="4">
      <t>ナイヨウ</t>
    </rPh>
    <rPh sb="6" eb="7">
      <t>タ</t>
    </rPh>
    <phoneticPr fontId="21"/>
  </si>
  <si>
    <t>（代 表 者 名）</t>
    <rPh sb="1" eb="2">
      <t>ダイ</t>
    </rPh>
    <rPh sb="3" eb="4">
      <t>オモテ</t>
    </rPh>
    <rPh sb="5" eb="6">
      <t>シャ</t>
    </rPh>
    <rPh sb="7" eb="8">
      <t>メイ</t>
    </rPh>
    <phoneticPr fontId="21"/>
  </si>
  <si>
    <t>②土工</t>
  </si>
  <si>
    <t>着工日</t>
    <rPh sb="0" eb="3">
      <t>チャッコウビ</t>
    </rPh>
    <phoneticPr fontId="21"/>
  </si>
  <si>
    <t>９</t>
  </si>
  <si>
    <t>ＪＶ名</t>
    <rPh sb="2" eb="3">
      <t>ナ</t>
    </rPh>
    <phoneticPr fontId="21"/>
  </si>
  <si>
    <t>工　　　　　程　　　　　表</t>
    <rPh sb="0" eb="1">
      <t>コウ</t>
    </rPh>
    <rPh sb="6" eb="7">
      <t>ホド</t>
    </rPh>
    <rPh sb="12" eb="13">
      <t>ヒョウ</t>
    </rPh>
    <phoneticPr fontId="16"/>
  </si>
  <si>
    <t>ﾘｻｲｸﾙ法契約書面の別紙</t>
  </si>
  <si>
    <t>所　在　地</t>
  </si>
  <si>
    <t>⑤本体付属品</t>
  </si>
  <si>
    <t>工        程</t>
  </si>
  <si>
    <t>受注者</t>
    <rPh sb="0" eb="3">
      <t>ジュチュウシャ</t>
    </rPh>
    <phoneticPr fontId="16"/>
  </si>
  <si>
    <t>氏　名</t>
  </si>
  <si>
    <t>住所</t>
    <rPh sb="0" eb="2">
      <t>ジュウショ</t>
    </rPh>
    <phoneticPr fontId="16"/>
  </si>
  <si>
    <t>免除</t>
    <rPh sb="0" eb="2">
      <t>メンジョ</t>
    </rPh>
    <phoneticPr fontId="21"/>
  </si>
  <si>
    <t>氏名</t>
    <rPh sb="0" eb="2">
      <t>シメイ</t>
    </rPh>
    <phoneticPr fontId="16"/>
  </si>
  <si>
    <t>記</t>
    <rPh sb="0" eb="1">
      <t>キ</t>
    </rPh>
    <phoneticPr fontId="16"/>
  </si>
  <si>
    <t>①造成等</t>
  </si>
  <si>
    <t>選任届</t>
  </si>
  <si>
    <t>令和</t>
    <rPh sb="0" eb="1">
      <t>レイ</t>
    </rPh>
    <rPh sb="1" eb="2">
      <t>ワ</t>
    </rPh>
    <phoneticPr fontId="21"/>
  </si>
  <si>
    <t>請負金額</t>
    <rPh sb="0" eb="2">
      <t>ウケオイ</t>
    </rPh>
    <rPh sb="2" eb="4">
      <t>キンガク</t>
    </rPh>
    <phoneticPr fontId="16"/>
  </si>
  <si>
    <t>工事請負の変更契約に使用</t>
  </si>
  <si>
    <t>円</t>
    <rPh sb="0" eb="1">
      <t>エン</t>
    </rPh>
    <phoneticPr fontId="16"/>
  </si>
  <si>
    <t>J　V　名</t>
    <rPh sb="4" eb="5">
      <t>メイ</t>
    </rPh>
    <phoneticPr fontId="21"/>
  </si>
  <si>
    <t>工期</t>
    <rPh sb="0" eb="2">
      <t>コウキ</t>
    </rPh>
    <phoneticPr fontId="16"/>
  </si>
  <si>
    <t>着　手</t>
    <rPh sb="0" eb="1">
      <t>キ</t>
    </rPh>
    <rPh sb="2" eb="3">
      <t>テ</t>
    </rPh>
    <phoneticPr fontId="16"/>
  </si>
  <si>
    <t>十億</t>
    <rPh sb="0" eb="1">
      <t>ジュウ</t>
    </rPh>
    <rPh sb="1" eb="2">
      <t>オク</t>
    </rPh>
    <phoneticPr fontId="21"/>
  </si>
  <si>
    <t>月</t>
    <rPh sb="0" eb="1">
      <t>ツキ</t>
    </rPh>
    <phoneticPr fontId="16"/>
  </si>
  <si>
    <t>（代表者）</t>
    <rPh sb="1" eb="4">
      <t>ダイヒョウシャ</t>
    </rPh>
    <phoneticPr fontId="16"/>
  </si>
  <si>
    <t>　上記変更の契約の証として本書２通を作成し、当事者双方記名押印し、各自その１通を原工事</t>
    <rPh sb="3" eb="5">
      <t>ヘンコウ</t>
    </rPh>
    <rPh sb="6" eb="8">
      <t>ケイヤク</t>
    </rPh>
    <rPh sb="9" eb="10">
      <t>アカシ</t>
    </rPh>
    <rPh sb="13" eb="15">
      <t>ホンショ</t>
    </rPh>
    <rPh sb="16" eb="17">
      <t>ツウ</t>
    </rPh>
    <rPh sb="18" eb="20">
      <t>サクセイ</t>
    </rPh>
    <rPh sb="22" eb="25">
      <t>トウジシャ</t>
    </rPh>
    <rPh sb="25" eb="27">
      <t>ソウホウ</t>
    </rPh>
    <rPh sb="27" eb="29">
      <t>キメイ</t>
    </rPh>
    <rPh sb="29" eb="31">
      <t>オウイン</t>
    </rPh>
    <rPh sb="33" eb="35">
      <t>カクジ</t>
    </rPh>
    <rPh sb="38" eb="39">
      <t>ツウ</t>
    </rPh>
    <rPh sb="40" eb="41">
      <t>ゲン</t>
    </rPh>
    <rPh sb="41" eb="43">
      <t>コウジ</t>
    </rPh>
    <phoneticPr fontId="21"/>
  </si>
  <si>
    <t>回以内</t>
    <rPh sb="0" eb="1">
      <t>カイ</t>
    </rPh>
    <rPh sb="1" eb="3">
      <t>イナイ</t>
    </rPh>
    <phoneticPr fontId="21"/>
  </si>
  <si>
    <t>屋根の工事</t>
  </si>
  <si>
    <t>①建築設備・内装材等</t>
  </si>
  <si>
    <t>工</t>
  </si>
  <si>
    <t>部分払</t>
    <rPh sb="0" eb="2">
      <t>ブブン</t>
    </rPh>
    <rPh sb="2" eb="3">
      <t>バラ</t>
    </rPh>
    <phoneticPr fontId="21"/>
  </si>
  <si>
    <t>まで</t>
  </si>
  <si>
    <t>監理技術者</t>
    <rPh sb="0" eb="2">
      <t>カンリ</t>
    </rPh>
    <rPh sb="2" eb="4">
      <t>ギジュツ</t>
    </rPh>
    <rPh sb="4" eb="5">
      <t>シャ</t>
    </rPh>
    <phoneticPr fontId="21"/>
  </si>
  <si>
    <t>議会議決用（3者JV）</t>
    <rPh sb="0" eb="2">
      <t>ぎかい</t>
    </rPh>
    <rPh sb="2" eb="4">
      <t>ぎけつ</t>
    </rPh>
    <rPh sb="4" eb="5">
      <t>よう</t>
    </rPh>
    <rPh sb="7" eb="8">
      <t>しゃ</t>
    </rPh>
    <phoneticPr fontId="16" type="Hiragana"/>
  </si>
  <si>
    <t>　　　　　　　　　現場代理人</t>
    <rPh sb="9" eb="11">
      <t>ゲンバ</t>
    </rPh>
    <rPh sb="11" eb="14">
      <t>ダイリニン</t>
    </rPh>
    <phoneticPr fontId="21"/>
  </si>
  <si>
    <t>円（税抜）</t>
    <rPh sb="3" eb="4">
      <t>ヌ</t>
    </rPh>
    <phoneticPr fontId="21"/>
  </si>
  <si>
    <t>代表者（住      所）</t>
    <rPh sb="0" eb="3">
      <t>ダイヒョウシャ</t>
    </rPh>
    <rPh sb="4" eb="5">
      <t>ジュウ</t>
    </rPh>
    <rPh sb="11" eb="12">
      <t>ショ</t>
    </rPh>
    <phoneticPr fontId="21"/>
  </si>
  <si>
    <t>　    （代 表 者 名）</t>
    <rPh sb="6" eb="7">
      <t>ダイ</t>
    </rPh>
    <rPh sb="8" eb="9">
      <t>オモテ</t>
    </rPh>
    <rPh sb="10" eb="11">
      <t>シャ</t>
    </rPh>
    <rPh sb="12" eb="13">
      <t>メイ</t>
    </rPh>
    <phoneticPr fontId="21"/>
  </si>
  <si>
    <t>基礎・基礎ぐいの取り壊し</t>
  </si>
  <si>
    <t xml:space="preserve">   　　　　　　　　　円(税抜)</t>
  </si>
  <si>
    <t>工　期</t>
    <rPh sb="0" eb="1">
      <t>コウ</t>
    </rPh>
    <rPh sb="2" eb="3">
      <t>キ</t>
    </rPh>
    <phoneticPr fontId="21"/>
  </si>
  <si>
    <t>様式第３号</t>
    <rPh sb="0" eb="2">
      <t>ヨウシキ</t>
    </rPh>
    <rPh sb="2" eb="3">
      <t>ダイ</t>
    </rPh>
    <rPh sb="4" eb="5">
      <t>ゴウ</t>
    </rPh>
    <phoneticPr fontId="21"/>
  </si>
  <si>
    <t xml:space="preserve">                                                                                      </t>
  </si>
  <si>
    <t>工事請負契約書</t>
    <rPh sb="0" eb="2">
      <t>コウジ</t>
    </rPh>
    <rPh sb="2" eb="4">
      <t>ウケオイ</t>
    </rPh>
    <rPh sb="4" eb="6">
      <t>ケイヤク</t>
    </rPh>
    <rPh sb="6" eb="7">
      <t>ショ</t>
    </rPh>
    <phoneticPr fontId="21"/>
  </si>
  <si>
    <t>工期</t>
    <rPh sb="0" eb="2">
      <t>コウキ</t>
    </rPh>
    <phoneticPr fontId="21"/>
  </si>
  <si>
    <t>　　　（第３構成員）住　所</t>
    <rPh sb="4" eb="5">
      <t>ダイ</t>
    </rPh>
    <rPh sb="6" eb="9">
      <t>コウセイイン</t>
    </rPh>
    <rPh sb="10" eb="11">
      <t>ジュウ</t>
    </rPh>
    <rPh sb="12" eb="13">
      <t>ショ</t>
    </rPh>
    <phoneticPr fontId="21"/>
  </si>
  <si>
    <t>（　　　　　　　　）</t>
  </si>
  <si>
    <t>契約保証金</t>
    <rPh sb="0" eb="2">
      <t>ケイヤク</t>
    </rPh>
    <rPh sb="2" eb="5">
      <t>ホショウキン</t>
    </rPh>
    <phoneticPr fontId="21"/>
  </si>
  <si>
    <t>２．解体工事に要する費用　　　　　　　　　　　　　　　　　　　　　　　　　なし</t>
  </si>
  <si>
    <t>(代表者名）</t>
  </si>
  <si>
    <t>部分払回数</t>
    <rPh sb="0" eb="2">
      <t>ブブン</t>
    </rPh>
    <rPh sb="2" eb="3">
      <t>ハラ</t>
    </rPh>
    <rPh sb="3" eb="5">
      <t>カイスウ</t>
    </rPh>
    <phoneticPr fontId="21"/>
  </si>
  <si>
    <r>
      <t>様式契１号　</t>
    </r>
    <r>
      <rPr>
        <sz val="10.5"/>
        <color auto="1"/>
        <rFont val="Century"/>
      </rPr>
      <t>(300</t>
    </r>
    <r>
      <rPr>
        <sz val="10.5"/>
        <color auto="1"/>
        <rFont val="ＭＳ 明朝"/>
      </rPr>
      <t>万円以上の工事請負に使用する。</t>
    </r>
    <r>
      <rPr>
        <sz val="10.5"/>
        <color auto="1"/>
        <rFont val="Century"/>
      </rPr>
      <t>)</t>
    </r>
  </si>
  <si>
    <t>書・図面）見本及び現場等承諾のうえ工期内に工事を完成することを引き受けます。もし違背</t>
  </si>
  <si>
    <t>谷口圭三</t>
    <rPh sb="0" eb="4">
      <t>たにぐちけいぞう</t>
    </rPh>
    <phoneticPr fontId="16" type="Hiragana"/>
  </si>
  <si>
    <t>　　　　　　　　　　円(税抜)</t>
  </si>
  <si>
    <t>※この欄に書ききれない場合は、別紙に必要事項（特定建設資材廃棄物の種類、施設の名称及び所　在地）を記載し、この書面とともに契約書に添付してください。</t>
  </si>
  <si>
    <t>工 事 請 負 契 約 書</t>
    <rPh sb="0" eb="1">
      <t>コウ</t>
    </rPh>
    <rPh sb="2" eb="3">
      <t>コト</t>
    </rPh>
    <rPh sb="4" eb="5">
      <t>ショウ</t>
    </rPh>
    <rPh sb="6" eb="7">
      <t>フ</t>
    </rPh>
    <rPh sb="8" eb="9">
      <t>チギリ</t>
    </rPh>
    <rPh sb="10" eb="11">
      <t>ヤク</t>
    </rPh>
    <rPh sb="12" eb="13">
      <t>ショ</t>
    </rPh>
    <phoneticPr fontId="21"/>
  </si>
  <si>
    <t>着工</t>
    <rPh sb="0" eb="2">
      <t>チャッコウ</t>
    </rPh>
    <phoneticPr fontId="21"/>
  </si>
  <si>
    <t>金額の頭に「止</t>
  </si>
  <si>
    <t>工期</t>
    <rPh sb="0" eb="1">
      <t>コウ</t>
    </rPh>
    <rPh sb="1" eb="2">
      <t>キ</t>
    </rPh>
    <phoneticPr fontId="21"/>
  </si>
  <si>
    <t>うち取引に係る消費税及び地方消費税の額</t>
    <rPh sb="10" eb="11">
      <t>オヨ</t>
    </rPh>
    <rPh sb="12" eb="14">
      <t>チホウ</t>
    </rPh>
    <rPh sb="14" eb="17">
      <t>ショウヒゼイ</t>
    </rPh>
    <phoneticPr fontId="21"/>
  </si>
  <si>
    <t>施設の名称</t>
  </si>
  <si>
    <t>受注者　　　</t>
    <rPh sb="0" eb="3">
      <t>ジュチュウシャ</t>
    </rPh>
    <phoneticPr fontId="21"/>
  </si>
  <si>
    <t>７</t>
  </si>
  <si>
    <t>J V 名</t>
    <rPh sb="4" eb="5">
      <t>ナ</t>
    </rPh>
    <phoneticPr fontId="16"/>
  </si>
  <si>
    <t>８</t>
  </si>
  <si>
    <t>その他の工事</t>
  </si>
  <si>
    <t>発注者  　　津山市山北５２０</t>
    <rPh sb="0" eb="3">
      <t>ハッチュウシャ</t>
    </rPh>
    <rPh sb="7" eb="10">
      <t>ツヤマシ</t>
    </rPh>
    <rPh sb="10" eb="12">
      <t>ヤマキタ</t>
    </rPh>
    <phoneticPr fontId="21"/>
  </si>
  <si>
    <t>代表者</t>
    <rPh sb="0" eb="3">
      <t>ダイヒョウシャ</t>
    </rPh>
    <phoneticPr fontId="21"/>
  </si>
  <si>
    <r>
      <t>　受注者　</t>
    </r>
    <r>
      <rPr>
        <u/>
        <sz val="11"/>
        <color theme="1"/>
        <rFont val="ＭＳ 明朝"/>
      </rPr>
      <t>　　　　　　　　　　　　　　　　　　</t>
    </r>
  </si>
  <si>
    <t>会社名</t>
    <rPh sb="0" eb="2">
      <t>カイシャ</t>
    </rPh>
    <rPh sb="2" eb="3">
      <t>メイ</t>
    </rPh>
    <phoneticPr fontId="21"/>
  </si>
  <si>
    <t>（5）</t>
  </si>
  <si>
    <t>　　　  　　津山市山北５２０</t>
    <rPh sb="7" eb="10">
      <t>ツヤマシ</t>
    </rPh>
    <rPh sb="10" eb="12">
      <t>ヤマキタ</t>
    </rPh>
    <phoneticPr fontId="21"/>
  </si>
  <si>
    <t>代表者（第１構成員）住　所</t>
    <rPh sb="0" eb="3">
      <t>ダイヒョウシャ</t>
    </rPh>
    <rPh sb="4" eb="5">
      <t>ダイ</t>
    </rPh>
    <rPh sb="6" eb="9">
      <t>コウセイイン</t>
    </rPh>
    <rPh sb="10" eb="11">
      <t>ジュウ</t>
    </rPh>
    <rPh sb="12" eb="13">
      <t>ショ</t>
    </rPh>
    <phoneticPr fontId="21"/>
  </si>
  <si>
    <t>工事請負変更契約書（ＪＶ）</t>
  </si>
  <si>
    <t>変更契約金額</t>
    <rPh sb="0" eb="2">
      <t>ヘンコウ</t>
    </rPh>
    <rPh sb="2" eb="4">
      <t>ケイヤク</t>
    </rPh>
    <rPh sb="4" eb="6">
      <t>キンガク</t>
    </rPh>
    <phoneticPr fontId="21"/>
  </si>
  <si>
    <t>④本体構造</t>
  </si>
  <si>
    <t>原請負契約日</t>
    <rPh sb="0" eb="1">
      <t>ハラ</t>
    </rPh>
    <rPh sb="1" eb="3">
      <t>ウケオイ</t>
    </rPh>
    <rPh sb="3" eb="6">
      <t>ケイヤクビ</t>
    </rPh>
    <phoneticPr fontId="21"/>
  </si>
  <si>
    <t xml:space="preserve">（書ききれない場合は別紙に記載）  </t>
  </si>
  <si>
    <r>
      <rPr>
        <sz val="11"/>
        <color theme="1"/>
        <rFont val="ＭＳ Ｐ明朝"/>
      </rPr>
      <t>注１）</t>
    </r>
    <r>
      <rPr>
        <sz val="7"/>
        <color theme="1"/>
        <rFont val="Times New Roman"/>
      </rPr>
      <t xml:space="preserve">     </t>
    </r>
    <r>
      <rPr>
        <sz val="11"/>
        <color theme="1"/>
        <rFont val="ＭＳ 明朝"/>
      </rPr>
      <t>中間前金払又は部分払のどちらかを取り消し線で抹消してください。</t>
    </r>
    <rPh sb="24" eb="25">
      <t>ト</t>
    </rPh>
    <rPh sb="26" eb="27">
      <t>ケ</t>
    </rPh>
    <phoneticPr fontId="21"/>
  </si>
  <si>
    <t>工事請負変更契約書</t>
    <rPh sb="0" eb="2">
      <t>コウジ</t>
    </rPh>
    <rPh sb="2" eb="4">
      <t>ウケオイ</t>
    </rPh>
    <rPh sb="4" eb="6">
      <t>ヘンコウ</t>
    </rPh>
    <rPh sb="6" eb="8">
      <t>ケイヤク</t>
    </rPh>
    <rPh sb="8" eb="9">
      <t>ショ</t>
    </rPh>
    <phoneticPr fontId="21"/>
  </si>
  <si>
    <t>　　　</t>
  </si>
  <si>
    <t>建設工事に係る資材の再資源化等に関する法律第１３条及び　　　　　　　　　　　　　　　　　　　　　　　　　　　　　　　　　　　　特定建設資材に係る分別解体等に関する省令第４条の規定による書面</t>
  </si>
  <si>
    <t>法第７条の２第１０項若しくは同項を準用する第８条の３の規定の適用によって課徴金の納付</t>
  </si>
  <si>
    <t>作　業　内　容</t>
  </si>
  <si>
    <t>分別解体等の方法</t>
  </si>
  <si>
    <t>建築設備・内装材等の取り外し</t>
  </si>
  <si>
    <t>□手作業・機械作業の併用</t>
  </si>
  <si>
    <t>と</t>
  </si>
  <si>
    <t>③外装材・上部構造部分</t>
  </si>
  <si>
    <t>及</t>
  </si>
  <si>
    <t>解</t>
  </si>
  <si>
    <t>体</t>
  </si>
  <si>
    <t>③上部構造部分・外装</t>
  </si>
  <si>
    <t>　　（受注者の見積金額：直接工事費）</t>
  </si>
  <si>
    <t>※受注者が選択した施設を記載（品目ごとに複数記入可）</t>
  </si>
  <si>
    <t>を命じなかったとき。</t>
  </si>
  <si>
    <t xml:space="preserve">    （受注者の見積金額：直接工事費）</t>
  </si>
  <si>
    <t>工          程</t>
  </si>
  <si>
    <t>②基礎・基礎ぐい</t>
  </si>
  <si>
    <t>上部構造部分・外装の工事</t>
  </si>
  <si>
    <t>【契約監理/20240401/第1版】</t>
  </si>
  <si>
    <t>⑤建築設備・内装等</t>
  </si>
  <si>
    <t>（建築物以外のものに係る解体工事又は新築工事等（土木工事等）の場合）</t>
  </si>
  <si>
    <t>土工事</t>
  </si>
  <si>
    <t>本体構造の工事</t>
  </si>
  <si>
    <t>（第２構成員）</t>
    <rPh sb="1" eb="2">
      <t>ダイ</t>
    </rPh>
    <rPh sb="3" eb="6">
      <t>コウセイイン</t>
    </rPh>
    <phoneticPr fontId="16"/>
  </si>
  <si>
    <t>別　紙</t>
  </si>
  <si>
    <t>契約金額</t>
  </si>
  <si>
    <t xml:space="preserve">・ 請負額300万円以上の工事請負に使用 
・ 「支払予定表あり」は、当初契約時において複数年度にまたがる工期の契約において使用 
・ 議会議決用はexcel様式で「支払予定表」選択可能 </t>
  </si>
  <si>
    <t>　次の工事について，</t>
  </si>
  <si>
    <t>ﾘｻｲｸﾙ法契約書面 
（その他土木工事用）</t>
  </si>
  <si>
    <t>　津　山　市　長　殿</t>
  </si>
  <si>
    <t xml:space="preserve">４．特定建設資材廃棄物の再資源化等に要する費用 </t>
  </si>
  <si>
    <t>４．特定建設資材廃棄物の再資源化等に要する費用</t>
  </si>
  <si>
    <t>２．解体工事に要する費用</t>
  </si>
  <si>
    <t>　　　　　　　　　　　円(税抜)</t>
  </si>
  <si>
    <t>-</t>
  </si>
  <si>
    <t>代表者</t>
    <rPh sb="0" eb="3">
      <t>ダイヒョウシャ</t>
    </rPh>
    <phoneticPr fontId="16"/>
  </si>
  <si>
    <t>構成員が３社以上ある場合は黄色のセルを各構成員に選択してから入力する。</t>
    <rPh sb="0" eb="3">
      <t>コウセイイン</t>
    </rPh>
    <rPh sb="5" eb="8">
      <t>シャイジョウ</t>
    </rPh>
    <rPh sb="10" eb="12">
      <t>バアイ</t>
    </rPh>
    <rPh sb="13" eb="15">
      <t>キイロ</t>
    </rPh>
    <rPh sb="19" eb="20">
      <t>カク</t>
    </rPh>
    <rPh sb="20" eb="22">
      <t>コウセイ</t>
    </rPh>
    <rPh sb="22" eb="23">
      <t>イン</t>
    </rPh>
    <rPh sb="24" eb="26">
      <t>センタク</t>
    </rPh>
    <rPh sb="30" eb="32">
      <t>ニュウリョク</t>
    </rPh>
    <phoneticPr fontId="16"/>
  </si>
  <si>
    <t>　　　　　　　　　　を選択します。</t>
  </si>
  <si>
    <t>(商号又は名称）</t>
  </si>
  <si>
    <r>
      <rPr>
        <sz val="11"/>
        <color theme="1"/>
        <rFont val="ＭＳ Ｐ明朝"/>
      </rPr>
      <t>注２）</t>
    </r>
    <r>
      <rPr>
        <sz val="7"/>
        <color theme="1"/>
        <rFont val="Times New Roman"/>
      </rPr>
      <t xml:space="preserve">     </t>
    </r>
    <r>
      <rPr>
        <sz val="11"/>
        <color theme="1"/>
        <rFont val="ＭＳ 明朝"/>
      </rPr>
      <t>契約締結後は，選択の変更は認められません。</t>
    </r>
  </si>
  <si>
    <t>０</t>
  </si>
  <si>
    <t>第3構成員</t>
    <rPh sb="0" eb="1">
      <t>ダイ</t>
    </rPh>
    <rPh sb="2" eb="5">
      <t>コウセイイン</t>
    </rPh>
    <phoneticPr fontId="21"/>
  </si>
  <si>
    <t>この契約の締結の証として本書2通を作成し、当事者記名押印のうえ、各自１通を保有する。</t>
  </si>
  <si>
    <t>違背したときはこの規則の定めるところにより処分を受けても異議はありません。</t>
  </si>
  <si>
    <t>よる刑が確定したとき。</t>
  </si>
  <si>
    <t>免税事業者届出書</t>
    <rPh sb="0" eb="1">
      <t>メン</t>
    </rPh>
    <rPh sb="1" eb="2">
      <t>ゼイ</t>
    </rPh>
    <rPh sb="2" eb="5">
      <t>ジギョウシャ</t>
    </rPh>
    <rPh sb="5" eb="8">
      <t>トドケデショ</t>
    </rPh>
    <phoneticPr fontId="21"/>
  </si>
  <si>
    <t>その旨届出します。</t>
  </si>
  <si>
    <t>消費税免税事業者のみ提出</t>
    <rPh sb="0" eb="3">
      <t>しょうひぜい</t>
    </rPh>
    <rPh sb="3" eb="5">
      <t>めんぜい</t>
    </rPh>
    <rPh sb="5" eb="8">
      <t>じぎょうしゃ</t>
    </rPh>
    <rPh sb="10" eb="12">
      <t>ていしゅつ</t>
    </rPh>
    <phoneticPr fontId="16" type="Hiragana"/>
  </si>
</sst>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quot;\&quot;#,##0_);[Red]\(&quot;\&quot;#,##0\)"/>
  </numFmts>
  <fonts count="67">
    <font>
      <sz val="11"/>
      <color auto="1"/>
      <name val="ＭＳ 明朝"/>
      <family val="1"/>
    </font>
    <font>
      <sz val="11"/>
      <color indexed="8"/>
      <name val="ＭＳ Ｐゴシック"/>
      <family val="3"/>
    </font>
    <font>
      <sz val="11"/>
      <color indexed="9"/>
      <name val="ＭＳ Ｐゴシック"/>
      <family val="3"/>
    </font>
    <font>
      <sz val="11"/>
      <color auto="1"/>
      <name val="ＭＳ Ｐゴシック"/>
      <family val="3"/>
    </font>
    <font>
      <b/>
      <sz val="18"/>
      <color auto="1"/>
      <name val="ＭＳ Ｐゴシック"/>
      <family val="3"/>
    </font>
    <font>
      <b/>
      <sz val="11"/>
      <color indexed="9"/>
      <name val="ＭＳ Ｐゴシック"/>
      <family val="3"/>
    </font>
    <font>
      <u/>
      <sz val="12"/>
      <color indexed="12"/>
      <name val="HG創英角ﾎﾟｯﾌﾟ体"/>
      <family val="3"/>
    </font>
    <font>
      <sz val="11"/>
      <color auto="1"/>
      <name val="ＭＳ 明朝"/>
    </font>
    <font>
      <b/>
      <sz val="11"/>
      <color auto="1"/>
      <name val="ＭＳ Ｐゴシック"/>
      <family val="3"/>
    </font>
    <font>
      <sz val="11"/>
      <color theme="1"/>
      <name val="游ゴシック"/>
      <family val="3"/>
    </font>
    <font>
      <sz val="10"/>
      <color rgb="FF000000"/>
      <name val="Times New Roman"/>
      <family val="1"/>
    </font>
    <font>
      <b/>
      <sz val="15"/>
      <color auto="1"/>
      <name val="ＭＳ Ｐゴシック"/>
      <family val="3"/>
    </font>
    <font>
      <b/>
      <sz val="13"/>
      <color auto="1"/>
      <name val="ＭＳ Ｐゴシック"/>
      <family val="3"/>
    </font>
    <font>
      <i/>
      <sz val="11"/>
      <color auto="1"/>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b/>
      <sz val="14"/>
      <color auto="1"/>
      <name val="ＭＳ 明朝"/>
      <family val="1"/>
    </font>
    <font>
      <sz val="10"/>
      <color auto="1"/>
      <name val="ＭＳ 明朝"/>
      <family val="1"/>
    </font>
    <font>
      <sz val="8"/>
      <color auto="1"/>
      <name val="ＭＳ 明朝"/>
      <family val="1"/>
    </font>
    <font>
      <u/>
      <sz val="11"/>
      <color indexed="12"/>
      <name val="ＭＳ 明朝"/>
      <family val="1"/>
    </font>
    <font>
      <sz val="6"/>
      <color auto="1"/>
      <name val="ＭＳ 明朝"/>
      <family val="1"/>
    </font>
    <font>
      <sz val="12"/>
      <color auto="1"/>
      <name val="ＭＳ 明朝"/>
      <family val="1"/>
    </font>
    <font>
      <sz val="16"/>
      <color auto="1"/>
      <name val="ＭＳ 明朝"/>
      <family val="1"/>
    </font>
    <font>
      <sz val="14"/>
      <color auto="1"/>
      <name val="ＭＳ 明朝"/>
      <family val="1"/>
    </font>
    <font>
      <sz val="10"/>
      <color indexed="10"/>
      <name val="ＭＳ 明朝"/>
      <family val="1"/>
    </font>
    <font>
      <sz val="12"/>
      <color indexed="9"/>
      <name val="ＭＳ 明朝"/>
      <family val="1"/>
    </font>
    <font>
      <sz val="9"/>
      <color auto="1"/>
      <name val="ＭＳ 明朝"/>
      <family val="1"/>
    </font>
    <font>
      <sz val="10.5"/>
      <color auto="1"/>
      <name val="ＭＳ 明朝"/>
      <family val="1"/>
    </font>
    <font>
      <sz val="11"/>
      <color auto="1"/>
      <name val="ＭＳ Ｐ明朝"/>
      <family val="1"/>
    </font>
    <font>
      <sz val="8"/>
      <color auto="1"/>
      <name val="ＭＳ Ｐゴシック"/>
      <family val="3"/>
    </font>
    <font>
      <sz val="12"/>
      <color auto="1"/>
      <name val="ＭＳ Ｐ明朝"/>
      <family val="1"/>
    </font>
    <font>
      <sz val="18"/>
      <color auto="1"/>
      <name val="ＭＳ Ｐ明朝"/>
      <family val="1"/>
    </font>
    <font>
      <sz val="9"/>
      <color auto="1"/>
      <name val="ＭＳ Ｐ明朝"/>
      <family val="1"/>
    </font>
    <font>
      <sz val="11"/>
      <color indexed="9"/>
      <name val="ＭＳ 明朝"/>
      <family val="1"/>
    </font>
    <font>
      <sz val="11"/>
      <color indexed="8"/>
      <name val="ＭＳ 明朝"/>
      <family val="1"/>
    </font>
    <font>
      <sz val="8.5"/>
      <color auto="1"/>
      <name val="ＭＳ Ｐゴシック"/>
      <family val="3"/>
    </font>
    <font>
      <sz val="10"/>
      <color auto="1"/>
      <name val="ＭＳ Ｐゴシック"/>
      <family val="3"/>
    </font>
    <font>
      <sz val="9"/>
      <color auto="1"/>
      <name val="ＭＳ Ｐゴシック"/>
      <family val="3"/>
    </font>
    <font>
      <sz val="8"/>
      <color auto="1"/>
      <name val="ＭＳ Ｐ明朝"/>
      <family val="1"/>
    </font>
    <font>
      <sz val="10"/>
      <color auto="1"/>
      <name val="ＭＳ Ｐ明朝"/>
      <family val="1"/>
    </font>
    <font>
      <sz val="12"/>
      <color indexed="10"/>
      <name val="ＭＳ 明朝"/>
      <family val="1"/>
    </font>
    <font>
      <sz val="9.5"/>
      <color auto="1"/>
      <name val="ＭＳ 明朝"/>
      <family val="1"/>
    </font>
    <font>
      <b/>
      <sz val="16"/>
      <color indexed="10"/>
      <name val="ＭＳ 明朝"/>
      <family val="1"/>
    </font>
    <font>
      <sz val="18"/>
      <color auto="1"/>
      <name val="ＭＳ 明朝"/>
      <family val="1"/>
    </font>
    <font>
      <sz val="12"/>
      <color rgb="FFFF0000"/>
      <name val="ＭＳ 明朝"/>
      <family val="1"/>
    </font>
    <font>
      <sz val="11"/>
      <color theme="0"/>
      <name val="ＭＳ 明朝"/>
      <family val="1"/>
    </font>
    <font>
      <sz val="12"/>
      <color theme="0"/>
      <name val="ＭＳ 明朝"/>
      <family val="1"/>
    </font>
    <font>
      <sz val="11"/>
      <color indexed="10"/>
      <name val="ＭＳ 明朝"/>
      <family val="1"/>
    </font>
    <font>
      <sz val="10"/>
      <color theme="1"/>
      <name val="ＭＳ 明朝"/>
      <family val="1"/>
    </font>
    <font>
      <sz val="9"/>
      <color indexed="10"/>
      <name val="ＭＳ 明朝"/>
      <family val="1"/>
    </font>
    <font>
      <sz val="11"/>
      <color rgb="FF000000"/>
      <name val="ＭＳ 明朝"/>
      <family val="1"/>
    </font>
    <font>
      <sz val="20"/>
      <color auto="1"/>
      <name val="ＭＳ 明朝"/>
      <family val="1"/>
    </font>
    <font>
      <sz val="16"/>
      <color indexed="10"/>
      <name val="ＭＳ 明朝"/>
      <family val="1"/>
    </font>
    <font>
      <b/>
      <sz val="11"/>
      <color auto="1"/>
      <name val="ＭＳ 明朝"/>
      <family val="1"/>
    </font>
    <font>
      <sz val="7"/>
      <color auto="1"/>
      <name val="ＭＳ 明朝"/>
      <family val="1"/>
    </font>
    <font>
      <sz val="11"/>
      <color rgb="FFFF0000"/>
      <name val="ＭＳ 明朝"/>
      <family val="1"/>
    </font>
    <font>
      <sz val="8"/>
      <color theme="1"/>
      <name val="ＭＳ 明朝"/>
      <family val="1"/>
    </font>
    <font>
      <sz val="12"/>
      <color theme="1"/>
      <name val="ＭＳ 明朝"/>
      <family val="1"/>
    </font>
    <font>
      <sz val="11"/>
      <color theme="1"/>
      <name val="ＭＳ 明朝"/>
      <family val="1"/>
    </font>
    <font>
      <b/>
      <sz val="18"/>
      <color auto="1"/>
      <name val="ＭＳ 明朝"/>
      <family val="1"/>
    </font>
    <font>
      <sz val="10.5"/>
      <color theme="1"/>
      <name val="ＭＳ 明朝"/>
      <family val="1"/>
    </font>
    <font>
      <sz val="10.5"/>
      <color theme="1"/>
      <name val="Century"/>
      <family val="1"/>
    </font>
    <font>
      <sz val="11"/>
      <color theme="1"/>
      <name val="Century"/>
      <family val="1"/>
    </font>
    <font>
      <sz val="16"/>
      <color theme="1"/>
      <name val="ＭＳ 明朝"/>
      <family val="1"/>
    </font>
    <font>
      <sz val="8"/>
      <color theme="1"/>
      <name val="游ゴシック"/>
      <family val="3"/>
    </font>
    <font>
      <sz val="11"/>
      <color theme="0"/>
      <name val="ＭＳ Ｐゴシック"/>
      <family val="3"/>
    </font>
  </fonts>
  <fills count="19">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
      <patternFill patternType="solid">
        <fgColor rgb="FFFFFF99"/>
        <bgColor indexed="64"/>
      </patternFill>
    </fill>
    <fill>
      <patternFill patternType="solid">
        <fgColor rgb="FFCCFFCC"/>
        <bgColor indexed="64"/>
      </patternFill>
    </fill>
  </fills>
  <borders count="5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indexed="64"/>
      </bottom>
      <diagonal/>
    </border>
    <border>
      <left/>
      <right/>
      <top style="dotted">
        <color indexed="64"/>
      </top>
      <bottom/>
      <diagonal/>
    </border>
    <border>
      <left/>
      <right/>
      <top style="dotted">
        <color indexed="64"/>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right/>
      <top/>
      <bottom style="hair">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top/>
      <bottom style="dashed">
        <color indexed="64"/>
      </bottom>
      <diagonal/>
    </border>
    <border>
      <left/>
      <right/>
      <top style="dashed">
        <color indexed="64"/>
      </top>
      <bottom/>
      <diagonal/>
    </border>
  </borders>
  <cellStyleXfs count="52">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4" fillId="0" borderId="0" applyNumberFormat="0" applyFill="0" applyBorder="0" applyAlignment="0" applyProtection="0">
      <alignment vertical="center"/>
    </xf>
    <xf numFmtId="0" fontId="5" fillId="13" borderId="1" applyNumberFormat="0" applyAlignment="0" applyProtection="0">
      <alignment vertical="center"/>
    </xf>
    <xf numFmtId="0" fontId="6" fillId="0" borderId="0" applyNumberFormat="0" applyFill="0" applyBorder="0" applyAlignment="0">
      <alignment vertical="top"/>
      <protection locked="0"/>
    </xf>
    <xf numFmtId="0" fontId="7" fillId="3" borderId="2" applyNumberFormat="0" applyAlignment="0" applyProtection="0">
      <alignment vertical="center"/>
    </xf>
    <xf numFmtId="0" fontId="3" fillId="0" borderId="3" applyNumberFormat="0" applyFill="0" applyAlignment="0" applyProtection="0">
      <alignment vertical="center"/>
    </xf>
    <xf numFmtId="0" fontId="3" fillId="7" borderId="4" applyNumberFormat="0" applyAlignment="0" applyProtection="0">
      <alignment vertical="center"/>
    </xf>
    <xf numFmtId="0" fontId="8" fillId="15" borderId="5" applyNumberFormat="0" applyAlignment="0" applyProtection="0">
      <alignment vertical="center"/>
    </xf>
    <xf numFmtId="0" fontId="3" fillId="16" borderId="0" applyNumberFormat="0" applyBorder="0" applyAlignment="0" applyProtection="0">
      <alignment vertical="center"/>
    </xf>
    <xf numFmtId="38" fontId="3" fillId="0" borderId="0" applyFill="0" applyBorder="0" applyAlignment="0" applyProtection="0">
      <alignment vertical="center"/>
    </xf>
    <xf numFmtId="0" fontId="7" fillId="0" borderId="0">
      <alignment vertical="center"/>
    </xf>
    <xf numFmtId="0" fontId="9" fillId="0" borderId="0">
      <alignment vertical="center"/>
    </xf>
    <xf numFmtId="0" fontId="3" fillId="0" borderId="0">
      <alignment vertical="center"/>
    </xf>
    <xf numFmtId="0" fontId="10" fillId="0" borderId="0"/>
    <xf numFmtId="0" fontId="9" fillId="0" borderId="0">
      <alignment vertical="center"/>
    </xf>
    <xf numFmtId="0" fontId="7" fillId="0" borderId="0">
      <alignment vertical="center"/>
    </xf>
    <xf numFmtId="0" fontId="3" fillId="6" borderId="0" applyNumberFormat="0" applyBorder="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8" fillId="0" borderId="8" applyNumberFormat="0" applyFill="0" applyAlignment="0" applyProtection="0">
      <alignment vertical="center"/>
    </xf>
    <xf numFmtId="0" fontId="8" fillId="0" borderId="0" applyNumberFormat="0" applyFill="0" applyBorder="0" applyAlignment="0" applyProtection="0">
      <alignment vertical="center"/>
    </xf>
    <xf numFmtId="0" fontId="8" fillId="15" borderId="4" applyNumberForma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20" fillId="0" borderId="0" applyNumberFormat="0" applyFill="0" applyBorder="0" applyAlignment="0" applyProtection="0">
      <alignment vertical="center"/>
    </xf>
    <xf numFmtId="38" fontId="7" fillId="0" borderId="0" applyFill="0" applyBorder="0" applyAlignment="0" applyProtection="0">
      <alignment vertical="center"/>
    </xf>
  </cellStyleXfs>
  <cellXfs count="798">
    <xf numFmtId="0" fontId="0" fillId="0" borderId="0" xfId="0">
      <alignment vertical="center"/>
    </xf>
    <xf numFmtId="0" fontId="0" fillId="0" borderId="0" xfId="0" applyFont="1" applyAlignment="1">
      <alignment vertical="center"/>
    </xf>
    <xf numFmtId="0" fontId="0" fillId="0" borderId="0" xfId="0" applyFont="1" applyAlignment="1">
      <alignment vertical="center" wrapText="1"/>
    </xf>
    <xf numFmtId="0" fontId="17" fillId="0" borderId="0" xfId="0" applyFont="1" applyBorder="1" applyAlignment="1">
      <alignment horizontal="center" vertical="center"/>
    </xf>
    <xf numFmtId="0" fontId="18" fillId="0" borderId="0" xfId="0" applyFont="1" applyBorder="1" applyAlignment="1">
      <alignment horizontal="left" vertical="center" wrapText="1"/>
    </xf>
    <xf numFmtId="0" fontId="19" fillId="0" borderId="10" xfId="0" applyFont="1" applyBorder="1" applyAlignment="1">
      <alignment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0" fillId="0" borderId="14" xfId="0" applyFont="1" applyBorder="1" applyAlignment="1">
      <alignment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0" xfId="0" applyAlignment="1">
      <alignment horizontal="center" vertical="center"/>
    </xf>
    <xf numFmtId="0" fontId="18" fillId="0" borderId="0" xfId="0" applyFont="1" applyBorder="1" applyAlignment="1">
      <alignment horizontal="left" vertical="center"/>
    </xf>
    <xf numFmtId="0" fontId="19" fillId="0" borderId="10" xfId="0" applyFont="1" applyBorder="1" applyAlignment="1">
      <alignment horizontal="left" vertical="center" wrapText="1"/>
    </xf>
    <xf numFmtId="0" fontId="0" fillId="0" borderId="11" xfId="0" applyFont="1" applyBorder="1" applyAlignment="1">
      <alignment horizontal="center" vertical="center" wrapText="1"/>
    </xf>
    <xf numFmtId="0" fontId="20" fillId="0" borderId="11" xfId="50" applyBorder="1" applyAlignment="1">
      <alignment vertical="center" wrapText="1"/>
    </xf>
    <xf numFmtId="0" fontId="20" fillId="0" borderId="11" xfId="50" applyBorder="1" applyAlignment="1">
      <alignment horizontal="left" vertical="center" wrapText="1"/>
    </xf>
    <xf numFmtId="0" fontId="20" fillId="0" borderId="12" xfId="50" applyBorder="1" applyAlignment="1">
      <alignment horizontal="left" vertical="center" wrapText="1"/>
    </xf>
    <xf numFmtId="0" fontId="20" fillId="0" borderId="13" xfId="50" applyBorder="1" applyAlignment="1">
      <alignmen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1" xfId="0" applyFont="1" applyBorder="1" applyAlignment="1">
      <alignment horizontal="left" vertical="center" wrapText="1"/>
    </xf>
    <xf numFmtId="0" fontId="19" fillId="0" borderId="10" xfId="0" applyFont="1" applyBorder="1" applyAlignment="1">
      <alignment horizontal="left" vertical="center"/>
    </xf>
    <xf numFmtId="0" fontId="0" fillId="0" borderId="11" xfId="0" applyFont="1" applyBorder="1" applyAlignment="1">
      <alignment horizontal="center"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1" xfId="0" applyBorder="1" applyAlignment="1">
      <alignment horizontal="left" vertical="center"/>
    </xf>
    <xf numFmtId="0" fontId="0" fillId="0" borderId="14" xfId="0" applyBorder="1" applyAlignment="1">
      <alignment horizontal="left" vertical="center"/>
    </xf>
    <xf numFmtId="0" fontId="0" fillId="0" borderId="11" xfId="0" applyBorder="1">
      <alignment vertical="center"/>
    </xf>
    <xf numFmtId="0" fontId="19" fillId="0" borderId="0" xfId="0" applyFont="1" applyAlignment="1">
      <alignment horizontal="right" vertical="center"/>
    </xf>
    <xf numFmtId="0" fontId="19" fillId="0" borderId="0" xfId="0" applyFont="1">
      <alignment vertical="center"/>
    </xf>
    <xf numFmtId="0" fontId="22" fillId="0" borderId="0" xfId="0" applyFont="1" applyProtection="1">
      <alignment vertical="center"/>
    </xf>
    <xf numFmtId="0" fontId="0" fillId="0" borderId="0" xfId="0" applyProtection="1">
      <alignment vertical="center"/>
    </xf>
    <xf numFmtId="0" fontId="0" fillId="0" borderId="15" xfId="0" applyBorder="1" applyAlignment="1" applyProtection="1">
      <alignment horizontal="distributed" vertical="center"/>
    </xf>
    <xf numFmtId="0" fontId="0" fillId="0" borderId="16" xfId="0" applyBorder="1" applyAlignment="1" applyProtection="1">
      <alignment horizontal="left" vertical="center"/>
    </xf>
    <xf numFmtId="0" fontId="0" fillId="0" borderId="17" xfId="0" applyBorder="1" applyAlignment="1" applyProtection="1">
      <alignment horizontal="left" vertical="center"/>
    </xf>
    <xf numFmtId="0" fontId="0" fillId="0" borderId="18" xfId="0" applyBorder="1" applyAlignment="1" applyProtection="1">
      <alignment horizontal="left" vertical="center"/>
    </xf>
    <xf numFmtId="0" fontId="0" fillId="0" borderId="19" xfId="0" applyBorder="1" applyAlignment="1" applyProtection="1">
      <alignment horizontal="distributed" vertical="center"/>
    </xf>
    <xf numFmtId="0" fontId="0" fillId="0" borderId="20" xfId="0" applyBorder="1" applyAlignment="1" applyProtection="1">
      <alignment horizontal="left" vertical="center"/>
    </xf>
    <xf numFmtId="0" fontId="0" fillId="0" borderId="0" xfId="0" applyBorder="1" applyAlignment="1" applyProtection="1">
      <alignment horizontal="left" vertical="center"/>
    </xf>
    <xf numFmtId="0" fontId="0" fillId="0" borderId="10" xfId="0" applyBorder="1" applyAlignment="1" applyProtection="1">
      <alignment horizontal="left" vertical="center"/>
    </xf>
    <xf numFmtId="0" fontId="22" fillId="0" borderId="0" xfId="0" applyFont="1" applyAlignment="1" applyProtection="1">
      <alignment horizontal="left" vertical="center"/>
    </xf>
    <xf numFmtId="49" fontId="22" fillId="0" borderId="0" xfId="0" applyNumberFormat="1" applyFont="1" applyProtection="1">
      <alignment vertical="center"/>
    </xf>
    <xf numFmtId="0" fontId="0" fillId="0" borderId="21" xfId="0" applyBorder="1" applyAlignment="1" applyProtection="1">
      <alignment horizontal="left" vertical="center"/>
    </xf>
    <xf numFmtId="0" fontId="0" fillId="0" borderId="22" xfId="0" applyBorder="1" applyAlignment="1" applyProtection="1">
      <alignment horizontal="left" vertical="center"/>
    </xf>
    <xf numFmtId="0" fontId="0" fillId="0" borderId="23" xfId="0" applyBorder="1" applyAlignment="1" applyProtection="1">
      <alignment horizontal="left" vertical="center"/>
    </xf>
    <xf numFmtId="0" fontId="22" fillId="0" borderId="0" xfId="0" applyFont="1" applyAlignment="1" applyProtection="1">
      <alignment horizontal="distributed" vertical="center"/>
    </xf>
    <xf numFmtId="0" fontId="0" fillId="0" borderId="24" xfId="0" applyBorder="1" applyAlignment="1" applyProtection="1">
      <alignment horizontal="distributed" vertical="center"/>
    </xf>
    <xf numFmtId="0" fontId="0" fillId="0" borderId="25" xfId="0" applyBorder="1" applyAlignment="1" applyProtection="1">
      <alignment horizontal="distributed" vertical="center"/>
    </xf>
    <xf numFmtId="0" fontId="0" fillId="0" borderId="26" xfId="0" applyBorder="1" applyAlignment="1" applyProtection="1">
      <alignment horizontal="distributed" vertical="center"/>
    </xf>
    <xf numFmtId="0" fontId="0" fillId="0" borderId="27" xfId="0" applyBorder="1" applyAlignment="1" applyProtection="1">
      <alignment horizontal="distributed" vertical="center"/>
    </xf>
    <xf numFmtId="0" fontId="0" fillId="0" borderId="28" xfId="0" applyBorder="1" applyAlignment="1" applyProtection="1">
      <alignment horizontal="distributed" vertical="center"/>
    </xf>
    <xf numFmtId="0" fontId="0" fillId="0" borderId="29" xfId="0" applyBorder="1" applyAlignment="1" applyProtection="1">
      <alignment horizontal="distributed" vertical="center"/>
    </xf>
    <xf numFmtId="0" fontId="23" fillId="0" borderId="0" xfId="0" applyFont="1" applyAlignment="1" applyProtection="1">
      <alignment horizontal="center" vertical="center"/>
    </xf>
    <xf numFmtId="0" fontId="0" fillId="0" borderId="30" xfId="0" applyBorder="1" applyAlignment="1" applyProtection="1">
      <alignment horizontal="distributed" vertical="center"/>
    </xf>
    <xf numFmtId="0" fontId="0" fillId="0" borderId="31" xfId="0" applyBorder="1" applyAlignment="1" applyProtection="1">
      <alignment horizontal="distributed" vertical="center"/>
    </xf>
    <xf numFmtId="0" fontId="0" fillId="0" borderId="32" xfId="0" applyBorder="1" applyAlignment="1" applyProtection="1">
      <alignment horizontal="distributed" vertical="center"/>
    </xf>
    <xf numFmtId="0" fontId="0" fillId="0" borderId="33" xfId="0" applyBorder="1" applyAlignment="1" applyProtection="1">
      <alignment horizontal="distributed" vertical="center"/>
    </xf>
    <xf numFmtId="0" fontId="0" fillId="6" borderId="15" xfId="0" applyFont="1" applyFill="1" applyBorder="1" applyProtection="1">
      <alignment vertical="center"/>
      <protection locked="0"/>
    </xf>
    <xf numFmtId="0" fontId="0" fillId="0" borderId="10" xfId="0" applyBorder="1" applyProtection="1">
      <alignment vertical="center"/>
    </xf>
    <xf numFmtId="38" fontId="0" fillId="6" borderId="15" xfId="51" applyFont="1" applyFill="1" applyBorder="1" applyProtection="1">
      <alignment vertical="center"/>
      <protection locked="0"/>
    </xf>
    <xf numFmtId="0" fontId="22" fillId="6" borderId="15" xfId="0" applyFont="1" applyFill="1" applyBorder="1" applyProtection="1">
      <alignment vertical="center"/>
      <protection locked="0"/>
    </xf>
    <xf numFmtId="0" fontId="22" fillId="6" borderId="24" xfId="0" applyFont="1" applyFill="1" applyBorder="1" applyProtection="1">
      <alignment vertical="center"/>
      <protection locked="0"/>
    </xf>
    <xf numFmtId="0" fontId="22" fillId="6" borderId="25" xfId="0" applyFont="1" applyFill="1" applyBorder="1" applyProtection="1">
      <alignment vertical="center"/>
      <protection locked="0"/>
    </xf>
    <xf numFmtId="0" fontId="22" fillId="6" borderId="26" xfId="0" applyFont="1" applyFill="1" applyBorder="1" applyProtection="1">
      <alignment vertical="center"/>
      <protection locked="0"/>
    </xf>
    <xf numFmtId="0" fontId="0" fillId="6" borderId="19" xfId="0" applyFill="1" applyBorder="1" applyProtection="1">
      <alignment vertical="center"/>
      <protection locked="0"/>
    </xf>
    <xf numFmtId="38" fontId="0" fillId="6" borderId="19" xfId="51" applyFont="1" applyFill="1" applyBorder="1" applyProtection="1">
      <alignment vertical="center"/>
      <protection locked="0"/>
    </xf>
    <xf numFmtId="0" fontId="22" fillId="6" borderId="19" xfId="0" applyFont="1" applyFill="1" applyBorder="1" applyProtection="1">
      <alignment vertical="center"/>
      <protection locked="0"/>
    </xf>
    <xf numFmtId="0" fontId="22" fillId="6" borderId="27" xfId="0" applyFont="1" applyFill="1" applyBorder="1" applyProtection="1">
      <alignment vertical="center"/>
      <protection locked="0"/>
    </xf>
    <xf numFmtId="0" fontId="22" fillId="6" borderId="28" xfId="0" applyFont="1" applyFill="1" applyBorder="1" applyProtection="1">
      <alignment vertical="center"/>
      <protection locked="0"/>
    </xf>
    <xf numFmtId="0" fontId="22" fillId="6" borderId="29" xfId="0" applyFont="1" applyFill="1" applyBorder="1" applyProtection="1">
      <alignment vertical="center"/>
      <protection locked="0"/>
    </xf>
    <xf numFmtId="0" fontId="22" fillId="0" borderId="34" xfId="0" applyFont="1" applyBorder="1" applyAlignment="1" applyProtection="1">
      <alignment vertical="center" shrinkToFit="1"/>
    </xf>
    <xf numFmtId="0" fontId="22" fillId="0" borderId="34" xfId="0" applyFont="1" applyBorder="1" applyProtection="1">
      <alignment vertical="center"/>
    </xf>
    <xf numFmtId="6" fontId="24" fillId="0" borderId="34" xfId="51" applyNumberFormat="1" applyFont="1" applyBorder="1" applyProtection="1">
      <alignment vertical="center"/>
    </xf>
    <xf numFmtId="0" fontId="0" fillId="6" borderId="10" xfId="0" applyFill="1" applyBorder="1" applyProtection="1">
      <alignment vertical="center"/>
      <protection locked="0"/>
    </xf>
    <xf numFmtId="0" fontId="22" fillId="0" borderId="0" xfId="0" applyFont="1" applyAlignment="1" applyProtection="1">
      <alignment horizontal="center" vertical="center"/>
    </xf>
    <xf numFmtId="0" fontId="22" fillId="0" borderId="19" xfId="0" applyFont="1" applyBorder="1" applyProtection="1">
      <alignment vertical="center"/>
    </xf>
    <xf numFmtId="0" fontId="0" fillId="0" borderId="19" xfId="0" applyBorder="1" applyProtection="1">
      <alignment vertical="center"/>
    </xf>
    <xf numFmtId="0" fontId="0" fillId="0" borderId="0" xfId="0" applyFont="1" applyAlignment="1" applyProtection="1">
      <alignment horizontal="right" vertical="center"/>
    </xf>
    <xf numFmtId="0" fontId="22" fillId="0" borderId="35" xfId="0" applyFont="1" applyBorder="1" applyAlignment="1" applyProtection="1">
      <alignment vertical="center" shrinkToFit="1"/>
      <protection locked="0"/>
    </xf>
    <xf numFmtId="0" fontId="22" fillId="0" borderId="0" xfId="0" applyFont="1" applyAlignment="1" applyProtection="1">
      <alignment vertical="center" shrinkToFit="1"/>
    </xf>
    <xf numFmtId="0" fontId="18" fillId="0" borderId="34" xfId="0" applyFont="1" applyBorder="1" applyAlignment="1" applyProtection="1">
      <alignment horizontal="distributed" vertical="center"/>
    </xf>
    <xf numFmtId="38" fontId="0" fillId="0" borderId="19" xfId="51" applyFont="1" applyFill="1" applyBorder="1" applyProtection="1">
      <alignment vertical="center"/>
    </xf>
    <xf numFmtId="0" fontId="22" fillId="0" borderId="0" xfId="0" applyFont="1" applyBorder="1" applyProtection="1">
      <alignment vertical="center"/>
    </xf>
    <xf numFmtId="0" fontId="0" fillId="6" borderId="30" xfId="0" applyFill="1" applyBorder="1" applyProtection="1">
      <alignment vertical="center"/>
      <protection locked="0"/>
    </xf>
    <xf numFmtId="0" fontId="25" fillId="0" borderId="30" xfId="0" applyFont="1" applyBorder="1" applyProtection="1">
      <alignment vertical="center"/>
    </xf>
    <xf numFmtId="0" fontId="0" fillId="0" borderId="30" xfId="0" applyFill="1" applyBorder="1" applyProtection="1">
      <alignment vertical="center"/>
    </xf>
    <xf numFmtId="0" fontId="22" fillId="0" borderId="30" xfId="0" applyFont="1" applyBorder="1" applyProtection="1">
      <alignment vertical="center"/>
    </xf>
    <xf numFmtId="0" fontId="22" fillId="6" borderId="31" xfId="0" applyFont="1" applyFill="1" applyBorder="1" applyProtection="1">
      <alignment vertical="center"/>
      <protection locked="0"/>
    </xf>
    <xf numFmtId="0" fontId="22" fillId="6" borderId="32" xfId="0" applyFont="1" applyFill="1" applyBorder="1" applyProtection="1">
      <alignment vertical="center"/>
      <protection locked="0"/>
    </xf>
    <xf numFmtId="0" fontId="22" fillId="6" borderId="33" xfId="0" applyFont="1" applyFill="1" applyBorder="1" applyProtection="1">
      <alignment vertical="center"/>
      <protection locked="0"/>
    </xf>
    <xf numFmtId="0" fontId="24" fillId="0" borderId="34" xfId="0" applyFont="1" applyBorder="1" applyAlignment="1" applyProtection="1">
      <alignment horizontal="distributed" vertical="center"/>
    </xf>
    <xf numFmtId="0" fontId="26" fillId="0" borderId="0" xfId="0" applyFont="1" applyProtection="1">
      <alignment vertical="center"/>
    </xf>
    <xf numFmtId="0" fontId="22" fillId="0" borderId="34" xfId="0" applyFont="1" applyBorder="1" applyAlignment="1" applyProtection="1">
      <alignment horizontal="center" vertical="center"/>
    </xf>
    <xf numFmtId="0" fontId="22" fillId="0" borderId="0" xfId="0" applyFont="1" applyAlignment="1" applyProtection="1">
      <alignment horizontal="right" vertical="center"/>
    </xf>
    <xf numFmtId="0" fontId="19" fillId="0" borderId="0" xfId="0" applyFont="1" applyAlignment="1" applyProtection="1">
      <alignment horizontal="right" vertical="center"/>
    </xf>
    <xf numFmtId="0" fontId="18" fillId="0" borderId="17" xfId="0" applyFont="1" applyBorder="1" applyAlignment="1" applyProtection="1">
      <alignment horizontal="center" vertical="center"/>
    </xf>
    <xf numFmtId="0" fontId="0" fillId="0" borderId="17" xfId="0" applyBorder="1" applyAlignment="1" applyProtection="1">
      <alignment horizontal="center" vertical="center"/>
    </xf>
    <xf numFmtId="0" fontId="18"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8" fillId="0" borderId="22" xfId="0" applyFont="1" applyBorder="1" applyAlignment="1" applyProtection="1">
      <alignment horizontal="center" vertical="center"/>
    </xf>
    <xf numFmtId="0" fontId="0" fillId="0" borderId="22" xfId="0" applyBorder="1" applyAlignment="1" applyProtection="1">
      <alignment horizontal="center" vertical="center"/>
    </xf>
    <xf numFmtId="0" fontId="27" fillId="0" borderId="24" xfId="0" applyFont="1" applyBorder="1" applyAlignment="1" applyProtection="1">
      <alignment horizontal="distributed" vertical="center"/>
    </xf>
    <xf numFmtId="0" fontId="27" fillId="0" borderId="25" xfId="0" applyFont="1" applyBorder="1" applyAlignment="1" applyProtection="1">
      <alignment horizontal="distributed" vertical="center"/>
    </xf>
    <xf numFmtId="0" fontId="27" fillId="0" borderId="26" xfId="0" applyFont="1" applyBorder="1" applyAlignment="1" applyProtection="1">
      <alignment horizontal="distributed" vertical="center" wrapText="1"/>
    </xf>
    <xf numFmtId="0" fontId="27" fillId="0" borderId="27" xfId="0" applyFont="1" applyBorder="1" applyAlignment="1" applyProtection="1">
      <alignment horizontal="distributed" vertical="center"/>
    </xf>
    <xf numFmtId="0" fontId="27" fillId="0" borderId="28" xfId="0" applyFont="1" applyBorder="1" applyAlignment="1" applyProtection="1">
      <alignment horizontal="distributed" vertical="center"/>
    </xf>
    <xf numFmtId="0" fontId="27" fillId="0" borderId="29" xfId="0" applyFont="1" applyBorder="1" applyAlignment="1" applyProtection="1">
      <alignment horizontal="distributed" vertical="center" wrapText="1"/>
    </xf>
    <xf numFmtId="0" fontId="27" fillId="0" borderId="31" xfId="0" applyFont="1" applyBorder="1" applyAlignment="1" applyProtection="1">
      <alignment horizontal="distributed" vertical="center"/>
    </xf>
    <xf numFmtId="0" fontId="27" fillId="0" borderId="32" xfId="0" applyFont="1" applyBorder="1" applyAlignment="1" applyProtection="1">
      <alignment horizontal="distributed" vertical="center"/>
    </xf>
    <xf numFmtId="0" fontId="27" fillId="0" borderId="33" xfId="0" applyFont="1" applyBorder="1" applyAlignment="1" applyProtection="1">
      <alignment horizontal="distributed" vertical="center" wrapText="1"/>
    </xf>
    <xf numFmtId="0" fontId="0" fillId="6" borderId="24" xfId="0" applyFont="1" applyFill="1" applyBorder="1" applyProtection="1">
      <alignment vertical="center"/>
      <protection locked="0"/>
    </xf>
    <xf numFmtId="0" fontId="0" fillId="6" borderId="25" xfId="0" applyFont="1" applyFill="1" applyBorder="1" applyProtection="1">
      <alignment vertical="center"/>
      <protection locked="0"/>
    </xf>
    <xf numFmtId="0" fontId="0" fillId="6" borderId="25" xfId="0" applyFont="1" applyFill="1" applyBorder="1" applyAlignment="1" applyProtection="1">
      <alignment horizontal="left" vertical="center"/>
      <protection locked="0"/>
    </xf>
    <xf numFmtId="0" fontId="0" fillId="6" borderId="26" xfId="0" applyFont="1" applyFill="1" applyBorder="1" applyAlignment="1" applyProtection="1">
      <alignment horizontal="left" vertical="center"/>
      <protection locked="0"/>
    </xf>
    <xf numFmtId="0" fontId="0" fillId="6" borderId="27" xfId="0" applyFont="1" applyFill="1" applyBorder="1" applyProtection="1">
      <alignment vertical="center"/>
      <protection locked="0"/>
    </xf>
    <xf numFmtId="0" fontId="0" fillId="6" borderId="28" xfId="0" applyFont="1" applyFill="1" applyBorder="1" applyProtection="1">
      <alignment vertical="center"/>
      <protection locked="0"/>
    </xf>
    <xf numFmtId="0" fontId="0" fillId="6" borderId="28" xfId="0" applyFont="1" applyFill="1" applyBorder="1" applyAlignment="1" applyProtection="1">
      <alignment horizontal="left" vertical="center"/>
      <protection locked="0"/>
    </xf>
    <xf numFmtId="0" fontId="0" fillId="6" borderId="29" xfId="0" applyFont="1" applyFill="1" applyBorder="1" applyAlignment="1" applyProtection="1">
      <alignment horizontal="left" vertical="center"/>
      <protection locked="0"/>
    </xf>
    <xf numFmtId="0" fontId="0" fillId="0" borderId="0" xfId="0" applyFont="1" applyAlignment="1" applyProtection="1">
      <alignment horizontal="left" vertical="center"/>
    </xf>
    <xf numFmtId="0" fontId="28" fillId="0" borderId="34" xfId="0" applyFont="1" applyBorder="1" applyAlignment="1" applyProtection="1">
      <alignment horizontal="left" vertical="center" wrapText="1" shrinkToFit="1"/>
    </xf>
    <xf numFmtId="0" fontId="18" fillId="0" borderId="0" xfId="0" applyFont="1" applyAlignment="1" applyProtection="1">
      <alignment horizontal="left" vertical="center"/>
    </xf>
    <xf numFmtId="0" fontId="18" fillId="0" borderId="0" xfId="0" applyFont="1" applyAlignment="1" applyProtection="1">
      <alignment vertical="center"/>
    </xf>
    <xf numFmtId="0" fontId="22" fillId="0" borderId="35" xfId="0" applyFont="1" applyBorder="1" applyAlignment="1" applyProtection="1">
      <alignment vertical="center" shrinkToFit="1"/>
    </xf>
    <xf numFmtId="0" fontId="0" fillId="0" borderId="34" xfId="0" applyFont="1" applyBorder="1" applyAlignment="1" applyProtection="1">
      <alignment horizontal="center" vertical="center" shrinkToFit="1"/>
    </xf>
    <xf numFmtId="0" fontId="0" fillId="0" borderId="36" xfId="0" applyFont="1" applyBorder="1" applyAlignment="1" applyProtection="1">
      <alignment horizontal="left" vertical="center" shrinkToFit="1"/>
    </xf>
    <xf numFmtId="0" fontId="0" fillId="6" borderId="31" xfId="0" applyFont="1" applyFill="1" applyBorder="1" applyProtection="1">
      <alignment vertical="center"/>
      <protection locked="0"/>
    </xf>
    <xf numFmtId="0" fontId="0" fillId="6" borderId="32" xfId="0" applyFont="1" applyFill="1" applyBorder="1" applyProtection="1">
      <alignment vertical="center"/>
      <protection locked="0"/>
    </xf>
    <xf numFmtId="0" fontId="0" fillId="6" borderId="32" xfId="0" applyFont="1" applyFill="1" applyBorder="1" applyAlignment="1" applyProtection="1">
      <alignment horizontal="left" vertical="center"/>
      <protection locked="0"/>
    </xf>
    <xf numFmtId="0" fontId="0" fillId="6" borderId="33" xfId="0" applyFont="1" applyFill="1" applyBorder="1" applyAlignment="1" applyProtection="1">
      <alignment horizontal="left" vertical="center"/>
      <protection locked="0"/>
    </xf>
    <xf numFmtId="0" fontId="18" fillId="0" borderId="34" xfId="0" applyFont="1" applyBorder="1" applyAlignment="1" applyProtection="1">
      <alignment horizontal="center" vertical="center"/>
    </xf>
    <xf numFmtId="0" fontId="22" fillId="0" borderId="36" xfId="0" applyFont="1" applyBorder="1" applyAlignment="1" applyProtection="1">
      <alignment vertical="center" shrinkToFit="1"/>
    </xf>
    <xf numFmtId="0" fontId="18" fillId="0" borderId="34" xfId="0" applyFont="1" applyBorder="1" applyAlignment="1" applyProtection="1">
      <alignment vertical="center"/>
    </xf>
    <xf numFmtId="0" fontId="29" fillId="0" borderId="0" xfId="37" applyFont="1">
      <alignment vertical="center"/>
    </xf>
    <xf numFmtId="0" fontId="29" fillId="0" borderId="0" xfId="37" applyFont="1" applyAlignment="1">
      <alignment horizontal="center" vertical="center"/>
    </xf>
    <xf numFmtId="0" fontId="3" fillId="0" borderId="15" xfId="37" applyBorder="1" applyAlignment="1" applyProtection="1">
      <alignment horizontal="distributed" vertical="center"/>
    </xf>
    <xf numFmtId="0" fontId="3" fillId="0" borderId="16" xfId="37" applyBorder="1" applyAlignment="1" applyProtection="1">
      <alignment horizontal="left" vertical="center"/>
    </xf>
    <xf numFmtId="0" fontId="3" fillId="0" borderId="17" xfId="37" applyBorder="1" applyAlignment="1" applyProtection="1">
      <alignment horizontal="left" vertical="center"/>
    </xf>
    <xf numFmtId="0" fontId="3" fillId="0" borderId="18" xfId="37" applyBorder="1" applyAlignment="1" applyProtection="1">
      <alignment horizontal="left" vertical="center"/>
    </xf>
    <xf numFmtId="0" fontId="3" fillId="0" borderId="0" xfId="37" applyFill="1" applyBorder="1" applyAlignment="1" applyProtection="1">
      <alignment horizontal="left" vertical="center"/>
    </xf>
    <xf numFmtId="0" fontId="30" fillId="0" borderId="0" xfId="37" applyFont="1" applyFill="1" applyBorder="1" applyAlignment="1" applyProtection="1">
      <alignment horizontal="left" vertical="center"/>
    </xf>
    <xf numFmtId="0" fontId="31" fillId="0" borderId="0" xfId="37" applyFont="1" applyAlignment="1">
      <alignment horizontal="left" vertical="center"/>
    </xf>
    <xf numFmtId="0" fontId="29" fillId="0" borderId="0" xfId="37" applyFont="1" applyAlignment="1">
      <alignment horizontal="distributed" vertical="center" indent="1"/>
    </xf>
    <xf numFmtId="0" fontId="29" fillId="0" borderId="15" xfId="37" applyFont="1" applyBorder="1" applyAlignment="1">
      <alignment horizontal="center" vertical="center"/>
    </xf>
    <xf numFmtId="0" fontId="29" fillId="6" borderId="16" xfId="37" applyFont="1" applyFill="1" applyBorder="1" applyProtection="1">
      <alignment vertical="center"/>
      <protection locked="0"/>
    </xf>
    <xf numFmtId="0" fontId="29" fillId="6" borderId="17" xfId="37" applyFont="1" applyFill="1" applyBorder="1" applyProtection="1">
      <alignment vertical="center"/>
      <protection locked="0"/>
    </xf>
    <xf numFmtId="0" fontId="29" fillId="6" borderId="18" xfId="37" applyFont="1" applyFill="1" applyBorder="1" applyProtection="1">
      <alignment vertical="center"/>
      <protection locked="0"/>
    </xf>
    <xf numFmtId="0" fontId="3" fillId="0" borderId="19" xfId="37" applyBorder="1" applyAlignment="1" applyProtection="1">
      <alignment horizontal="distributed" vertical="center"/>
    </xf>
    <xf numFmtId="0" fontId="3" fillId="0" borderId="20" xfId="37" applyBorder="1" applyAlignment="1" applyProtection="1">
      <alignment horizontal="left" vertical="center"/>
    </xf>
    <xf numFmtId="0" fontId="3" fillId="0" borderId="22" xfId="37" applyBorder="1" applyAlignment="1" applyProtection="1">
      <alignment horizontal="left" vertical="center"/>
    </xf>
    <xf numFmtId="0" fontId="3" fillId="0" borderId="23" xfId="37" applyBorder="1" applyAlignment="1" applyProtection="1">
      <alignment horizontal="left" vertical="center"/>
    </xf>
    <xf numFmtId="0" fontId="29" fillId="0" borderId="19" xfId="37" applyFont="1" applyBorder="1" applyAlignment="1">
      <alignment horizontal="center" vertical="center"/>
    </xf>
    <xf numFmtId="0" fontId="29" fillId="6" borderId="20" xfId="37" applyFont="1" applyFill="1" applyBorder="1" applyProtection="1">
      <alignment vertical="center"/>
      <protection locked="0"/>
    </xf>
    <xf numFmtId="0" fontId="29" fillId="6" borderId="0" xfId="37" applyFont="1" applyFill="1" applyBorder="1" applyProtection="1">
      <alignment vertical="center"/>
      <protection locked="0"/>
    </xf>
    <xf numFmtId="0" fontId="29" fillId="6" borderId="10" xfId="37" applyFont="1" applyFill="1" applyBorder="1" applyProtection="1">
      <alignment vertical="center"/>
      <protection locked="0"/>
    </xf>
    <xf numFmtId="0" fontId="3" fillId="0" borderId="0" xfId="37" applyFill="1" applyBorder="1" applyAlignment="1" applyProtection="1">
      <alignment horizontal="distributed" vertical="center"/>
    </xf>
    <xf numFmtId="0" fontId="29" fillId="0" borderId="30" xfId="37" applyFont="1" applyBorder="1" applyAlignment="1">
      <alignment horizontal="center" vertical="center"/>
    </xf>
    <xf numFmtId="0" fontId="29" fillId="6" borderId="21" xfId="37" applyFont="1" applyFill="1" applyBorder="1" applyProtection="1">
      <alignment vertical="center"/>
      <protection locked="0"/>
    </xf>
    <xf numFmtId="0" fontId="29" fillId="6" borderId="22" xfId="37" applyFont="1" applyFill="1" applyBorder="1" applyProtection="1">
      <alignment vertical="center"/>
      <protection locked="0"/>
    </xf>
    <xf numFmtId="0" fontId="29" fillId="6" borderId="23" xfId="37" applyFont="1" applyFill="1" applyBorder="1" applyProtection="1">
      <alignment vertical="center"/>
      <protection locked="0"/>
    </xf>
    <xf numFmtId="0" fontId="3" fillId="0" borderId="30" xfId="37" applyBorder="1" applyAlignment="1" applyProtection="1">
      <alignment horizontal="distributed" vertical="center"/>
    </xf>
    <xf numFmtId="0" fontId="29" fillId="0" borderId="0" xfId="37" applyFont="1" applyBorder="1">
      <alignment vertical="center"/>
    </xf>
    <xf numFmtId="0" fontId="29" fillId="0" borderId="0" xfId="37" applyFont="1" applyBorder="1" applyAlignment="1">
      <alignment horizontal="right" vertical="center"/>
    </xf>
    <xf numFmtId="0" fontId="29" fillId="0" borderId="0" xfId="37" applyFont="1" applyAlignment="1">
      <alignment horizontal="center"/>
    </xf>
    <xf numFmtId="0" fontId="29" fillId="0" borderId="11" xfId="37" applyFont="1" applyBorder="1" applyAlignment="1">
      <alignment horizontal="center" vertical="center"/>
    </xf>
    <xf numFmtId="0" fontId="29" fillId="6" borderId="11" xfId="37" applyFont="1" applyFill="1" applyBorder="1" applyProtection="1">
      <alignment vertical="center"/>
      <protection locked="0"/>
    </xf>
    <xf numFmtId="0" fontId="3" fillId="6" borderId="15" xfId="37" applyFill="1" applyBorder="1" applyAlignment="1" applyProtection="1">
      <alignment vertical="center" shrinkToFit="1"/>
      <protection locked="0"/>
    </xf>
    <xf numFmtId="0" fontId="3" fillId="0" borderId="15" xfId="37" applyBorder="1" applyProtection="1">
      <alignment vertical="center"/>
    </xf>
    <xf numFmtId="0" fontId="0" fillId="0" borderId="15" xfId="37" applyFont="1" applyFill="1" applyBorder="1" applyProtection="1">
      <alignment vertical="center"/>
    </xf>
    <xf numFmtId="0" fontId="22" fillId="6" borderId="15" xfId="37" applyFont="1" applyFill="1" applyBorder="1" applyAlignment="1" applyProtection="1">
      <alignment vertical="center" shrinkToFit="1"/>
      <protection locked="0"/>
    </xf>
    <xf numFmtId="0" fontId="22" fillId="0" borderId="0" xfId="37" applyFont="1" applyFill="1" applyBorder="1" applyAlignment="1" applyProtection="1">
      <alignment vertical="center" shrinkToFit="1"/>
      <protection locked="0"/>
    </xf>
    <xf numFmtId="0" fontId="32" fillId="0" borderId="0" xfId="37" applyFont="1" applyAlignment="1">
      <alignment horizontal="center" vertical="center"/>
    </xf>
    <xf numFmtId="0" fontId="0" fillId="0" borderId="34" xfId="37" applyFont="1" applyBorder="1" applyAlignment="1">
      <alignment vertical="center" shrinkToFit="1"/>
    </xf>
    <xf numFmtId="176" fontId="29" fillId="0" borderId="34" xfId="37" applyNumberFormat="1" applyFont="1" applyBorder="1">
      <alignment vertical="center"/>
    </xf>
    <xf numFmtId="0" fontId="0" fillId="0" borderId="0" xfId="37" applyFont="1">
      <alignment vertical="center"/>
    </xf>
    <xf numFmtId="0" fontId="0" fillId="0" borderId="0" xfId="37" applyFont="1" applyAlignment="1"/>
    <xf numFmtId="0" fontId="29" fillId="6" borderId="15" xfId="37" applyFont="1" applyFill="1" applyBorder="1" applyAlignment="1" applyProtection="1">
      <alignment horizontal="right" vertical="center" indent="1"/>
      <protection locked="0"/>
    </xf>
    <xf numFmtId="0" fontId="29" fillId="0" borderId="37" xfId="37" applyFont="1" applyBorder="1">
      <alignment vertical="center"/>
    </xf>
    <xf numFmtId="0" fontId="29" fillId="6" borderId="38" xfId="37" applyFont="1" applyFill="1" applyBorder="1" applyProtection="1">
      <alignment vertical="center"/>
      <protection locked="0"/>
    </xf>
    <xf numFmtId="0" fontId="29" fillId="0" borderId="39" xfId="37" applyFont="1" applyBorder="1">
      <alignment vertical="center"/>
    </xf>
    <xf numFmtId="0" fontId="3" fillId="6" borderId="19" xfId="37" applyFill="1" applyBorder="1" applyAlignment="1" applyProtection="1">
      <alignment vertical="center" shrinkToFit="1"/>
      <protection locked="0"/>
    </xf>
    <xf numFmtId="0" fontId="3" fillId="0" borderId="19" xfId="37" applyBorder="1" applyProtection="1">
      <alignment vertical="center"/>
    </xf>
    <xf numFmtId="0" fontId="22" fillId="6" borderId="19" xfId="37" applyFont="1" applyFill="1" applyBorder="1" applyAlignment="1" applyProtection="1">
      <alignment vertical="center" shrinkToFit="1"/>
      <protection locked="0"/>
    </xf>
    <xf numFmtId="0" fontId="29" fillId="0" borderId="0" xfId="37" applyFont="1" applyAlignment="1"/>
    <xf numFmtId="0" fontId="29" fillId="6" borderId="19" xfId="37" applyFont="1" applyFill="1" applyBorder="1" applyAlignment="1" applyProtection="1">
      <alignment horizontal="right" vertical="center" indent="1"/>
      <protection locked="0"/>
    </xf>
    <xf numFmtId="0" fontId="29" fillId="0" borderId="40" xfId="37" applyFont="1" applyBorder="1">
      <alignment vertical="center"/>
    </xf>
    <xf numFmtId="0" fontId="29" fillId="6" borderId="41" xfId="37" applyFont="1" applyFill="1" applyBorder="1" applyProtection="1">
      <alignment vertical="center"/>
      <protection locked="0"/>
    </xf>
    <xf numFmtId="0" fontId="29" fillId="0" borderId="42" xfId="37" applyFont="1" applyBorder="1">
      <alignment vertical="center"/>
    </xf>
    <xf numFmtId="0" fontId="3" fillId="6" borderId="19" xfId="37" applyFill="1" applyBorder="1" applyProtection="1">
      <alignment vertical="center"/>
      <protection locked="0"/>
    </xf>
    <xf numFmtId="0" fontId="29" fillId="6" borderId="30" xfId="37" applyFont="1" applyFill="1" applyBorder="1" applyAlignment="1" applyProtection="1">
      <alignment horizontal="right" vertical="center" indent="1"/>
      <protection locked="0"/>
    </xf>
    <xf numFmtId="0" fontId="29" fillId="0" borderId="43" xfId="37" applyFont="1" applyBorder="1">
      <alignment vertical="center"/>
    </xf>
    <xf numFmtId="0" fontId="29" fillId="6" borderId="44" xfId="37" applyFont="1" applyFill="1" applyBorder="1" applyProtection="1">
      <alignment vertical="center"/>
      <protection locked="0"/>
    </xf>
    <xf numFmtId="0" fontId="29" fillId="0" borderId="45" xfId="37" applyFont="1" applyBorder="1">
      <alignment vertical="center"/>
    </xf>
    <xf numFmtId="0" fontId="29" fillId="0" borderId="0" xfId="37" applyFont="1" applyAlignment="1">
      <alignment vertical="center" shrinkToFit="1"/>
    </xf>
    <xf numFmtId="0" fontId="33" fillId="0" borderId="0" xfId="37" applyFont="1" applyAlignment="1">
      <alignment vertical="center" shrinkToFit="1"/>
    </xf>
    <xf numFmtId="0" fontId="29" fillId="0" borderId="34" xfId="37" applyFont="1" applyBorder="1" applyAlignment="1">
      <alignment horizontal="right" vertical="center"/>
    </xf>
    <xf numFmtId="0" fontId="3" fillId="6" borderId="30" xfId="37" applyFill="1" applyBorder="1" applyAlignment="1" applyProtection="1">
      <alignment vertical="center" shrinkToFit="1"/>
      <protection locked="0"/>
    </xf>
    <xf numFmtId="0" fontId="3" fillId="0" borderId="30" xfId="37" applyFill="1" applyBorder="1" applyProtection="1">
      <alignment vertical="center"/>
    </xf>
    <xf numFmtId="0" fontId="22" fillId="6" borderId="30" xfId="37" applyFont="1" applyFill="1" applyBorder="1" applyAlignment="1" applyProtection="1">
      <alignment vertical="center" shrinkToFit="1"/>
      <protection locked="0"/>
    </xf>
    <xf numFmtId="0" fontId="1" fillId="0" borderId="0" xfId="37" applyFont="1" applyProtection="1">
      <alignment vertical="center"/>
    </xf>
    <xf numFmtId="0" fontId="0" fillId="0" borderId="0" xfId="37" applyFont="1" applyAlignment="1">
      <alignment horizontal="right" vertical="center"/>
    </xf>
    <xf numFmtId="0" fontId="29" fillId="0" borderId="0" xfId="37" applyFont="1" applyAlignment="1">
      <alignment horizontal="right" vertical="center"/>
    </xf>
    <xf numFmtId="0" fontId="34" fillId="0" borderId="0" xfId="37" applyFont="1" applyProtection="1">
      <alignment vertical="center"/>
    </xf>
    <xf numFmtId="0" fontId="35" fillId="0" borderId="0" xfId="37" applyFont="1" applyProtection="1">
      <alignment vertical="center"/>
    </xf>
    <xf numFmtId="0" fontId="3" fillId="0" borderId="0" xfId="37" applyFill="1" applyProtection="1">
      <alignment vertical="center"/>
    </xf>
    <xf numFmtId="0" fontId="36" fillId="0" borderId="15" xfId="37" applyFont="1" applyBorder="1" applyAlignment="1" applyProtection="1">
      <alignment horizontal="distributed" vertical="center"/>
    </xf>
    <xf numFmtId="0" fontId="37" fillId="0" borderId="15" xfId="37" applyFont="1" applyBorder="1" applyAlignment="1" applyProtection="1">
      <alignment horizontal="distributed" vertical="center"/>
    </xf>
    <xf numFmtId="0" fontId="38" fillId="0" borderId="15" xfId="37" applyFont="1" applyBorder="1" applyAlignment="1" applyProtection="1">
      <alignment horizontal="distributed" vertical="center"/>
    </xf>
    <xf numFmtId="0" fontId="36" fillId="0" borderId="30" xfId="37" applyFont="1" applyBorder="1" applyAlignment="1" applyProtection="1">
      <alignment horizontal="distributed" vertical="center"/>
    </xf>
    <xf numFmtId="0" fontId="37" fillId="0" borderId="30" xfId="37" applyFont="1" applyBorder="1" applyAlignment="1" applyProtection="1">
      <alignment horizontal="distributed" vertical="center"/>
    </xf>
    <xf numFmtId="0" fontId="38" fillId="0" borderId="30" xfId="37" applyFont="1" applyBorder="1" applyAlignment="1" applyProtection="1">
      <alignment horizontal="distributed" vertical="center"/>
    </xf>
    <xf numFmtId="0" fontId="0" fillId="6" borderId="15" xfId="37" applyFont="1" applyFill="1" applyBorder="1" applyAlignment="1" applyProtection="1">
      <alignment horizontal="left" vertical="center" shrinkToFit="1"/>
      <protection locked="0"/>
    </xf>
    <xf numFmtId="0" fontId="0" fillId="6" borderId="15" xfId="37" applyFont="1" applyFill="1" applyBorder="1" applyAlignment="1" applyProtection="1">
      <alignment vertical="center" shrinkToFit="1"/>
      <protection locked="0"/>
    </xf>
    <xf numFmtId="0" fontId="0" fillId="6" borderId="19" xfId="37" applyFont="1" applyFill="1" applyBorder="1" applyAlignment="1" applyProtection="1">
      <alignment horizontal="left" vertical="center" shrinkToFit="1"/>
      <protection locked="0"/>
    </xf>
    <xf numFmtId="0" fontId="0" fillId="6" borderId="19" xfId="37" applyFont="1" applyFill="1" applyBorder="1" applyAlignment="1" applyProtection="1">
      <alignment vertical="center" shrinkToFit="1"/>
      <protection locked="0"/>
    </xf>
    <xf numFmtId="0" fontId="33" fillId="0" borderId="0" xfId="37" applyFont="1">
      <alignment vertical="center"/>
    </xf>
    <xf numFmtId="0" fontId="39" fillId="0" borderId="0" xfId="37" applyFont="1">
      <alignment vertical="center"/>
    </xf>
    <xf numFmtId="0" fontId="40" fillId="0" borderId="46" xfId="37" applyFont="1" applyBorder="1" applyAlignment="1">
      <alignment horizontal="left" vertical="center" shrinkToFit="1"/>
    </xf>
    <xf numFmtId="0" fontId="40" fillId="0" borderId="28" xfId="37" applyFont="1" applyBorder="1" applyAlignment="1">
      <alignment horizontal="left" vertical="center" shrinkToFit="1"/>
    </xf>
    <xf numFmtId="0" fontId="40" fillId="0" borderId="28" xfId="37" applyFont="1" applyBorder="1" applyAlignment="1">
      <alignment horizontal="center" vertical="center" shrinkToFit="1"/>
    </xf>
    <xf numFmtId="0" fontId="0" fillId="6" borderId="30" xfId="37" applyFont="1" applyFill="1" applyBorder="1" applyAlignment="1" applyProtection="1">
      <alignment horizontal="left" vertical="center" shrinkToFit="1"/>
      <protection locked="0"/>
    </xf>
    <xf numFmtId="0" fontId="0" fillId="6" borderId="30" xfId="37" applyFont="1" applyFill="1" applyBorder="1" applyAlignment="1" applyProtection="1">
      <alignment vertical="center" shrinkToFit="1"/>
      <protection locked="0"/>
    </xf>
    <xf numFmtId="0" fontId="40" fillId="0" borderId="28" xfId="37" applyFont="1" applyBorder="1" applyAlignment="1">
      <alignment horizontal="right" vertical="center"/>
    </xf>
    <xf numFmtId="0" fontId="22" fillId="0" borderId="0" xfId="0" applyFont="1">
      <alignment vertical="center"/>
    </xf>
    <xf numFmtId="0" fontId="0" fillId="0" borderId="16" xfId="0" applyBorder="1">
      <alignment vertical="center"/>
    </xf>
    <xf numFmtId="0" fontId="0" fillId="0" borderId="18" xfId="0" applyFill="1" applyBorder="1">
      <alignment vertical="center"/>
    </xf>
    <xf numFmtId="0" fontId="22" fillId="0" borderId="0" xfId="0" applyFont="1" applyAlignment="1">
      <alignment horizontal="left" vertical="center"/>
    </xf>
    <xf numFmtId="0" fontId="22" fillId="0" borderId="15" xfId="0" applyFont="1" applyBorder="1">
      <alignment vertical="center"/>
    </xf>
    <xf numFmtId="0" fontId="22" fillId="0" borderId="16" xfId="0" applyFont="1" applyBorder="1">
      <alignment vertical="center"/>
    </xf>
    <xf numFmtId="0" fontId="22" fillId="0" borderId="18" xfId="0" applyFont="1" applyBorder="1">
      <alignment vertical="center"/>
    </xf>
    <xf numFmtId="0" fontId="22" fillId="0" borderId="11" xfId="0" applyFont="1" applyBorder="1">
      <alignment vertical="center"/>
    </xf>
    <xf numFmtId="49" fontId="0" fillId="0" borderId="0" xfId="0" applyNumberFormat="1" applyFont="1">
      <alignment vertical="center"/>
    </xf>
    <xf numFmtId="49" fontId="22" fillId="0" borderId="0" xfId="0" applyNumberFormat="1" applyFont="1">
      <alignment vertical="center"/>
    </xf>
    <xf numFmtId="0" fontId="0" fillId="0" borderId="20" xfId="0" applyBorder="1">
      <alignment vertical="center"/>
    </xf>
    <xf numFmtId="0" fontId="0" fillId="0" borderId="10" xfId="0" applyBorder="1">
      <alignment vertical="center"/>
    </xf>
    <xf numFmtId="0" fontId="22" fillId="0" borderId="19" xfId="0" applyFont="1" applyBorder="1" applyAlignment="1">
      <alignment horizontal="distributed" vertical="center"/>
    </xf>
    <xf numFmtId="0" fontId="22" fillId="0" borderId="20" xfId="0" applyFont="1" applyBorder="1" applyAlignment="1">
      <alignment horizontal="distributed" vertical="center"/>
    </xf>
    <xf numFmtId="0" fontId="22" fillId="0" borderId="10" xfId="0" applyFont="1" applyBorder="1" applyAlignment="1">
      <alignment horizontal="distributed" vertical="center"/>
    </xf>
    <xf numFmtId="0" fontId="22" fillId="0" borderId="11" xfId="0" applyFont="1" applyBorder="1" applyAlignment="1">
      <alignment horizontal="center" vertical="center"/>
    </xf>
    <xf numFmtId="0" fontId="24" fillId="0" borderId="0" xfId="0" applyFont="1" applyAlignment="1">
      <alignment horizontal="distributed" vertical="center"/>
    </xf>
    <xf numFmtId="0" fontId="0" fillId="0" borderId="24" xfId="0" applyFont="1" applyBorder="1" applyAlignment="1">
      <alignment horizontal="distributed" vertical="center"/>
    </xf>
    <xf numFmtId="0" fontId="0" fillId="0" borderId="26" xfId="0" applyFont="1" applyBorder="1" applyAlignment="1">
      <alignment horizontal="distributed" vertical="center"/>
    </xf>
    <xf numFmtId="0" fontId="23" fillId="0" borderId="0" xfId="0" applyFont="1" applyAlignment="1">
      <alignment horizontal="center" vertical="center"/>
    </xf>
    <xf numFmtId="0" fontId="0" fillId="0" borderId="27" xfId="0" applyFont="1" applyBorder="1" applyAlignment="1">
      <alignment horizontal="distributed" vertical="center"/>
    </xf>
    <xf numFmtId="0" fontId="0" fillId="0" borderId="29" xfId="0" applyFont="1" applyBorder="1" applyAlignment="1">
      <alignment horizontal="distributed" vertical="center"/>
    </xf>
    <xf numFmtId="0" fontId="22" fillId="0" borderId="30" xfId="0" applyFont="1" applyBorder="1">
      <alignment vertical="center"/>
    </xf>
    <xf numFmtId="0" fontId="22" fillId="0" borderId="21" xfId="0" applyFont="1" applyBorder="1">
      <alignment vertical="center"/>
    </xf>
    <xf numFmtId="0" fontId="22" fillId="0" borderId="23" xfId="0" applyFont="1" applyBorder="1">
      <alignment vertical="center"/>
    </xf>
    <xf numFmtId="0" fontId="24" fillId="0" borderId="16" xfId="0" applyFont="1" applyBorder="1" applyAlignment="1">
      <alignment horizontal="center" vertical="center"/>
    </xf>
    <xf numFmtId="0" fontId="22" fillId="0" borderId="18" xfId="0" applyFont="1" applyBorder="1" applyAlignment="1">
      <alignment horizontal="center" vertical="center"/>
    </xf>
    <xf numFmtId="0" fontId="0" fillId="0" borderId="31" xfId="0" applyFont="1" applyBorder="1" applyAlignment="1">
      <alignment horizontal="distributed" vertical="center"/>
    </xf>
    <xf numFmtId="0" fontId="0" fillId="0" borderId="33" xfId="0" applyFont="1" applyBorder="1" applyAlignment="1">
      <alignment horizontal="distributed" vertical="center"/>
    </xf>
    <xf numFmtId="0" fontId="23" fillId="0" borderId="0" xfId="0" applyFont="1" applyAlignment="1">
      <alignment horizontal="distributed" vertical="center"/>
    </xf>
    <xf numFmtId="0" fontId="22" fillId="0" borderId="19" xfId="0" applyFont="1" applyBorder="1" applyAlignment="1">
      <alignment vertical="center" shrinkToFit="1"/>
    </xf>
    <xf numFmtId="0" fontId="22" fillId="0" borderId="19" xfId="0" applyFont="1" applyBorder="1">
      <alignment vertical="center"/>
    </xf>
    <xf numFmtId="0" fontId="24" fillId="0" borderId="20" xfId="0" applyFont="1" applyBorder="1" applyAlignment="1">
      <alignment horizontal="center" vertical="center"/>
    </xf>
    <xf numFmtId="0" fontId="22" fillId="0" borderId="10" xfId="0" applyFont="1" applyBorder="1" applyAlignment="1">
      <alignment horizontal="center" vertical="center"/>
    </xf>
    <xf numFmtId="0" fontId="22" fillId="0" borderId="15" xfId="0" applyFont="1" applyFill="1" applyBorder="1" applyProtection="1">
      <alignment vertical="center"/>
    </xf>
    <xf numFmtId="0" fontId="0" fillId="6" borderId="26" xfId="0" applyFont="1" applyFill="1" applyBorder="1" applyProtection="1">
      <alignment vertical="center"/>
      <protection locked="0"/>
    </xf>
    <xf numFmtId="0" fontId="0" fillId="6" borderId="26" xfId="0" applyFont="1" applyFill="1" applyBorder="1" applyAlignment="1" applyProtection="1">
      <alignment vertical="center" shrinkToFit="1"/>
      <protection locked="0"/>
    </xf>
    <xf numFmtId="0" fontId="0" fillId="6" borderId="29" xfId="0" applyFont="1" applyFill="1" applyBorder="1" applyProtection="1">
      <alignment vertical="center"/>
      <protection locked="0"/>
    </xf>
    <xf numFmtId="0" fontId="0" fillId="6" borderId="29" xfId="0" applyFont="1" applyFill="1" applyBorder="1" applyAlignment="1" applyProtection="1">
      <alignment vertical="center" shrinkToFit="1"/>
      <protection locked="0"/>
    </xf>
    <xf numFmtId="0" fontId="24" fillId="0" borderId="21" xfId="0" applyFont="1" applyBorder="1" applyAlignment="1">
      <alignment horizontal="center" vertical="center"/>
    </xf>
    <xf numFmtId="0" fontId="22" fillId="0" borderId="23" xfId="0" applyFont="1" applyBorder="1" applyAlignment="1">
      <alignment horizontal="center" vertical="center"/>
    </xf>
    <xf numFmtId="0" fontId="0" fillId="0" borderId="34" xfId="0" applyFont="1" applyBorder="1">
      <alignment vertical="center"/>
    </xf>
    <xf numFmtId="0" fontId="0" fillId="0" borderId="34" xfId="0" applyFont="1" applyBorder="1" applyAlignment="1">
      <alignment horizontal="distributed" vertical="center"/>
    </xf>
    <xf numFmtId="0" fontId="22" fillId="0" borderId="37" xfId="0" applyFont="1" applyBorder="1">
      <alignment vertical="center"/>
    </xf>
    <xf numFmtId="0" fontId="22" fillId="0" borderId="40" xfId="0" applyFont="1" applyBorder="1">
      <alignment vertical="center"/>
    </xf>
    <xf numFmtId="0" fontId="22" fillId="0" borderId="47" xfId="0" applyFont="1" applyBorder="1" applyAlignment="1">
      <alignment horizontal="center" vertical="center"/>
    </xf>
    <xf numFmtId="0" fontId="22" fillId="0" borderId="48" xfId="0" applyFont="1" applyBorder="1" applyAlignment="1">
      <alignment horizontal="center" vertical="center"/>
    </xf>
    <xf numFmtId="0" fontId="0" fillId="0" borderId="35" xfId="0" applyFont="1" applyBorder="1" applyAlignment="1">
      <alignment vertical="center" shrinkToFit="1"/>
    </xf>
    <xf numFmtId="0" fontId="22" fillId="0" borderId="0" xfId="0" applyFont="1" applyAlignment="1">
      <alignment vertical="center"/>
    </xf>
    <xf numFmtId="0" fontId="27" fillId="0" borderId="49" xfId="0" applyFont="1" applyBorder="1" applyAlignment="1">
      <alignment horizontal="right" vertical="center"/>
    </xf>
    <xf numFmtId="0" fontId="27" fillId="0" borderId="20" xfId="0" applyFont="1" applyBorder="1" applyAlignment="1">
      <alignment horizontal="right" vertical="center"/>
    </xf>
    <xf numFmtId="0" fontId="22" fillId="0" borderId="34" xfId="0" applyFont="1" applyBorder="1" applyAlignment="1">
      <alignment vertical="top" shrinkToFit="1"/>
    </xf>
    <xf numFmtId="0" fontId="0" fillId="0" borderId="0" xfId="0" applyFont="1" applyBorder="1" applyProtection="1">
      <alignment vertical="center"/>
    </xf>
    <xf numFmtId="0" fontId="0" fillId="0" borderId="0" xfId="0" applyFont="1" applyBorder="1" applyAlignment="1">
      <alignment horizontal="left" vertical="center" shrinkToFit="1"/>
    </xf>
    <xf numFmtId="0" fontId="18" fillId="0" borderId="34" xfId="0" applyFont="1" applyBorder="1" applyAlignment="1">
      <alignment horizontal="right" vertical="center" shrinkToFit="1"/>
    </xf>
    <xf numFmtId="0" fontId="27" fillId="0" borderId="21" xfId="0" applyFont="1" applyBorder="1" applyAlignment="1">
      <alignment horizontal="right" vertical="center"/>
    </xf>
    <xf numFmtId="0" fontId="22" fillId="0" borderId="39" xfId="0" applyFont="1" applyBorder="1" applyAlignment="1">
      <alignment horizontal="center" vertical="center"/>
    </xf>
    <xf numFmtId="0" fontId="22" fillId="0" borderId="42" xfId="0" applyFont="1" applyBorder="1" applyAlignment="1">
      <alignment horizontal="center" vertical="center"/>
    </xf>
    <xf numFmtId="0" fontId="22" fillId="0" borderId="34" xfId="0" applyFont="1" applyBorder="1">
      <alignment vertical="center"/>
    </xf>
    <xf numFmtId="0" fontId="22" fillId="0" borderId="34" xfId="0" applyFont="1" applyBorder="1" applyAlignment="1">
      <alignment horizontal="distributed" vertical="center"/>
    </xf>
    <xf numFmtId="0" fontId="0" fillId="6" borderId="33" xfId="0" applyFont="1" applyFill="1" applyBorder="1" applyProtection="1">
      <alignment vertical="center"/>
      <protection locked="0"/>
    </xf>
    <xf numFmtId="0" fontId="0" fillId="6" borderId="33" xfId="0" applyFont="1" applyFill="1" applyBorder="1" applyAlignment="1" applyProtection="1">
      <alignment vertical="center" shrinkToFit="1"/>
      <protection locked="0"/>
    </xf>
    <xf numFmtId="0" fontId="22" fillId="0" borderId="45" xfId="0" applyFont="1" applyBorder="1" applyAlignment="1">
      <alignment horizontal="center" vertical="center"/>
    </xf>
    <xf numFmtId="0" fontId="22" fillId="0" borderId="50" xfId="0" applyFont="1" applyBorder="1">
      <alignment vertical="center"/>
    </xf>
    <xf numFmtId="0" fontId="26" fillId="0" borderId="0" xfId="0" applyFont="1">
      <alignment vertical="center"/>
    </xf>
    <xf numFmtId="0" fontId="41" fillId="0" borderId="0" xfId="0" applyFont="1" applyProtection="1">
      <alignment vertical="center"/>
    </xf>
    <xf numFmtId="0" fontId="41" fillId="0" borderId="0" xfId="0" applyFont="1">
      <alignment vertical="center"/>
    </xf>
    <xf numFmtId="0" fontId="22" fillId="0" borderId="0" xfId="0" applyFont="1" applyAlignment="1">
      <alignment horizontal="center" vertical="center"/>
    </xf>
    <xf numFmtId="0" fontId="0" fillId="0" borderId="34" xfId="0" applyFont="1" applyBorder="1" applyAlignment="1">
      <alignment horizontal="center" vertical="center"/>
    </xf>
    <xf numFmtId="0" fontId="22" fillId="0" borderId="0" xfId="0" applyFont="1" applyAlignment="1">
      <alignment horizontal="right" vertical="center"/>
    </xf>
    <xf numFmtId="0" fontId="22" fillId="0" borderId="30" xfId="0" applyFont="1" applyBorder="1" applyAlignment="1">
      <alignment vertical="center" shrinkToFit="1"/>
    </xf>
    <xf numFmtId="0" fontId="42" fillId="0" borderId="17" xfId="0" applyFont="1" applyBorder="1" applyAlignment="1" applyProtection="1">
      <alignment horizontal="left" vertical="center"/>
    </xf>
    <xf numFmtId="0" fontId="18" fillId="0" borderId="18" xfId="0" applyFont="1" applyBorder="1">
      <alignment vertical="center"/>
    </xf>
    <xf numFmtId="0" fontId="0" fillId="0" borderId="0" xfId="0" applyFont="1" applyAlignment="1">
      <alignment horizontal="left" vertical="center"/>
    </xf>
    <xf numFmtId="0" fontId="42" fillId="0" borderId="0" xfId="0" applyFont="1" applyBorder="1" applyAlignment="1" applyProtection="1">
      <alignment horizontal="left" vertical="center"/>
    </xf>
    <xf numFmtId="0" fontId="27" fillId="0" borderId="0" xfId="0" applyFont="1">
      <alignment vertical="center"/>
    </xf>
    <xf numFmtId="0" fontId="42" fillId="0" borderId="22" xfId="0" applyFont="1" applyBorder="1" applyAlignment="1" applyProtection="1">
      <alignment horizontal="left" vertical="center"/>
    </xf>
    <xf numFmtId="0" fontId="27" fillId="0" borderId="26" xfId="0" applyFont="1" applyBorder="1" applyAlignment="1" applyProtection="1">
      <alignment horizontal="distributed" vertical="center"/>
    </xf>
    <xf numFmtId="0" fontId="27" fillId="0" borderId="29" xfId="0" applyFont="1" applyBorder="1" applyAlignment="1" applyProtection="1">
      <alignment horizontal="distributed" vertical="center"/>
    </xf>
    <xf numFmtId="0" fontId="27" fillId="0" borderId="33" xfId="0" applyFont="1" applyBorder="1" applyAlignment="1" applyProtection="1">
      <alignment horizontal="distributed" vertical="center"/>
    </xf>
    <xf numFmtId="0" fontId="27" fillId="0" borderId="0" xfId="0" applyFont="1" applyAlignment="1">
      <alignment horizontal="left" vertical="center"/>
    </xf>
    <xf numFmtId="0" fontId="27" fillId="0" borderId="0" xfId="0" applyFont="1" applyAlignment="1">
      <alignment horizontal="center" vertical="center"/>
    </xf>
    <xf numFmtId="0" fontId="0" fillId="0" borderId="46" xfId="0" applyFont="1" applyBorder="1" applyAlignment="1">
      <alignment horizontal="left" vertical="top" shrinkToFit="1"/>
    </xf>
    <xf numFmtId="0" fontId="0" fillId="0" borderId="0" xfId="0" applyFont="1" applyBorder="1" applyAlignment="1">
      <alignment vertical="center" shrinkToFit="1"/>
    </xf>
    <xf numFmtId="0" fontId="0" fillId="0" borderId="0" xfId="0" applyFont="1" applyBorder="1" applyAlignment="1">
      <alignment horizontal="center" vertical="center" shrinkToFit="1"/>
    </xf>
    <xf numFmtId="0" fontId="0" fillId="0" borderId="28" xfId="0" applyFont="1" applyBorder="1" applyAlignment="1">
      <alignment horizontal="left" vertical="center" shrinkToFit="1"/>
    </xf>
    <xf numFmtId="0" fontId="0" fillId="0" borderId="28" xfId="0" applyFont="1" applyBorder="1" applyAlignment="1">
      <alignment horizontal="center" vertical="center"/>
    </xf>
    <xf numFmtId="0" fontId="18" fillId="0" borderId="28" xfId="0" applyFont="1" applyBorder="1" applyAlignment="1">
      <alignment vertical="center"/>
    </xf>
    <xf numFmtId="0" fontId="18" fillId="0" borderId="0" xfId="0" applyFont="1">
      <alignment vertical="center"/>
    </xf>
    <xf numFmtId="0" fontId="0" fillId="0" borderId="16" xfId="0" applyBorder="1" applyAlignment="1" applyProtection="1">
      <alignment horizontal="distributed" vertical="center"/>
    </xf>
    <xf numFmtId="0" fontId="0" fillId="0" borderId="17" xfId="0" applyBorder="1" applyAlignment="1" applyProtection="1">
      <alignment horizontal="distributed" vertical="center"/>
    </xf>
    <xf numFmtId="0" fontId="0" fillId="0" borderId="18" xfId="0" applyBorder="1" applyAlignment="1" applyProtection="1">
      <alignment horizontal="distributed" vertical="center"/>
    </xf>
    <xf numFmtId="49" fontId="0" fillId="0" borderId="16" xfId="0" applyNumberFormat="1" applyFont="1" applyBorder="1" applyAlignment="1">
      <alignment horizontal="right" vertical="center"/>
    </xf>
    <xf numFmtId="49" fontId="0" fillId="0" borderId="15" xfId="0" applyNumberFormat="1" applyFont="1" applyBorder="1" applyAlignment="1">
      <alignment horizontal="right" vertical="center"/>
    </xf>
    <xf numFmtId="49" fontId="0" fillId="0" borderId="16" xfId="0" applyNumberFormat="1" applyFont="1" applyBorder="1">
      <alignment vertical="center"/>
    </xf>
    <xf numFmtId="49" fontId="0" fillId="0" borderId="17" xfId="0" applyNumberFormat="1" applyFont="1" applyBorder="1">
      <alignment vertical="center"/>
    </xf>
    <xf numFmtId="49" fontId="22" fillId="0" borderId="17" xfId="0" applyNumberFormat="1" applyFont="1" applyBorder="1">
      <alignment vertical="center"/>
    </xf>
    <xf numFmtId="0" fontId="0" fillId="0" borderId="17" xfId="0" applyFont="1" applyBorder="1" applyAlignment="1">
      <alignment horizontal="center" vertical="center"/>
    </xf>
    <xf numFmtId="0" fontId="0" fillId="0" borderId="17" xfId="0" applyFill="1" applyBorder="1">
      <alignment vertical="center"/>
    </xf>
    <xf numFmtId="0" fontId="22" fillId="0" borderId="17" xfId="0" applyFont="1" applyBorder="1">
      <alignment vertical="center"/>
    </xf>
    <xf numFmtId="0" fontId="0" fillId="0" borderId="20" xfId="0" applyBorder="1" applyAlignment="1" applyProtection="1">
      <alignment horizontal="distributed" vertical="center"/>
    </xf>
    <xf numFmtId="0" fontId="0" fillId="0" borderId="0" xfId="0" applyBorder="1" applyAlignment="1" applyProtection="1">
      <alignment horizontal="distributed" vertical="center"/>
    </xf>
    <xf numFmtId="0" fontId="0" fillId="0" borderId="10" xfId="0" applyBorder="1" applyAlignment="1" applyProtection="1">
      <alignment horizontal="distributed" vertical="center"/>
    </xf>
    <xf numFmtId="49" fontId="0" fillId="0" borderId="20" xfId="0" applyNumberFormat="1" applyFont="1" applyBorder="1" applyAlignment="1">
      <alignment horizontal="right" vertical="center"/>
    </xf>
    <xf numFmtId="0" fontId="22" fillId="0" borderId="10" xfId="0" applyFont="1" applyBorder="1">
      <alignment vertical="center"/>
    </xf>
    <xf numFmtId="49" fontId="0" fillId="0" borderId="19" xfId="0" applyNumberFormat="1" applyFont="1" applyBorder="1" applyAlignment="1">
      <alignment horizontal="right" vertical="center"/>
    </xf>
    <xf numFmtId="49" fontId="0" fillId="0" borderId="20" xfId="0" applyNumberFormat="1" applyFont="1" applyBorder="1">
      <alignment vertical="center"/>
    </xf>
    <xf numFmtId="49" fontId="0" fillId="0" borderId="0" xfId="0" applyNumberFormat="1" applyFont="1" applyBorder="1">
      <alignment vertical="center"/>
    </xf>
    <xf numFmtId="0" fontId="0" fillId="0" borderId="0" xfId="0" applyFont="1" applyBorder="1" applyAlignment="1">
      <alignment horizontal="left" vertical="center"/>
    </xf>
    <xf numFmtId="0" fontId="22" fillId="0" borderId="0" xfId="0" applyFont="1" applyBorder="1">
      <alignment vertical="center"/>
    </xf>
    <xf numFmtId="0" fontId="0" fillId="0" borderId="20" xfId="0" applyFont="1" applyBorder="1" applyAlignment="1">
      <alignment horizontal="distributed" vertical="center"/>
    </xf>
    <xf numFmtId="0" fontId="0" fillId="0" borderId="10" xfId="0" applyFont="1" applyBorder="1" applyAlignment="1">
      <alignment horizontal="distributed" vertical="center"/>
    </xf>
    <xf numFmtId="0" fontId="0" fillId="0" borderId="19" xfId="0" applyFont="1" applyBorder="1" applyAlignment="1">
      <alignment horizontal="distributed" vertical="center"/>
    </xf>
    <xf numFmtId="0" fontId="22" fillId="0" borderId="20" xfId="0" applyFont="1" applyBorder="1">
      <alignment vertical="center"/>
    </xf>
    <xf numFmtId="0" fontId="0" fillId="0" borderId="0" xfId="0" applyFont="1" applyBorder="1" applyAlignment="1">
      <alignment horizontal="center" vertical="center"/>
    </xf>
    <xf numFmtId="0" fontId="0" fillId="0" borderId="23" xfId="0" applyBorder="1" applyAlignment="1" applyProtection="1">
      <alignment horizontal="distributed" vertical="center"/>
    </xf>
    <xf numFmtId="0" fontId="43" fillId="0" borderId="0" xfId="0" applyFont="1">
      <alignment vertical="center"/>
    </xf>
    <xf numFmtId="0" fontId="22" fillId="0" borderId="20" xfId="0" applyFont="1" applyBorder="1" applyAlignment="1">
      <alignment horizontal="center" vertical="center"/>
    </xf>
    <xf numFmtId="0" fontId="0" fillId="0" borderId="21" xfId="0" applyBorder="1" applyAlignment="1" applyProtection="1">
      <alignment horizontal="distributed" vertical="center"/>
    </xf>
    <xf numFmtId="0" fontId="0" fillId="0" borderId="22" xfId="0" applyBorder="1" applyAlignment="1" applyProtection="1">
      <alignment horizontal="distributed" vertical="center"/>
    </xf>
    <xf numFmtId="0" fontId="18" fillId="0" borderId="23" xfId="0" applyFont="1" applyBorder="1" applyAlignment="1" applyProtection="1">
      <alignment horizontal="right" vertical="center"/>
    </xf>
    <xf numFmtId="38" fontId="0" fillId="0" borderId="15" xfId="51" applyFont="1" applyFill="1" applyBorder="1" applyProtection="1">
      <alignment vertical="center"/>
    </xf>
    <xf numFmtId="0" fontId="22" fillId="0" borderId="16" xfId="0" applyFont="1" applyFill="1" applyBorder="1" applyProtection="1">
      <alignment vertical="center"/>
    </xf>
    <xf numFmtId="0" fontId="44" fillId="0" borderId="10" xfId="0" applyFont="1" applyBorder="1" applyAlignment="1">
      <alignment horizontal="distributed" vertical="center"/>
    </xf>
    <xf numFmtId="0" fontId="44" fillId="0" borderId="0" xfId="0" applyFont="1" applyAlignment="1">
      <alignment horizontal="distributed" vertical="center"/>
    </xf>
    <xf numFmtId="0" fontId="22" fillId="0" borderId="20" xfId="0" applyFont="1" applyBorder="1" applyAlignment="1">
      <alignment vertical="center" shrinkToFit="1"/>
    </xf>
    <xf numFmtId="0" fontId="22" fillId="0" borderId="10" xfId="0" applyFont="1" applyBorder="1" applyAlignment="1">
      <alignment vertical="center" shrinkToFit="1"/>
    </xf>
    <xf numFmtId="0" fontId="22" fillId="0" borderId="20" xfId="0" applyFont="1" applyBorder="1" applyAlignment="1">
      <alignment horizontal="left" vertical="center"/>
    </xf>
    <xf numFmtId="0" fontId="22" fillId="0" borderId="10" xfId="0" applyFont="1" applyBorder="1" applyAlignment="1">
      <alignment horizontal="left" vertical="center"/>
    </xf>
    <xf numFmtId="0" fontId="18" fillId="0" borderId="10" xfId="0" applyFont="1" applyBorder="1">
      <alignment vertical="center"/>
    </xf>
    <xf numFmtId="0" fontId="0" fillId="0" borderId="19" xfId="0" applyFont="1" applyBorder="1">
      <alignment vertical="center"/>
    </xf>
    <xf numFmtId="0" fontId="22" fillId="0" borderId="20" xfId="0" applyFont="1" applyFill="1" applyBorder="1" applyProtection="1">
      <alignment vertical="center"/>
    </xf>
    <xf numFmtId="0" fontId="0" fillId="0" borderId="0" xfId="0" applyFont="1" applyBorder="1" applyAlignment="1">
      <alignment horizontal="distributed" vertical="center"/>
    </xf>
    <xf numFmtId="6" fontId="24" fillId="0" borderId="20" xfId="51" applyNumberFormat="1" applyFont="1" applyBorder="1" applyAlignment="1">
      <alignment horizontal="right" vertical="center"/>
    </xf>
    <xf numFmtId="0" fontId="22" fillId="0" borderId="29" xfId="0" applyFont="1" applyBorder="1" applyProtection="1">
      <alignment vertical="center"/>
    </xf>
    <xf numFmtId="0" fontId="0" fillId="0" borderId="0" xfId="0" applyFont="1" applyBorder="1" applyAlignment="1" applyProtection="1">
      <alignment vertical="center" shrinkToFit="1"/>
    </xf>
    <xf numFmtId="0" fontId="0" fillId="0" borderId="0" xfId="0" applyFont="1" applyBorder="1" applyAlignment="1" applyProtection="1">
      <alignment vertical="center" shrinkToFit="1"/>
      <protection locked="0"/>
    </xf>
    <xf numFmtId="0" fontId="18" fillId="0" borderId="0" xfId="0" applyFont="1" applyBorder="1" applyAlignment="1">
      <alignment vertical="center" shrinkToFit="1"/>
    </xf>
    <xf numFmtId="0" fontId="18" fillId="0" borderId="0" xfId="0" applyFont="1" applyBorder="1" applyAlignment="1">
      <alignment horizontal="distributed" vertical="center"/>
    </xf>
    <xf numFmtId="6" fontId="0" fillId="0" borderId="10" xfId="0" applyNumberFormat="1" applyFont="1" applyBorder="1" applyAlignment="1">
      <alignment horizontal="right" vertical="center" shrinkToFit="1"/>
    </xf>
    <xf numFmtId="0" fontId="22" fillId="0" borderId="0" xfId="0" applyFont="1" applyBorder="1" applyAlignment="1">
      <alignment horizontal="distributed" vertical="center"/>
    </xf>
    <xf numFmtId="49" fontId="22" fillId="0" borderId="19" xfId="0" applyNumberFormat="1" applyFont="1" applyBorder="1" applyAlignment="1">
      <alignment horizontal="right" vertical="center"/>
    </xf>
    <xf numFmtId="0" fontId="22" fillId="0" borderId="21" xfId="0" applyFont="1" applyBorder="1" applyProtection="1">
      <alignment vertical="center"/>
    </xf>
    <xf numFmtId="0" fontId="22" fillId="0" borderId="33" xfId="0" applyFont="1" applyBorder="1" applyProtection="1">
      <alignment vertical="center"/>
    </xf>
    <xf numFmtId="38" fontId="26" fillId="0" borderId="0" xfId="0" applyNumberFormat="1" applyFont="1">
      <alignment vertical="center"/>
    </xf>
    <xf numFmtId="0" fontId="45" fillId="0" borderId="0" xfId="0" applyFont="1" applyProtection="1">
      <alignment vertical="center"/>
    </xf>
    <xf numFmtId="0" fontId="46" fillId="0" borderId="0" xfId="37" applyFont="1" applyProtection="1">
      <alignment vertical="center"/>
    </xf>
    <xf numFmtId="0" fontId="47" fillId="0" borderId="0" xfId="0" applyFont="1" applyProtection="1">
      <alignment vertical="center"/>
    </xf>
    <xf numFmtId="0" fontId="47" fillId="0" borderId="0" xfId="0" applyFont="1">
      <alignment vertical="center"/>
    </xf>
    <xf numFmtId="0" fontId="24" fillId="0" borderId="0" xfId="0" applyFont="1" applyBorder="1" applyAlignment="1">
      <alignment horizontal="distributed" vertical="center"/>
    </xf>
    <xf numFmtId="0" fontId="0" fillId="0" borderId="20" xfId="0" applyFont="1" applyBorder="1" applyAlignment="1">
      <alignment horizontal="left" vertical="center"/>
    </xf>
    <xf numFmtId="0" fontId="22" fillId="0" borderId="21" xfId="0" applyFont="1" applyBorder="1" applyAlignment="1">
      <alignment vertical="center" shrinkToFit="1"/>
    </xf>
    <xf numFmtId="0" fontId="22" fillId="0" borderId="23" xfId="0" applyFont="1" applyBorder="1" applyAlignment="1">
      <alignment vertical="center" shrinkToFit="1"/>
    </xf>
    <xf numFmtId="0" fontId="22" fillId="0" borderId="21" xfId="0" applyFont="1" applyBorder="1" applyAlignment="1">
      <alignment horizontal="left" vertical="center"/>
    </xf>
    <xf numFmtId="0" fontId="22" fillId="0" borderId="23" xfId="0" applyFont="1" applyBorder="1" applyAlignment="1">
      <alignment horizontal="left" vertical="center"/>
    </xf>
    <xf numFmtId="0" fontId="22" fillId="0" borderId="22" xfId="0" applyFont="1" applyBorder="1">
      <alignment vertical="center"/>
    </xf>
    <xf numFmtId="0" fontId="0" fillId="0" borderId="22" xfId="0" applyFill="1" applyBorder="1">
      <alignment vertical="center"/>
    </xf>
    <xf numFmtId="0" fontId="0" fillId="0" borderId="22" xfId="0" applyFont="1" applyBorder="1" applyAlignment="1">
      <alignment vertical="center" shrinkToFit="1"/>
    </xf>
    <xf numFmtId="0" fontId="22" fillId="0" borderId="0" xfId="0" applyFont="1" applyBorder="1" applyAlignment="1">
      <alignment vertical="center" shrinkToFit="1"/>
    </xf>
    <xf numFmtId="0" fontId="22" fillId="0" borderId="0" xfId="0" applyFont="1" applyBorder="1" applyAlignment="1">
      <alignment horizontal="left" vertical="center"/>
    </xf>
    <xf numFmtId="0" fontId="27" fillId="0" borderId="0" xfId="0" applyFont="1" applyBorder="1" applyAlignment="1">
      <alignment horizontal="right" vertical="center"/>
    </xf>
    <xf numFmtId="0" fontId="22" fillId="0" borderId="0" xfId="0" applyFont="1" applyBorder="1" applyAlignment="1">
      <alignment horizontal="center" vertical="center"/>
    </xf>
    <xf numFmtId="0" fontId="25" fillId="0" borderId="0" xfId="0" applyFont="1">
      <alignment vertical="center"/>
    </xf>
    <xf numFmtId="0" fontId="41" fillId="0" borderId="0" xfId="0" applyFont="1" applyBorder="1">
      <alignment vertical="center"/>
    </xf>
    <xf numFmtId="0" fontId="48" fillId="0" borderId="0" xfId="0" applyFont="1" applyBorder="1" applyAlignment="1">
      <alignment vertical="center" shrinkToFit="1"/>
    </xf>
    <xf numFmtId="38" fontId="25" fillId="0" borderId="0" xfId="0" applyNumberFormat="1" applyFont="1">
      <alignment vertical="center"/>
    </xf>
    <xf numFmtId="0" fontId="45" fillId="0" borderId="0" xfId="0" applyFont="1">
      <alignment vertical="center"/>
    </xf>
    <xf numFmtId="0" fontId="46" fillId="0" borderId="0" xfId="0" applyFont="1" applyAlignment="1">
      <alignment vertical="center"/>
    </xf>
    <xf numFmtId="0" fontId="48" fillId="0" borderId="0" xfId="0" applyFont="1" applyBorder="1">
      <alignment vertical="center"/>
    </xf>
    <xf numFmtId="0" fontId="48" fillId="0" borderId="0" xfId="0" applyFont="1">
      <alignment vertical="center"/>
    </xf>
    <xf numFmtId="0" fontId="18" fillId="0" borderId="0" xfId="0" applyFont="1" applyFill="1" applyBorder="1" applyProtection="1">
      <alignment vertical="center"/>
    </xf>
    <xf numFmtId="0" fontId="18" fillId="0" borderId="0" xfId="40" applyFont="1" applyFill="1" applyBorder="1" applyAlignment="1">
      <alignment horizontal="left" vertical="top" wrapText="1"/>
    </xf>
    <xf numFmtId="0" fontId="18" fillId="0" borderId="0" xfId="40" applyFont="1" applyFill="1" applyBorder="1" applyAlignment="1">
      <alignment vertical="top" wrapText="1"/>
    </xf>
    <xf numFmtId="0" fontId="0" fillId="0" borderId="11" xfId="0" applyFill="1" applyBorder="1" applyAlignment="1" applyProtection="1">
      <alignment horizontal="center" vertical="center"/>
    </xf>
    <xf numFmtId="0" fontId="0" fillId="0" borderId="11" xfId="0" applyFill="1" applyBorder="1" applyAlignment="1" applyProtection="1">
      <alignment vertical="center"/>
      <protection locked="0"/>
    </xf>
    <xf numFmtId="0" fontId="49" fillId="0" borderId="0" xfId="0" applyFont="1" applyFill="1" applyBorder="1" applyProtection="1">
      <alignment vertical="center"/>
    </xf>
    <xf numFmtId="0" fontId="0" fillId="0" borderId="15" xfId="0" applyBorder="1" applyAlignment="1" applyProtection="1">
      <alignment vertical="center"/>
      <protection locked="0"/>
    </xf>
    <xf numFmtId="0" fontId="0" fillId="0" borderId="30" xfId="0" applyFill="1" applyBorder="1" applyAlignment="1" applyProtection="1">
      <alignment vertical="center"/>
    </xf>
    <xf numFmtId="0" fontId="0" fillId="0" borderId="30" xfId="0" applyBorder="1" applyAlignment="1">
      <alignment vertical="center"/>
    </xf>
    <xf numFmtId="0" fontId="22" fillId="6" borderId="15" xfId="0" applyFont="1" applyFill="1" applyBorder="1" applyAlignment="1" applyProtection="1">
      <alignment horizontal="center" vertical="center"/>
      <protection locked="0"/>
    </xf>
    <xf numFmtId="0" fontId="44" fillId="0" borderId="0" xfId="0" applyFont="1" applyFill="1" applyBorder="1" applyAlignment="1" applyProtection="1">
      <alignment horizontal="distributed" vertical="center"/>
    </xf>
    <xf numFmtId="0" fontId="22" fillId="6" borderId="19" xfId="0" applyFont="1" applyFill="1" applyBorder="1" applyAlignment="1" applyProtection="1">
      <alignment horizontal="center" vertical="center"/>
      <protection locked="0"/>
    </xf>
    <xf numFmtId="0" fontId="22" fillId="6" borderId="30" xfId="0" applyFont="1" applyFill="1" applyBorder="1" applyAlignment="1" applyProtection="1">
      <alignment horizontal="center" vertical="center"/>
      <protection locked="0"/>
    </xf>
    <xf numFmtId="0" fontId="0" fillId="0" borderId="12" xfId="0" applyFill="1" applyBorder="1" applyAlignment="1" applyProtection="1">
      <alignment horizontal="center" vertical="center"/>
    </xf>
    <xf numFmtId="0" fontId="0" fillId="0" borderId="13" xfId="0" applyFill="1" applyBorder="1" applyAlignment="1" applyProtection="1">
      <alignment horizontal="center" vertical="center"/>
    </xf>
    <xf numFmtId="0" fontId="0" fillId="0" borderId="12" xfId="0" applyBorder="1" applyAlignment="1" applyProtection="1">
      <alignment vertical="center"/>
      <protection locked="0"/>
    </xf>
    <xf numFmtId="0" fontId="0" fillId="0" borderId="18" xfId="0" applyFill="1" applyBorder="1" applyProtection="1">
      <alignment vertical="center"/>
    </xf>
    <xf numFmtId="0" fontId="0" fillId="0" borderId="10" xfId="0" applyFill="1" applyBorder="1" applyAlignment="1" applyProtection="1">
      <alignment vertical="center" shrinkToFit="1"/>
    </xf>
    <xf numFmtId="0" fontId="50" fillId="0" borderId="20" xfId="0" applyFont="1" applyFill="1" applyBorder="1" applyProtection="1">
      <alignment vertical="center"/>
    </xf>
    <xf numFmtId="0" fontId="0" fillId="0" borderId="10" xfId="0" applyBorder="1" applyAlignment="1">
      <alignment vertical="center" shrinkToFit="1"/>
    </xf>
    <xf numFmtId="0" fontId="0" fillId="0" borderId="0" xfId="0" applyFont="1" applyFill="1" applyBorder="1" applyAlignment="1" applyProtection="1">
      <alignment horizontal="center" shrinkToFit="1"/>
    </xf>
    <xf numFmtId="0" fontId="0" fillId="0" borderId="10" xfId="0" applyBorder="1" applyAlignment="1" applyProtection="1">
      <alignment vertical="center" shrinkToFit="1"/>
      <protection locked="0"/>
    </xf>
    <xf numFmtId="0" fontId="0" fillId="0" borderId="16" xfId="0" applyBorder="1" applyAlignment="1" applyProtection="1">
      <alignment vertical="center"/>
      <protection locked="0"/>
    </xf>
    <xf numFmtId="0" fontId="0" fillId="0" borderId="21" xfId="0" applyBorder="1" applyAlignment="1">
      <alignment vertical="center"/>
    </xf>
    <xf numFmtId="0" fontId="0" fillId="0" borderId="23" xfId="0" applyFill="1" applyBorder="1" applyAlignment="1" applyProtection="1">
      <alignment vertical="center"/>
    </xf>
    <xf numFmtId="0" fontId="19" fillId="0" borderId="0" xfId="0" applyFont="1" applyFill="1" applyBorder="1" applyAlignment="1">
      <alignment horizontal="right" vertical="center"/>
    </xf>
    <xf numFmtId="0" fontId="19" fillId="0" borderId="0" xfId="0" applyFont="1" applyFill="1" applyBorder="1" applyAlignment="1" applyProtection="1">
      <alignment horizontal="right" vertical="center"/>
    </xf>
    <xf numFmtId="0" fontId="28" fillId="0" borderId="0" xfId="0" applyFont="1" applyProtection="1">
      <alignment vertical="center"/>
    </xf>
    <xf numFmtId="0" fontId="51" fillId="0" borderId="0" xfId="0" applyFont="1">
      <alignment vertical="center"/>
    </xf>
    <xf numFmtId="0" fontId="27" fillId="0" borderId="19" xfId="0" applyFont="1" applyBorder="1" applyAlignment="1" applyProtection="1">
      <alignment horizontal="distributed" vertical="center"/>
    </xf>
    <xf numFmtId="0" fontId="19" fillId="0" borderId="0" xfId="0" applyFont="1" applyProtection="1">
      <alignment vertical="center"/>
    </xf>
    <xf numFmtId="0" fontId="52" fillId="0" borderId="0" xfId="0" applyFont="1" applyAlignment="1" applyProtection="1">
      <alignment horizontal="center" vertical="center"/>
    </xf>
    <xf numFmtId="49" fontId="28" fillId="0" borderId="16" xfId="0" applyNumberFormat="1" applyFont="1" applyBorder="1" applyAlignment="1" applyProtection="1">
      <alignment horizontal="right" vertical="center"/>
    </xf>
    <xf numFmtId="49" fontId="28" fillId="0" borderId="17" xfId="0" applyNumberFormat="1" applyFont="1" applyBorder="1" applyAlignment="1" applyProtection="1">
      <alignment horizontal="right" vertical="center"/>
    </xf>
    <xf numFmtId="49" fontId="28" fillId="0" borderId="18" xfId="0" applyNumberFormat="1" applyFont="1" applyBorder="1" applyAlignment="1" applyProtection="1">
      <alignment horizontal="right" vertical="center"/>
    </xf>
    <xf numFmtId="49" fontId="28" fillId="0" borderId="0" xfId="0" applyNumberFormat="1" applyFont="1" applyBorder="1" applyAlignment="1" applyProtection="1">
      <alignment horizontal="right" vertical="center"/>
    </xf>
    <xf numFmtId="38" fontId="34" fillId="0" borderId="0" xfId="0" applyNumberFormat="1" applyFont="1" applyProtection="1">
      <alignment vertical="center"/>
    </xf>
    <xf numFmtId="0" fontId="53" fillId="0" borderId="0" xfId="0" applyFont="1" applyAlignment="1" applyProtection="1">
      <alignment horizontal="center" vertical="center"/>
    </xf>
    <xf numFmtId="49" fontId="28" fillId="0" borderId="20" xfId="0" applyNumberFormat="1" applyFont="1" applyBorder="1" applyAlignment="1" applyProtection="1">
      <alignment horizontal="right" vertical="center"/>
    </xf>
    <xf numFmtId="49" fontId="28" fillId="0" borderId="10" xfId="0" applyNumberFormat="1" applyFont="1" applyBorder="1" applyAlignment="1" applyProtection="1">
      <alignment horizontal="right" vertical="center"/>
    </xf>
    <xf numFmtId="0" fontId="28" fillId="0" borderId="20" xfId="0" applyFont="1" applyBorder="1" applyAlignment="1" applyProtection="1">
      <alignment horizontal="distributed" vertical="center"/>
    </xf>
    <xf numFmtId="0" fontId="28" fillId="0" borderId="0" xfId="0" applyFont="1" applyBorder="1" applyAlignment="1" applyProtection="1">
      <alignment horizontal="distributed" vertical="center"/>
    </xf>
    <xf numFmtId="0" fontId="28" fillId="0" borderId="10" xfId="0" applyFont="1" applyBorder="1" applyAlignment="1" applyProtection="1">
      <alignment horizontal="distributed" vertical="center"/>
    </xf>
    <xf numFmtId="0" fontId="27" fillId="0" borderId="0" xfId="0" applyFont="1" applyProtection="1">
      <alignment vertical="center"/>
    </xf>
    <xf numFmtId="0" fontId="27" fillId="0" borderId="30" xfId="0" applyFont="1" applyBorder="1" applyAlignment="1" applyProtection="1">
      <alignment horizontal="distributed" vertical="center"/>
    </xf>
    <xf numFmtId="0" fontId="27" fillId="0" borderId="0" xfId="0" applyFont="1" applyAlignment="1" applyProtection="1">
      <alignment vertical="center" wrapText="1"/>
    </xf>
    <xf numFmtId="0" fontId="0" fillId="0" borderId="21" xfId="0" applyBorder="1" applyProtection="1">
      <alignment vertical="center"/>
    </xf>
    <xf numFmtId="0" fontId="0" fillId="0" borderId="22" xfId="0" applyBorder="1" applyProtection="1">
      <alignment vertical="center"/>
    </xf>
    <xf numFmtId="0" fontId="0" fillId="0" borderId="23" xfId="0" applyBorder="1" applyProtection="1">
      <alignment vertical="center"/>
    </xf>
    <xf numFmtId="0" fontId="0" fillId="0" borderId="16" xfId="0" applyBorder="1" applyProtection="1">
      <alignment vertical="center"/>
    </xf>
    <xf numFmtId="0" fontId="0" fillId="0" borderId="17" xfId="0" applyBorder="1" applyProtection="1">
      <alignment vertical="center"/>
    </xf>
    <xf numFmtId="0" fontId="0" fillId="0" borderId="20" xfId="0" applyBorder="1" applyProtection="1">
      <alignment vertical="center"/>
    </xf>
    <xf numFmtId="0" fontId="0" fillId="0" borderId="20" xfId="0" applyBorder="1" applyAlignment="1" applyProtection="1">
      <alignment vertical="center" shrinkToFit="1"/>
    </xf>
    <xf numFmtId="0" fontId="0" fillId="0" borderId="20" xfId="0" applyBorder="1" applyAlignment="1" applyProtection="1">
      <alignment horizontal="right" vertical="center"/>
    </xf>
    <xf numFmtId="0" fontId="0" fillId="0" borderId="10" xfId="0" applyBorder="1" applyAlignment="1" applyProtection="1">
      <alignment horizontal="right" vertical="center"/>
    </xf>
    <xf numFmtId="0" fontId="54" fillId="0" borderId="20" xfId="0" applyFont="1" applyBorder="1" applyAlignment="1" applyProtection="1">
      <alignment horizontal="left" vertical="center"/>
    </xf>
    <xf numFmtId="0" fontId="54" fillId="0" borderId="0" xfId="0" applyFont="1" applyBorder="1" applyAlignment="1" applyProtection="1">
      <alignment horizontal="left" vertical="center"/>
    </xf>
    <xf numFmtId="0" fontId="54" fillId="0" borderId="10" xfId="0" applyFont="1" applyBorder="1" applyAlignment="1" applyProtection="1">
      <alignment horizontal="left" vertical="center"/>
    </xf>
    <xf numFmtId="0" fontId="18" fillId="0" borderId="20" xfId="0" applyFont="1" applyBorder="1" applyProtection="1">
      <alignment vertical="center"/>
    </xf>
    <xf numFmtId="0" fontId="18" fillId="0" borderId="10" xfId="0" applyFont="1" applyBorder="1" applyProtection="1">
      <alignment vertical="center"/>
    </xf>
    <xf numFmtId="0" fontId="27" fillId="0" borderId="0" xfId="0" applyFont="1" applyFill="1" applyBorder="1" applyAlignment="1">
      <alignment vertical="center" shrinkToFit="1"/>
    </xf>
    <xf numFmtId="0" fontId="28" fillId="0" borderId="0" xfId="0" applyFont="1" applyFill="1" applyBorder="1">
      <alignment vertical="center"/>
    </xf>
    <xf numFmtId="0" fontId="18" fillId="0" borderId="0" xfId="0" applyFont="1" applyFill="1" applyBorder="1">
      <alignment vertical="center"/>
    </xf>
    <xf numFmtId="0" fontId="55" fillId="0" borderId="0" xfId="0" applyFont="1" applyFill="1" applyBorder="1">
      <alignment vertical="center"/>
    </xf>
    <xf numFmtId="0" fontId="55" fillId="0" borderId="10" xfId="0" applyFont="1" applyFill="1" applyBorder="1">
      <alignment vertical="center"/>
    </xf>
    <xf numFmtId="0" fontId="18" fillId="0" borderId="0" xfId="0" applyFont="1" applyBorder="1" applyAlignment="1" applyProtection="1">
      <alignment horizontal="distributed" vertical="center"/>
    </xf>
    <xf numFmtId="0" fontId="18" fillId="0" borderId="10" xfId="0" applyFont="1" applyBorder="1" applyAlignment="1" applyProtection="1">
      <alignment horizontal="distributed" vertical="center"/>
    </xf>
    <xf numFmtId="6" fontId="0" fillId="0" borderId="20" xfId="51" applyNumberFormat="1" applyFont="1" applyBorder="1" applyAlignment="1" applyProtection="1">
      <alignment horizontal="right" vertical="center"/>
    </xf>
    <xf numFmtId="6" fontId="0" fillId="0" borderId="0" xfId="51" applyNumberFormat="1" applyFont="1" applyBorder="1" applyAlignment="1" applyProtection="1">
      <alignment horizontal="right" vertical="center"/>
    </xf>
    <xf numFmtId="6" fontId="0" fillId="0" borderId="10" xfId="51" applyNumberFormat="1" applyFont="1" applyBorder="1" applyAlignment="1" applyProtection="1">
      <alignment horizontal="right" vertical="center"/>
    </xf>
    <xf numFmtId="0" fontId="0" fillId="0" borderId="20" xfId="0" applyBorder="1" applyAlignment="1" applyProtection="1">
      <alignment horizontal="center" vertical="center"/>
    </xf>
    <xf numFmtId="0" fontId="0" fillId="0" borderId="10" xfId="0" applyBorder="1" applyAlignment="1" applyProtection="1">
      <alignment horizontal="center" vertical="center"/>
    </xf>
    <xf numFmtId="0" fontId="18" fillId="0" borderId="0" xfId="0" applyFont="1" applyBorder="1" applyAlignment="1" applyProtection="1">
      <alignment vertical="center" shrinkToFit="1"/>
    </xf>
    <xf numFmtId="0" fontId="18" fillId="0" borderId="10" xfId="0" applyFont="1" applyBorder="1" applyAlignment="1" applyProtection="1">
      <alignment vertical="center" shrinkToFit="1"/>
    </xf>
    <xf numFmtId="0" fontId="22" fillId="0" borderId="20"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10" xfId="0" applyFont="1" applyBorder="1" applyAlignment="1" applyProtection="1">
      <alignment horizontal="center" vertical="center"/>
    </xf>
    <xf numFmtId="0" fontId="24" fillId="0" borderId="0" xfId="0" applyFont="1" applyBorder="1" applyAlignment="1" applyProtection="1">
      <alignment horizontal="center" vertical="center"/>
    </xf>
    <xf numFmtId="0" fontId="24" fillId="0" borderId="10" xfId="0" applyFont="1" applyBorder="1" applyAlignment="1" applyProtection="1">
      <alignment horizontal="center" vertical="center"/>
    </xf>
    <xf numFmtId="0" fontId="27" fillId="0" borderId="0" xfId="0" applyFont="1" applyAlignment="1" applyProtection="1">
      <alignment horizontal="center"/>
    </xf>
    <xf numFmtId="0" fontId="27" fillId="0" borderId="0" xfId="0" applyFont="1" applyAlignment="1" applyProtection="1">
      <alignment horizontal="center" shrinkToFit="1"/>
    </xf>
    <xf numFmtId="0" fontId="18" fillId="0" borderId="21" xfId="0" applyFont="1" applyBorder="1" applyProtection="1">
      <alignment vertical="center"/>
    </xf>
    <xf numFmtId="0" fontId="18" fillId="0" borderId="22" xfId="0" applyFont="1" applyBorder="1" applyProtection="1">
      <alignment vertical="center"/>
    </xf>
    <xf numFmtId="0" fontId="24" fillId="0" borderId="22" xfId="0" applyFont="1" applyBorder="1" applyAlignment="1" applyProtection="1">
      <alignment horizontal="center" vertical="center"/>
    </xf>
    <xf numFmtId="0" fontId="24" fillId="0" borderId="23" xfId="0" applyFont="1" applyBorder="1" applyAlignment="1" applyProtection="1">
      <alignment horizontal="center" vertical="center"/>
    </xf>
    <xf numFmtId="0" fontId="19" fillId="0" borderId="16" xfId="0" applyFont="1" applyBorder="1" applyAlignment="1" applyProtection="1">
      <alignment horizontal="right" vertical="top"/>
    </xf>
    <xf numFmtId="0" fontId="19" fillId="0" borderId="17" xfId="0" applyFont="1" applyBorder="1" applyAlignment="1" applyProtection="1">
      <alignment horizontal="right" vertical="top"/>
    </xf>
    <xf numFmtId="0" fontId="24" fillId="0" borderId="14" xfId="0" applyFont="1" applyBorder="1" applyAlignment="1" applyProtection="1">
      <alignment horizontal="center" vertical="center"/>
    </xf>
    <xf numFmtId="0" fontId="24" fillId="0" borderId="13" xfId="0" applyFont="1" applyBorder="1" applyAlignment="1" applyProtection="1">
      <alignment horizontal="center" vertical="center"/>
    </xf>
    <xf numFmtId="0" fontId="0" fillId="0" borderId="0" xfId="0" applyAlignment="1" applyProtection="1">
      <alignment vertical="center" shrinkToFit="1"/>
    </xf>
    <xf numFmtId="0" fontId="19" fillId="0" borderId="21" xfId="0" applyFont="1" applyBorder="1" applyAlignment="1" applyProtection="1">
      <alignment horizontal="right" vertical="top"/>
    </xf>
    <xf numFmtId="0" fontId="19" fillId="0" borderId="22" xfId="0" applyFont="1" applyBorder="1" applyAlignment="1" applyProtection="1">
      <alignment horizontal="right" vertical="top"/>
    </xf>
    <xf numFmtId="0" fontId="0" fillId="0" borderId="0" xfId="0" applyAlignment="1" applyProtection="1">
      <alignment horizontal="distributed" vertical="center" shrinkToFit="1"/>
    </xf>
    <xf numFmtId="38" fontId="18" fillId="0" borderId="19" xfId="51" applyFont="1" applyFill="1" applyBorder="1" applyProtection="1">
      <alignment vertical="center"/>
    </xf>
    <xf numFmtId="0" fontId="22" fillId="0" borderId="10" xfId="0" applyFont="1" applyBorder="1" applyProtection="1">
      <alignment vertical="center"/>
    </xf>
    <xf numFmtId="0" fontId="0" fillId="0" borderId="0" xfId="0" applyFill="1" applyBorder="1" applyAlignment="1">
      <alignment horizontal="right" vertical="center" shrinkToFit="1"/>
    </xf>
    <xf numFmtId="0" fontId="24" fillId="0" borderId="0" xfId="0" applyFont="1" applyAlignment="1" applyProtection="1">
      <alignment horizontal="distributed" vertical="center"/>
    </xf>
    <xf numFmtId="0" fontId="56" fillId="0" borderId="0" xfId="0" applyFont="1" applyProtection="1">
      <alignment vertical="center"/>
    </xf>
    <xf numFmtId="38" fontId="34" fillId="0" borderId="0" xfId="0" applyNumberFormat="1" applyFont="1" applyBorder="1" applyProtection="1">
      <alignment vertical="center"/>
    </xf>
    <xf numFmtId="0" fontId="34" fillId="0" borderId="0" xfId="0" applyFont="1" applyBorder="1" applyProtection="1">
      <alignment vertical="center"/>
    </xf>
    <xf numFmtId="0" fontId="0" fillId="0" borderId="21" xfId="0" applyBorder="1" applyAlignment="1" applyProtection="1">
      <alignment vertical="center" shrinkToFit="1"/>
    </xf>
    <xf numFmtId="0" fontId="0" fillId="0" borderId="22" xfId="0" applyBorder="1" applyAlignment="1" applyProtection="1">
      <alignment vertical="center" shrinkToFit="1"/>
    </xf>
    <xf numFmtId="0" fontId="0" fillId="0" borderId="23" xfId="0" applyBorder="1" applyAlignment="1" applyProtection="1">
      <alignment vertical="center" shrinkToFit="1"/>
    </xf>
    <xf numFmtId="0" fontId="54" fillId="0" borderId="21" xfId="0" applyFont="1" applyBorder="1" applyAlignment="1" applyProtection="1">
      <alignment horizontal="left" vertical="center"/>
    </xf>
    <xf numFmtId="0" fontId="54" fillId="0" borderId="22" xfId="0" applyFont="1" applyBorder="1" applyAlignment="1" applyProtection="1">
      <alignment horizontal="left" vertical="center"/>
    </xf>
    <xf numFmtId="0" fontId="54" fillId="0" borderId="23" xfId="0" applyFont="1" applyBorder="1" applyAlignment="1" applyProtection="1">
      <alignment horizontal="left" vertical="center"/>
    </xf>
    <xf numFmtId="0" fontId="18" fillId="0" borderId="22" xfId="0" applyFont="1" applyFill="1" applyBorder="1">
      <alignment vertical="center"/>
    </xf>
    <xf numFmtId="0" fontId="55" fillId="0" borderId="22" xfId="0" applyFont="1" applyFill="1" applyBorder="1">
      <alignment vertical="center"/>
    </xf>
    <xf numFmtId="0" fontId="55" fillId="0" borderId="23" xfId="0" applyFont="1" applyFill="1" applyBorder="1">
      <alignment vertical="center"/>
    </xf>
    <xf numFmtId="0" fontId="19" fillId="0" borderId="0" xfId="0" applyFont="1" applyBorder="1" applyAlignment="1" applyProtection="1">
      <alignment horizontal="right" vertical="top"/>
    </xf>
    <xf numFmtId="0" fontId="42" fillId="0" borderId="0" xfId="0" applyFont="1" applyBorder="1" applyProtection="1">
      <alignment vertical="center"/>
    </xf>
    <xf numFmtId="0" fontId="28" fillId="0" borderId="0" xfId="0" applyFont="1" applyBorder="1" applyProtection="1">
      <alignment vertical="center"/>
    </xf>
    <xf numFmtId="0" fontId="27" fillId="0" borderId="18" xfId="0" applyFont="1" applyBorder="1" applyAlignment="1" applyProtection="1">
      <alignment horizontal="center" vertical="center"/>
    </xf>
    <xf numFmtId="0" fontId="27" fillId="0" borderId="10" xfId="0" applyFont="1" applyBorder="1" applyAlignment="1" applyProtection="1">
      <alignment horizontal="center" vertical="center"/>
    </xf>
    <xf numFmtId="0" fontId="18" fillId="0" borderId="0" xfId="0" applyFont="1" applyProtection="1">
      <alignment vertical="center"/>
    </xf>
    <xf numFmtId="0" fontId="18" fillId="0" borderId="16" xfId="0" applyFont="1" applyBorder="1" applyAlignment="1" applyProtection="1">
      <alignment horizontal="center" vertical="center"/>
    </xf>
    <xf numFmtId="0" fontId="18" fillId="0" borderId="18" xfId="0" applyFont="1" applyBorder="1" applyAlignment="1" applyProtection="1">
      <alignment horizontal="center" vertical="center"/>
    </xf>
    <xf numFmtId="0" fontId="0" fillId="0" borderId="15" xfId="0" applyBorder="1" applyProtection="1">
      <alignment vertical="center"/>
      <protection locked="0"/>
    </xf>
    <xf numFmtId="0" fontId="18" fillId="0" borderId="20" xfId="0" applyFont="1" applyBorder="1" applyAlignment="1" applyProtection="1">
      <alignment horizontal="center" vertical="center"/>
    </xf>
    <xf numFmtId="0" fontId="18" fillId="0" borderId="10" xfId="0" applyFont="1" applyBorder="1" applyAlignment="1" applyProtection="1">
      <alignment horizontal="center" vertical="center"/>
    </xf>
    <xf numFmtId="0" fontId="0" fillId="0" borderId="19" xfId="0" applyBorder="1" applyProtection="1">
      <alignment vertical="center"/>
      <protection locked="0"/>
    </xf>
    <xf numFmtId="0" fontId="49" fillId="0" borderId="0" xfId="0" applyFont="1" applyProtection="1">
      <alignment vertical="center"/>
    </xf>
    <xf numFmtId="0" fontId="18" fillId="0" borderId="20" xfId="0" applyFont="1" applyBorder="1" applyAlignment="1" applyProtection="1">
      <alignment vertical="center"/>
    </xf>
    <xf numFmtId="0" fontId="18" fillId="0" borderId="10" xfId="0" applyFont="1" applyBorder="1" applyAlignment="1" applyProtection="1">
      <alignment vertical="center"/>
    </xf>
    <xf numFmtId="0" fontId="27" fillId="0" borderId="23" xfId="0" applyFont="1" applyBorder="1" applyAlignment="1" applyProtection="1">
      <alignment horizontal="center" vertical="center"/>
    </xf>
    <xf numFmtId="0" fontId="44" fillId="0" borderId="0" xfId="0" applyFont="1" applyAlignment="1" applyProtection="1">
      <alignment horizontal="distributed" vertical="center"/>
    </xf>
    <xf numFmtId="0" fontId="18" fillId="0" borderId="21" xfId="0" applyFont="1" applyBorder="1" applyAlignment="1" applyProtection="1">
      <alignment horizontal="center" vertical="center"/>
    </xf>
    <xf numFmtId="0" fontId="18" fillId="0" borderId="23" xfId="0" applyFont="1" applyBorder="1" applyAlignment="1" applyProtection="1">
      <alignment horizontal="center" vertical="center"/>
    </xf>
    <xf numFmtId="0" fontId="18" fillId="0" borderId="21" xfId="0" applyFont="1" applyBorder="1" applyAlignment="1" applyProtection="1">
      <alignment vertical="center"/>
    </xf>
    <xf numFmtId="0" fontId="18" fillId="0" borderId="23" xfId="0" applyFont="1" applyBorder="1" applyAlignment="1" applyProtection="1">
      <alignment vertical="center"/>
    </xf>
    <xf numFmtId="0" fontId="18" fillId="0" borderId="16" xfId="0" applyFont="1" applyBorder="1" applyAlignment="1" applyProtection="1">
      <alignment horizontal="center" vertical="center" wrapText="1"/>
    </xf>
    <xf numFmtId="0" fontId="18" fillId="0" borderId="16" xfId="0" applyFont="1" applyBorder="1" applyProtection="1">
      <alignment vertical="center"/>
      <protection locked="0"/>
    </xf>
    <xf numFmtId="0" fontId="18" fillId="0" borderId="18" xfId="0" applyFont="1" applyBorder="1" applyProtection="1">
      <alignment vertical="center"/>
      <protection locked="0"/>
    </xf>
    <xf numFmtId="0" fontId="27" fillId="0" borderId="16" xfId="0" applyFont="1" applyBorder="1" applyAlignment="1" applyProtection="1">
      <alignment vertical="center" wrapText="1"/>
      <protection locked="0"/>
    </xf>
    <xf numFmtId="0" fontId="27" fillId="0" borderId="17" xfId="0" applyFont="1" applyBorder="1" applyAlignment="1" applyProtection="1">
      <alignment vertical="center" wrapText="1"/>
      <protection locked="0"/>
    </xf>
    <xf numFmtId="0" fontId="18" fillId="0" borderId="18" xfId="0" applyFont="1" applyBorder="1" applyAlignment="1" applyProtection="1">
      <alignment vertical="center" wrapText="1"/>
    </xf>
    <xf numFmtId="0" fontId="18" fillId="0" borderId="20" xfId="0" applyFont="1" applyBorder="1" applyAlignment="1" applyProtection="1">
      <alignment horizontal="center" vertical="center" wrapText="1"/>
    </xf>
    <xf numFmtId="0" fontId="18" fillId="0" borderId="20" xfId="0" applyFont="1" applyBorder="1" applyProtection="1">
      <alignment vertical="center"/>
      <protection locked="0"/>
    </xf>
    <xf numFmtId="0" fontId="18" fillId="0" borderId="10" xfId="0" applyFont="1" applyBorder="1" applyProtection="1">
      <alignment vertical="center"/>
      <protection locked="0"/>
    </xf>
    <xf numFmtId="0" fontId="27" fillId="0" borderId="20" xfId="0" applyFont="1" applyBorder="1" applyAlignment="1" applyProtection="1">
      <alignment vertical="center" wrapText="1"/>
      <protection locked="0"/>
    </xf>
    <xf numFmtId="0" fontId="27" fillId="0" borderId="0" xfId="0" applyFont="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24" fillId="0" borderId="17" xfId="0" applyFont="1" applyBorder="1" applyAlignment="1" applyProtection="1">
      <alignment horizontal="center" vertical="center"/>
    </xf>
    <xf numFmtId="0" fontId="24" fillId="0" borderId="18" xfId="0" applyFont="1" applyBorder="1" applyAlignment="1" applyProtection="1">
      <alignment horizontal="center" vertical="center"/>
    </xf>
    <xf numFmtId="0" fontId="18" fillId="0" borderId="19" xfId="0" applyFont="1" applyBorder="1" applyProtection="1">
      <alignment vertical="center"/>
    </xf>
    <xf numFmtId="0" fontId="18" fillId="0" borderId="30" xfId="0" applyFont="1" applyFill="1" applyBorder="1" applyProtection="1">
      <alignment vertical="center"/>
    </xf>
    <xf numFmtId="0" fontId="18" fillId="0" borderId="20" xfId="0" applyFont="1" applyBorder="1" applyAlignment="1" applyProtection="1">
      <alignment vertical="center" wrapText="1"/>
    </xf>
    <xf numFmtId="0" fontId="18" fillId="0" borderId="0" xfId="0" applyFont="1" applyBorder="1" applyAlignment="1" applyProtection="1">
      <alignment vertical="center" wrapText="1"/>
    </xf>
    <xf numFmtId="0" fontId="18" fillId="0" borderId="21" xfId="0" applyFont="1" applyBorder="1" applyAlignment="1" applyProtection="1">
      <alignment horizontal="center" vertical="center" wrapText="1"/>
    </xf>
    <xf numFmtId="0" fontId="18" fillId="0" borderId="23" xfId="0" applyFont="1" applyBorder="1" applyProtection="1">
      <alignment vertical="center"/>
    </xf>
    <xf numFmtId="0" fontId="18" fillId="0" borderId="21" xfId="0" applyFont="1" applyBorder="1" applyAlignment="1" applyProtection="1">
      <alignment vertical="center" wrapText="1"/>
    </xf>
    <xf numFmtId="0" fontId="18" fillId="0" borderId="22" xfId="0" applyFont="1" applyBorder="1" applyAlignment="1" applyProtection="1">
      <alignment vertical="center" wrapText="1"/>
    </xf>
    <xf numFmtId="0" fontId="18" fillId="0" borderId="11" xfId="0" applyFont="1" applyBorder="1" applyProtection="1">
      <alignment vertical="center"/>
      <protection locked="0"/>
    </xf>
    <xf numFmtId="0" fontId="18" fillId="0" borderId="0" xfId="0" applyFont="1" applyBorder="1" applyAlignment="1" applyProtection="1">
      <alignment vertical="center"/>
    </xf>
    <xf numFmtId="6" fontId="56" fillId="0" borderId="0" xfId="0" applyNumberFormat="1" applyFont="1" applyBorder="1" applyAlignment="1">
      <alignment horizontal="right" vertical="center" shrinkToFit="1"/>
    </xf>
    <xf numFmtId="0" fontId="19" fillId="0" borderId="0" xfId="0" applyFont="1" applyAlignment="1" applyProtection="1">
      <alignment horizontal="left" vertical="top"/>
    </xf>
    <xf numFmtId="0" fontId="28" fillId="0" borderId="0" xfId="0" applyFont="1" applyAlignment="1" applyProtection="1"/>
    <xf numFmtId="0" fontId="27" fillId="0" borderId="0" xfId="0" applyFont="1" applyBorder="1" applyAlignment="1" applyProtection="1">
      <alignment horizontal="center" vertical="center" shrinkToFit="1"/>
    </xf>
    <xf numFmtId="0" fontId="18" fillId="0" borderId="0" xfId="0" applyFont="1" applyBorder="1" applyAlignment="1" applyProtection="1">
      <alignment horizontal="left" vertical="center" shrinkToFit="1"/>
    </xf>
    <xf numFmtId="0" fontId="22" fillId="0" borderId="10" xfId="0" applyFont="1" applyBorder="1" applyAlignment="1" applyProtection="1">
      <alignment vertical="center"/>
    </xf>
    <xf numFmtId="0" fontId="0" fillId="0" borderId="0" xfId="0" applyFont="1" applyBorder="1" applyAlignment="1" applyProtection="1">
      <alignment horizontal="center" vertical="center" shrinkToFit="1"/>
    </xf>
    <xf numFmtId="0" fontId="0" fillId="0" borderId="16" xfId="0" applyBorder="1" applyAlignment="1" applyProtection="1">
      <alignment horizontal="left" vertical="center" shrinkToFit="1"/>
    </xf>
    <xf numFmtId="0" fontId="0" fillId="0" borderId="17" xfId="0" applyBorder="1" applyAlignment="1" applyProtection="1">
      <alignment horizontal="left" vertical="center" shrinkToFit="1"/>
    </xf>
    <xf numFmtId="0" fontId="26" fillId="0" borderId="17" xfId="0" applyFont="1" applyBorder="1" applyAlignment="1" applyProtection="1">
      <alignment horizontal="center" vertical="center"/>
    </xf>
    <xf numFmtId="0" fontId="22" fillId="0" borderId="18" xfId="0" applyFont="1" applyBorder="1" applyAlignment="1" applyProtection="1">
      <alignment horizontal="center" vertical="center"/>
    </xf>
    <xf numFmtId="0" fontId="0" fillId="0" borderId="20" xfId="0" applyBorder="1" applyAlignment="1" applyProtection="1">
      <alignment horizontal="left" vertical="center" shrinkToFit="1"/>
    </xf>
    <xf numFmtId="0" fontId="0" fillId="0" borderId="0" xfId="0" applyBorder="1" applyAlignment="1" applyProtection="1">
      <alignment horizontal="left" vertical="center" shrinkToFit="1"/>
    </xf>
    <xf numFmtId="0" fontId="26" fillId="0" borderId="0" xfId="0" applyFont="1" applyBorder="1" applyAlignment="1" applyProtection="1">
      <alignment horizontal="center" vertical="center"/>
    </xf>
    <xf numFmtId="0" fontId="0" fillId="0" borderId="21" xfId="0" applyBorder="1" applyAlignment="1" applyProtection="1">
      <alignment horizontal="left" vertical="center" shrinkToFit="1"/>
    </xf>
    <xf numFmtId="0" fontId="0" fillId="0" borderId="22" xfId="0" applyBorder="1" applyAlignment="1" applyProtection="1">
      <alignment horizontal="left" vertical="center" shrinkToFit="1"/>
    </xf>
    <xf numFmtId="0" fontId="26" fillId="0" borderId="22" xfId="0" applyFont="1" applyBorder="1" applyAlignment="1" applyProtection="1">
      <alignment horizontal="center" vertical="center"/>
    </xf>
    <xf numFmtId="0" fontId="22" fillId="0" borderId="23" xfId="0" applyFont="1" applyBorder="1" applyAlignment="1" applyProtection="1">
      <alignment horizontal="center" vertical="center"/>
    </xf>
    <xf numFmtId="0" fontId="28" fillId="0" borderId="0" xfId="0" applyFont="1" applyAlignment="1" applyProtection="1">
      <alignment vertical="center"/>
    </xf>
    <xf numFmtId="0" fontId="22" fillId="0" borderId="16" xfId="0" applyFont="1" applyBorder="1" applyAlignment="1" applyProtection="1">
      <alignment horizontal="center" vertical="center"/>
    </xf>
    <xf numFmtId="0" fontId="22" fillId="0" borderId="18" xfId="0" applyFont="1" applyBorder="1" applyProtection="1">
      <alignment vertical="center"/>
    </xf>
    <xf numFmtId="0" fontId="22" fillId="0" borderId="21" xfId="0" applyFont="1" applyBorder="1" applyAlignment="1" applyProtection="1">
      <alignment horizontal="center" vertical="center"/>
    </xf>
    <xf numFmtId="0" fontId="22" fillId="0" borderId="22" xfId="0" applyFont="1" applyBorder="1" applyProtection="1">
      <alignment vertical="center"/>
    </xf>
    <xf numFmtId="0" fontId="22" fillId="0" borderId="23" xfId="0" applyFont="1" applyBorder="1" applyProtection="1">
      <alignment vertical="center"/>
    </xf>
    <xf numFmtId="0" fontId="0" fillId="0" borderId="0" xfId="0" applyAlignment="1" applyProtection="1">
      <alignment horizontal="distributed" vertical="center"/>
    </xf>
    <xf numFmtId="0" fontId="0" fillId="0" borderId="0" xfId="0" applyAlignment="1" applyProtection="1">
      <alignment vertical="center"/>
    </xf>
    <xf numFmtId="0" fontId="34" fillId="0" borderId="0" xfId="0" applyFont="1">
      <alignment vertical="center"/>
    </xf>
    <xf numFmtId="0" fontId="0" fillId="0" borderId="18" xfId="0" applyBorder="1" applyAlignment="1" applyProtection="1">
      <alignment horizontal="right" vertical="center"/>
    </xf>
    <xf numFmtId="0" fontId="0" fillId="0" borderId="15" xfId="0" applyFont="1" applyBorder="1" applyAlignment="1">
      <alignment horizontal="distributed" vertical="center"/>
    </xf>
    <xf numFmtId="0" fontId="0" fillId="0" borderId="15" xfId="0" applyFont="1" applyBorder="1" applyAlignment="1">
      <alignment horizontal="right" vertical="center"/>
    </xf>
    <xf numFmtId="49" fontId="0" fillId="0" borderId="15" xfId="0" applyNumberFormat="1" applyFont="1" applyBorder="1" applyAlignment="1" applyProtection="1">
      <alignment horizontal="left" vertical="center"/>
    </xf>
    <xf numFmtId="49" fontId="0" fillId="0" borderId="16" xfId="0" applyNumberFormat="1" applyFont="1" applyBorder="1" applyAlignment="1" applyProtection="1">
      <alignment horizontal="left" vertical="center"/>
    </xf>
    <xf numFmtId="0" fontId="22" fillId="0" borderId="17" xfId="0" applyFont="1" applyBorder="1" applyProtection="1">
      <alignment vertical="center"/>
    </xf>
    <xf numFmtId="49" fontId="0" fillId="0" borderId="17" xfId="0" applyNumberFormat="1" applyFont="1" applyBorder="1" applyAlignment="1" applyProtection="1">
      <alignment horizontal="right" vertical="center"/>
    </xf>
    <xf numFmtId="49" fontId="0" fillId="0" borderId="18" xfId="0" applyNumberFormat="1" applyFont="1" applyBorder="1" applyAlignment="1" applyProtection="1">
      <alignment horizontal="right" vertical="center"/>
    </xf>
    <xf numFmtId="49" fontId="0" fillId="0" borderId="17" xfId="0" applyNumberFormat="1" applyFont="1" applyBorder="1" applyProtection="1">
      <alignment vertical="center"/>
    </xf>
    <xf numFmtId="49" fontId="22" fillId="0" borderId="17" xfId="0" applyNumberFormat="1" applyFont="1" applyBorder="1" applyProtection="1">
      <alignment vertical="center"/>
    </xf>
    <xf numFmtId="0" fontId="0" fillId="0" borderId="19" xfId="0" applyFont="1" applyBorder="1" applyAlignment="1">
      <alignment horizontal="right" vertical="center"/>
    </xf>
    <xf numFmtId="49" fontId="0" fillId="0" borderId="19" xfId="0" applyNumberFormat="1" applyFont="1" applyBorder="1" applyAlignment="1" applyProtection="1">
      <alignment horizontal="right" vertical="center"/>
    </xf>
    <xf numFmtId="49" fontId="0" fillId="0" borderId="19" xfId="0" applyNumberFormat="1" applyFont="1" applyBorder="1" applyAlignment="1" applyProtection="1">
      <alignment horizontal="left" vertical="center"/>
    </xf>
    <xf numFmtId="49" fontId="0" fillId="0" borderId="20" xfId="0" applyNumberFormat="1" applyFont="1" applyBorder="1" applyAlignment="1" applyProtection="1">
      <alignment horizontal="right" vertical="center"/>
    </xf>
    <xf numFmtId="49" fontId="0" fillId="0" borderId="0" xfId="0" applyNumberFormat="1" applyFont="1" applyBorder="1" applyAlignment="1" applyProtection="1">
      <alignment horizontal="right" vertical="center"/>
    </xf>
    <xf numFmtId="49" fontId="0" fillId="0" borderId="10" xfId="0" applyNumberFormat="1" applyFont="1" applyBorder="1" applyAlignment="1" applyProtection="1">
      <alignment horizontal="right" vertical="center"/>
    </xf>
    <xf numFmtId="49" fontId="0" fillId="0" borderId="0" xfId="0" applyNumberFormat="1" applyFont="1" applyBorder="1" applyProtection="1">
      <alignment vertical="center"/>
    </xf>
    <xf numFmtId="0" fontId="0" fillId="0" borderId="19" xfId="0" applyFont="1" applyBorder="1" applyAlignment="1" applyProtection="1">
      <alignment horizontal="left" vertical="center"/>
    </xf>
    <xf numFmtId="0" fontId="22" fillId="0" borderId="0" xfId="0" applyFont="1" applyBorder="1" applyAlignment="1" applyProtection="1">
      <alignment horizontal="distributed" vertical="center"/>
    </xf>
    <xf numFmtId="0" fontId="0" fillId="10" borderId="16" xfId="0" applyFill="1" applyBorder="1" applyAlignment="1" applyProtection="1">
      <alignment horizontal="left" vertical="center"/>
      <protection locked="0"/>
    </xf>
    <xf numFmtId="0" fontId="0" fillId="10" borderId="18" xfId="0" applyFill="1" applyBorder="1" applyAlignment="1" applyProtection="1">
      <alignment horizontal="left" vertical="center"/>
      <protection locked="0"/>
    </xf>
    <xf numFmtId="0" fontId="43" fillId="0" borderId="0" xfId="0" applyFont="1" applyProtection="1">
      <alignment vertical="center"/>
    </xf>
    <xf numFmtId="49" fontId="22" fillId="0" borderId="0" xfId="0" applyNumberFormat="1" applyFont="1" applyBorder="1" applyAlignment="1" applyProtection="1">
      <alignment horizontal="right" vertical="center"/>
    </xf>
    <xf numFmtId="0" fontId="0" fillId="10" borderId="20" xfId="0" applyFill="1" applyBorder="1" applyAlignment="1" applyProtection="1">
      <alignment horizontal="left" vertical="center"/>
      <protection locked="0"/>
    </xf>
    <xf numFmtId="0" fontId="0" fillId="10" borderId="10" xfId="0" applyFill="1" applyBorder="1" applyAlignment="1" applyProtection="1">
      <alignment horizontal="left" vertical="center"/>
      <protection locked="0"/>
    </xf>
    <xf numFmtId="0" fontId="0" fillId="10" borderId="21" xfId="0" applyFill="1" applyBorder="1" applyAlignment="1" applyProtection="1">
      <alignment horizontal="left" vertical="center"/>
      <protection locked="0"/>
    </xf>
    <xf numFmtId="0" fontId="0" fillId="10" borderId="23" xfId="0" applyFill="1" applyBorder="1" applyAlignment="1" applyProtection="1">
      <alignment horizontal="left" vertical="center"/>
      <protection locked="0"/>
    </xf>
    <xf numFmtId="0" fontId="0" fillId="0" borderId="23" xfId="0" applyBorder="1" applyAlignment="1" applyProtection="1">
      <alignment horizontal="right" vertical="center"/>
    </xf>
    <xf numFmtId="0" fontId="0" fillId="0" borderId="30" xfId="0" applyFont="1" applyBorder="1" applyAlignment="1">
      <alignment horizontal="distributed" vertical="center"/>
    </xf>
    <xf numFmtId="0" fontId="0" fillId="0" borderId="30" xfId="0" applyFont="1" applyBorder="1" applyAlignment="1">
      <alignment horizontal="right" vertical="center"/>
    </xf>
    <xf numFmtId="0" fontId="52" fillId="0" borderId="0" xfId="0" applyFont="1" applyBorder="1" applyAlignment="1" applyProtection="1">
      <alignment horizontal="distributed" vertical="center"/>
    </xf>
    <xf numFmtId="0" fontId="24" fillId="0" borderId="20" xfId="0" applyFont="1" applyBorder="1" applyAlignment="1" applyProtection="1">
      <alignment horizontal="center" vertical="center"/>
    </xf>
    <xf numFmtId="0" fontId="0" fillId="10" borderId="15" xfId="0" applyFill="1" applyBorder="1" applyAlignment="1" applyProtection="1">
      <alignment horizontal="left" vertical="center"/>
      <protection locked="0"/>
    </xf>
    <xf numFmtId="0" fontId="0" fillId="6" borderId="18" xfId="0" applyFont="1" applyFill="1" applyBorder="1" applyProtection="1">
      <alignment vertical="center"/>
      <protection locked="0"/>
    </xf>
    <xf numFmtId="0" fontId="22" fillId="0" borderId="19" xfId="0" applyFont="1" applyBorder="1" applyAlignment="1" applyProtection="1">
      <alignment horizontal="distributed" vertical="center"/>
    </xf>
    <xf numFmtId="0" fontId="22" fillId="0" borderId="20"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10" borderId="19" xfId="0" applyFill="1" applyBorder="1" applyAlignment="1" applyProtection="1">
      <alignment horizontal="left" vertical="center"/>
      <protection locked="0"/>
    </xf>
    <xf numFmtId="0" fontId="22" fillId="0" borderId="10" xfId="0" applyFont="1" applyBorder="1" applyAlignment="1" applyProtection="1">
      <alignment horizontal="left" vertical="center" shrinkToFit="1"/>
    </xf>
    <xf numFmtId="0" fontId="22" fillId="0" borderId="19" xfId="0" applyFont="1" applyBorder="1" applyAlignment="1" applyProtection="1">
      <alignment vertical="center" shrinkToFit="1"/>
    </xf>
    <xf numFmtId="0" fontId="22" fillId="0" borderId="19" xfId="0" applyFont="1" applyBorder="1" applyAlignment="1" applyProtection="1">
      <alignment horizontal="left" vertical="center"/>
    </xf>
    <xf numFmtId="0" fontId="0" fillId="10" borderId="30" xfId="0" applyFill="1" applyBorder="1" applyAlignment="1" applyProtection="1">
      <alignment horizontal="left" vertical="center"/>
      <protection locked="0"/>
    </xf>
    <xf numFmtId="6" fontId="22" fillId="0" borderId="0" xfId="51" applyNumberFormat="1" applyFont="1" applyBorder="1" applyAlignment="1" applyProtection="1">
      <alignment horizontal="right" vertical="center"/>
    </xf>
    <xf numFmtId="38" fontId="0" fillId="10" borderId="16" xfId="51" applyFont="1" applyFill="1" applyBorder="1" applyAlignment="1" applyProtection="1">
      <alignment horizontal="center" vertical="center"/>
      <protection locked="0"/>
    </xf>
    <xf numFmtId="38" fontId="0" fillId="10" borderId="18" xfId="51" applyFont="1" applyFill="1" applyBorder="1" applyAlignment="1" applyProtection="1">
      <alignment horizontal="center" vertical="center"/>
      <protection locked="0"/>
    </xf>
    <xf numFmtId="38" fontId="0" fillId="10" borderId="15" xfId="51" applyFont="1" applyFill="1" applyBorder="1" applyAlignment="1" applyProtection="1">
      <alignment horizontal="center" vertical="center"/>
      <protection locked="0"/>
    </xf>
    <xf numFmtId="0" fontId="0" fillId="0" borderId="10" xfId="0" applyFont="1" applyBorder="1" applyAlignment="1" applyProtection="1">
      <alignment horizontal="left" vertical="center" shrinkToFit="1"/>
    </xf>
    <xf numFmtId="38" fontId="0" fillId="10" borderId="21" xfId="51" applyFont="1" applyFill="1" applyBorder="1" applyAlignment="1" applyProtection="1">
      <alignment horizontal="center" vertical="center"/>
      <protection locked="0"/>
    </xf>
    <xf numFmtId="38" fontId="0" fillId="10" borderId="23" xfId="51" applyFont="1" applyFill="1" applyBorder="1" applyAlignment="1" applyProtection="1">
      <alignment horizontal="center" vertical="center"/>
      <protection locked="0"/>
    </xf>
    <xf numFmtId="38" fontId="0" fillId="10" borderId="30" xfId="51" applyFont="1" applyFill="1" applyBorder="1" applyAlignment="1" applyProtection="1">
      <alignment horizontal="center" vertical="center"/>
      <protection locked="0"/>
    </xf>
    <xf numFmtId="38" fontId="0" fillId="6" borderId="16" xfId="51" applyFont="1" applyFill="1" applyBorder="1" applyProtection="1">
      <alignment vertical="center"/>
      <protection locked="0"/>
    </xf>
    <xf numFmtId="38" fontId="0" fillId="6" borderId="26" xfId="51" applyFont="1" applyFill="1" applyBorder="1" applyProtection="1">
      <alignment vertical="center"/>
      <protection locked="0"/>
    </xf>
    <xf numFmtId="6" fontId="0" fillId="0" borderId="0" xfId="51" applyNumberFormat="1" applyFont="1" applyBorder="1" applyAlignment="1" applyProtection="1">
      <alignment horizontal="left" vertical="center"/>
    </xf>
    <xf numFmtId="38" fontId="0" fillId="6" borderId="20" xfId="51" applyFont="1" applyFill="1" applyBorder="1" applyProtection="1">
      <alignment vertical="center"/>
      <protection locked="0"/>
    </xf>
    <xf numFmtId="38" fontId="0" fillId="6" borderId="29" xfId="51" applyFont="1" applyFill="1" applyBorder="1" applyProtection="1">
      <alignment vertical="center"/>
      <protection locked="0"/>
    </xf>
    <xf numFmtId="0" fontId="22" fillId="0" borderId="19" xfId="0" applyFont="1" applyBorder="1" applyAlignment="1" applyProtection="1">
      <alignment horizontal="center" vertical="center"/>
    </xf>
    <xf numFmtId="0" fontId="27" fillId="0" borderId="20" xfId="0" applyFont="1" applyBorder="1" applyAlignment="1" applyProtection="1">
      <alignment horizontal="right" vertical="center"/>
    </xf>
    <xf numFmtId="0" fontId="22" fillId="0" borderId="0" xfId="0" applyFont="1" applyBorder="1" applyAlignment="1" applyProtection="1">
      <alignment horizontal="right" vertical="center"/>
    </xf>
    <xf numFmtId="0" fontId="22" fillId="6" borderId="10" xfId="0" applyFont="1" applyFill="1" applyBorder="1" applyProtection="1">
      <alignment vertical="center"/>
      <protection locked="0"/>
    </xf>
    <xf numFmtId="38" fontId="18" fillId="0" borderId="0" xfId="0" applyNumberFormat="1" applyFont="1" applyBorder="1" applyAlignment="1" applyProtection="1">
      <alignment horizontal="right" vertical="center"/>
    </xf>
    <xf numFmtId="0" fontId="18" fillId="0" borderId="0" xfId="0" applyFont="1" applyBorder="1" applyAlignment="1" applyProtection="1">
      <alignment horizontal="right" vertical="center"/>
    </xf>
    <xf numFmtId="0" fontId="0" fillId="0" borderId="0" xfId="0" applyFont="1" applyBorder="1" applyAlignment="1" applyProtection="1">
      <alignment horizontal="right" vertical="center"/>
    </xf>
    <xf numFmtId="38" fontId="0" fillId="0" borderId="20" xfId="51" applyFont="1" applyFill="1" applyBorder="1" applyProtection="1">
      <alignment vertical="center"/>
    </xf>
    <xf numFmtId="38" fontId="0" fillId="0" borderId="29" xfId="51" applyFont="1" applyFill="1" applyBorder="1" applyProtection="1">
      <alignment vertical="center"/>
    </xf>
    <xf numFmtId="0" fontId="0" fillId="0" borderId="29" xfId="0" applyBorder="1" applyProtection="1">
      <alignment vertical="center"/>
    </xf>
    <xf numFmtId="49" fontId="22" fillId="0" borderId="19" xfId="0" applyNumberFormat="1" applyFont="1" applyBorder="1" applyAlignment="1" applyProtection="1">
      <alignment horizontal="right" vertical="center"/>
    </xf>
    <xf numFmtId="5" fontId="18" fillId="0" borderId="0" xfId="0" applyNumberFormat="1" applyFont="1" applyBorder="1" applyAlignment="1" applyProtection="1">
      <alignment horizontal="right" vertical="center"/>
    </xf>
    <xf numFmtId="0" fontId="0" fillId="0" borderId="33" xfId="0" applyFill="1" applyBorder="1" applyProtection="1">
      <alignment vertical="center"/>
    </xf>
    <xf numFmtId="0" fontId="0" fillId="6" borderId="23" xfId="0" applyFont="1" applyFill="1" applyBorder="1" applyProtection="1">
      <alignment vertical="center"/>
      <protection locked="0"/>
    </xf>
    <xf numFmtId="0" fontId="0" fillId="0" borderId="0" xfId="0" applyBorder="1" applyAlignment="1" applyProtection="1">
      <alignment horizontal="right" vertical="center" shrinkToFit="1"/>
    </xf>
    <xf numFmtId="0" fontId="24" fillId="0" borderId="0" xfId="0" applyFont="1" applyBorder="1" applyAlignment="1" applyProtection="1">
      <alignment horizontal="distributed" vertical="center"/>
    </xf>
    <xf numFmtId="0" fontId="22" fillId="0" borderId="30" xfId="0" applyFont="1" applyBorder="1" applyAlignment="1" applyProtection="1">
      <alignment vertical="center" shrinkToFit="1"/>
    </xf>
    <xf numFmtId="0" fontId="27" fillId="0" borderId="21" xfId="0" applyFont="1" applyBorder="1" applyAlignment="1" applyProtection="1">
      <alignment horizontal="right" vertical="center"/>
    </xf>
    <xf numFmtId="0" fontId="22" fillId="0" borderId="22" xfId="0" applyFont="1" applyBorder="1" applyAlignment="1" applyProtection="1">
      <alignment horizontal="center" vertical="center"/>
    </xf>
    <xf numFmtId="0" fontId="22" fillId="0" borderId="0" xfId="0" applyFont="1" applyAlignment="1" applyProtection="1">
      <alignment horizontal="center" vertical="center" shrinkToFit="1"/>
    </xf>
    <xf numFmtId="0" fontId="22" fillId="0" borderId="15" xfId="0" applyFont="1" applyBorder="1" applyAlignment="1">
      <alignment horizontal="center" vertical="center"/>
    </xf>
    <xf numFmtId="0" fontId="0" fillId="17" borderId="17" xfId="0" applyFont="1" applyFill="1" applyBorder="1" applyAlignment="1" applyProtection="1">
      <alignment horizontal="left" vertical="center" shrinkToFit="1"/>
      <protection locked="0"/>
    </xf>
    <xf numFmtId="0" fontId="22" fillId="0" borderId="19" xfId="0" applyFont="1" applyBorder="1" applyAlignment="1">
      <alignment horizontal="center" vertical="center"/>
    </xf>
    <xf numFmtId="0" fontId="0" fillId="17" borderId="0" xfId="0" applyFont="1" applyFill="1" applyBorder="1" applyAlignment="1" applyProtection="1">
      <alignment horizontal="left" vertical="center" shrinkToFit="1"/>
      <protection locked="0"/>
    </xf>
    <xf numFmtId="0" fontId="0" fillId="17" borderId="22" xfId="0" applyFont="1" applyFill="1" applyBorder="1" applyAlignment="1" applyProtection="1">
      <alignment horizontal="left" vertical="center" shrinkToFit="1"/>
      <protection locked="0"/>
    </xf>
    <xf numFmtId="0" fontId="0" fillId="0" borderId="24" xfId="0" applyFont="1" applyFill="1" applyBorder="1" applyProtection="1">
      <alignment vertical="center"/>
      <protection locked="0"/>
    </xf>
    <xf numFmtId="0" fontId="0" fillId="0" borderId="25" xfId="0" applyFont="1" applyFill="1" applyBorder="1" applyProtection="1">
      <alignment vertical="center"/>
      <protection locked="0"/>
    </xf>
    <xf numFmtId="0" fontId="0" fillId="0" borderId="26" xfId="0" applyFont="1" applyFill="1" applyBorder="1" applyProtection="1">
      <alignment vertical="center"/>
      <protection locked="0"/>
    </xf>
    <xf numFmtId="0" fontId="0" fillId="0" borderId="27" xfId="0" applyFont="1" applyFill="1" applyBorder="1" applyProtection="1">
      <alignment vertical="center"/>
      <protection locked="0"/>
    </xf>
    <xf numFmtId="0" fontId="0" fillId="0" borderId="28" xfId="0" applyFont="1" applyFill="1" applyBorder="1" applyProtection="1">
      <alignment vertical="center"/>
      <protection locked="0"/>
    </xf>
    <xf numFmtId="0" fontId="0" fillId="0" borderId="29" xfId="0" applyFont="1" applyFill="1" applyBorder="1" applyProtection="1">
      <alignment vertical="center"/>
      <protection locked="0"/>
    </xf>
    <xf numFmtId="0" fontId="0" fillId="0" borderId="31" xfId="0" applyFont="1" applyFill="1" applyBorder="1" applyProtection="1">
      <alignment vertical="center"/>
      <protection locked="0"/>
    </xf>
    <xf numFmtId="0" fontId="0" fillId="0" borderId="32" xfId="0" applyFont="1" applyFill="1" applyBorder="1" applyProtection="1">
      <alignment vertical="center"/>
      <protection locked="0"/>
    </xf>
    <xf numFmtId="0" fontId="0" fillId="0" borderId="33" xfId="0" applyFont="1" applyFill="1" applyBorder="1" applyProtection="1">
      <alignment vertical="center"/>
      <protection locked="0"/>
    </xf>
    <xf numFmtId="0" fontId="22" fillId="0" borderId="30" xfId="0" applyFont="1" applyBorder="1" applyAlignment="1">
      <alignment horizontal="center" vertical="center"/>
    </xf>
    <xf numFmtId="0" fontId="19" fillId="0" borderId="0" xfId="0" applyFont="1" applyAlignment="1">
      <alignment horizontal="left" vertical="center"/>
    </xf>
    <xf numFmtId="0" fontId="0" fillId="0" borderId="0" xfId="0" applyAlignment="1">
      <alignment horizontal="left" vertical="center" indent="1"/>
    </xf>
    <xf numFmtId="0" fontId="0" fillId="0" borderId="0" xfId="0" applyAlignment="1">
      <alignment horizontal="left" vertical="center" indent="2"/>
    </xf>
    <xf numFmtId="0" fontId="0" fillId="0" borderId="0" xfId="0" applyAlignment="1">
      <alignment horizontal="left" vertical="center" indent="3"/>
    </xf>
    <xf numFmtId="0" fontId="57" fillId="0" borderId="0" xfId="0" applyFont="1" applyAlignment="1">
      <alignment horizontal="left" vertical="center"/>
    </xf>
    <xf numFmtId="0" fontId="58" fillId="0" borderId="0" xfId="0" applyFont="1" applyAlignment="1">
      <alignment horizontal="justify" vertical="center" wrapText="1"/>
    </xf>
    <xf numFmtId="0" fontId="58" fillId="0" borderId="0" xfId="0" applyFont="1" applyAlignment="1">
      <alignment horizontal="left" vertical="center" wrapText="1" indent="5"/>
    </xf>
    <xf numFmtId="0" fontId="59" fillId="0" borderId="0" xfId="0" applyFont="1" applyAlignment="1">
      <alignment horizontal="justify" vertical="center"/>
    </xf>
    <xf numFmtId="0" fontId="59" fillId="0" borderId="0" xfId="0" applyFont="1" applyAlignment="1">
      <alignment horizontal="center" vertical="center" wrapText="1"/>
    </xf>
    <xf numFmtId="0" fontId="59" fillId="0" borderId="0" xfId="0" applyFont="1" applyAlignment="1">
      <alignment horizontal="justify" vertical="center" wrapText="1"/>
    </xf>
    <xf numFmtId="0" fontId="59" fillId="0" borderId="16"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18" xfId="0" applyFont="1" applyBorder="1" applyAlignment="1">
      <alignment horizontal="center" vertical="center" wrapText="1"/>
    </xf>
    <xf numFmtId="0" fontId="49" fillId="0" borderId="0" xfId="0" applyFont="1" applyAlignment="1">
      <alignment horizontal="justify" vertical="center" wrapText="1"/>
    </xf>
    <xf numFmtId="0" fontId="59" fillId="0" borderId="0" xfId="0" applyFont="1" applyBorder="1" applyAlignment="1">
      <alignment horizontal="left" vertical="center" wrapText="1"/>
    </xf>
    <xf numFmtId="0" fontId="59" fillId="0" borderId="11" xfId="0" applyFont="1" applyBorder="1" applyAlignment="1">
      <alignment horizontal="center" vertical="center" wrapText="1"/>
    </xf>
    <xf numFmtId="0" fontId="59" fillId="0" borderId="11" xfId="0" applyFont="1" applyBorder="1" applyAlignment="1">
      <alignment horizontal="center" vertical="top" wrapText="1"/>
    </xf>
    <xf numFmtId="0" fontId="0" fillId="0" borderId="0" xfId="0" applyAlignment="1">
      <alignment horizontal="left" vertical="center" indent="5"/>
    </xf>
    <xf numFmtId="0" fontId="59" fillId="0" borderId="12" xfId="0" applyFont="1" applyBorder="1" applyAlignment="1">
      <alignment horizontal="center" vertical="top" wrapText="1"/>
    </xf>
    <xf numFmtId="0" fontId="59" fillId="0" borderId="12" xfId="0" applyFont="1" applyBorder="1" applyAlignment="1">
      <alignment horizontal="justify" vertical="top" wrapText="1"/>
    </xf>
    <xf numFmtId="0" fontId="59" fillId="0" borderId="14" xfId="0" applyFont="1" applyBorder="1" applyAlignment="1">
      <alignment horizontal="justify" vertical="top" wrapText="1"/>
    </xf>
    <xf numFmtId="0" fontId="59" fillId="0" borderId="13" xfId="0" applyFont="1" applyBorder="1" applyAlignment="1">
      <alignment horizontal="justify" vertical="top" wrapText="1"/>
    </xf>
    <xf numFmtId="0" fontId="59" fillId="0" borderId="12" xfId="0" applyFont="1" applyBorder="1" applyAlignment="1">
      <alignment horizontal="center" vertical="center" wrapText="1"/>
    </xf>
    <xf numFmtId="0" fontId="59" fillId="0" borderId="14" xfId="0" applyFont="1" applyBorder="1" applyAlignment="1">
      <alignment horizontal="center" vertical="center" wrapText="1"/>
    </xf>
    <xf numFmtId="0" fontId="59" fillId="0" borderId="13" xfId="0" applyFont="1" applyBorder="1" applyAlignment="1">
      <alignment horizontal="center" vertical="center" wrapText="1"/>
    </xf>
    <xf numFmtId="0" fontId="59" fillId="0" borderId="13" xfId="0" applyFont="1" applyBorder="1" applyAlignment="1">
      <alignment horizontal="center" vertical="top" wrapText="1"/>
    </xf>
    <xf numFmtId="0" fontId="0" fillId="0" borderId="10" xfId="0" applyBorder="1" applyAlignment="1">
      <alignment vertical="center"/>
    </xf>
    <xf numFmtId="0" fontId="58" fillId="0" borderId="0" xfId="39" applyFont="1">
      <alignment vertical="center"/>
    </xf>
    <xf numFmtId="0" fontId="58" fillId="0" borderId="0" xfId="39" applyFont="1" applyAlignment="1">
      <alignment horizontal="justify" vertical="center"/>
    </xf>
    <xf numFmtId="0" fontId="58" fillId="0" borderId="0" xfId="39" applyFont="1" applyAlignment="1">
      <alignment horizontal="center" vertical="center" wrapText="1"/>
    </xf>
    <xf numFmtId="0" fontId="58" fillId="0" borderId="16" xfId="39" applyFont="1" applyBorder="1" applyAlignment="1">
      <alignment horizontal="center" vertical="center" wrapText="1"/>
    </xf>
    <xf numFmtId="0" fontId="58" fillId="0" borderId="17" xfId="39" applyFont="1" applyBorder="1" applyAlignment="1">
      <alignment horizontal="center" vertical="center" wrapText="1"/>
    </xf>
    <xf numFmtId="0" fontId="58" fillId="0" borderId="18" xfId="39" applyFont="1" applyBorder="1" applyAlignment="1">
      <alignment horizontal="center" vertical="center" wrapText="1"/>
    </xf>
    <xf numFmtId="0" fontId="58" fillId="0" borderId="11" xfId="39" applyFont="1" applyBorder="1" applyAlignment="1">
      <alignment horizontal="center" vertical="center" wrapText="1"/>
    </xf>
    <xf numFmtId="0" fontId="58" fillId="0" borderId="11" xfId="39" applyFont="1" applyBorder="1" applyAlignment="1">
      <alignment horizontal="center" vertical="top" wrapText="1"/>
    </xf>
    <xf numFmtId="0" fontId="58" fillId="0" borderId="0" xfId="39" applyFont="1" applyBorder="1" applyAlignment="1">
      <alignment horizontal="left" vertical="center" wrapText="1"/>
    </xf>
    <xf numFmtId="0" fontId="58" fillId="0" borderId="0" xfId="39" applyFont="1" applyAlignment="1">
      <alignment horizontal="left" vertical="center" indent="5"/>
    </xf>
    <xf numFmtId="0" fontId="58" fillId="0" borderId="12" xfId="39" applyFont="1" applyBorder="1" applyAlignment="1">
      <alignment horizontal="center" vertical="center" wrapText="1"/>
    </xf>
    <xf numFmtId="0" fontId="58" fillId="0" borderId="12" xfId="39" applyFont="1" applyBorder="1" applyAlignment="1">
      <alignment horizontal="justify" vertical="center" wrapText="1"/>
    </xf>
    <xf numFmtId="0" fontId="58" fillId="0" borderId="13" xfId="39" applyFont="1" applyBorder="1" applyAlignment="1">
      <alignment horizontal="justify" vertical="center" wrapText="1"/>
    </xf>
    <xf numFmtId="0" fontId="58" fillId="0" borderId="14" xfId="39" applyFont="1" applyBorder="1" applyAlignment="1">
      <alignment horizontal="justify" vertical="center" wrapText="1"/>
    </xf>
    <xf numFmtId="0" fontId="58" fillId="0" borderId="14" xfId="39" applyFont="1" applyBorder="1" applyAlignment="1">
      <alignment horizontal="center" vertical="center" wrapText="1"/>
    </xf>
    <xf numFmtId="0" fontId="58" fillId="0" borderId="13" xfId="39" applyFont="1" applyBorder="1" applyAlignment="1">
      <alignment horizontal="center" vertical="center" wrapText="1"/>
    </xf>
    <xf numFmtId="0" fontId="58" fillId="0" borderId="12" xfId="39" applyFont="1" applyBorder="1" applyAlignment="1">
      <alignment horizontal="center" vertical="top" wrapText="1"/>
    </xf>
    <xf numFmtId="0" fontId="58" fillId="0" borderId="13" xfId="39" applyFont="1" applyBorder="1" applyAlignment="1">
      <alignment horizontal="center" vertical="top" wrapText="1"/>
    </xf>
    <xf numFmtId="0" fontId="58" fillId="0" borderId="21" xfId="39" applyFont="1" applyBorder="1" applyAlignment="1">
      <alignment horizontal="center" vertical="center" wrapText="1"/>
    </xf>
    <xf numFmtId="0" fontId="58" fillId="0" borderId="21" xfId="39" applyFont="1" applyBorder="1" applyAlignment="1">
      <alignment horizontal="justify" vertical="center" wrapText="1"/>
    </xf>
    <xf numFmtId="0" fontId="58" fillId="0" borderId="23" xfId="39" applyFont="1" applyBorder="1" applyAlignment="1">
      <alignment horizontal="justify" vertical="center" wrapText="1"/>
    </xf>
    <xf numFmtId="0" fontId="58" fillId="0" borderId="22" xfId="39" applyFont="1" applyBorder="1" applyAlignment="1">
      <alignment horizontal="justify" vertical="center" wrapText="1"/>
    </xf>
    <xf numFmtId="0" fontId="58" fillId="0" borderId="22" xfId="39" applyFont="1" applyBorder="1" applyAlignment="1">
      <alignment horizontal="center" vertical="center" wrapText="1"/>
    </xf>
    <xf numFmtId="0" fontId="58" fillId="0" borderId="23" xfId="39" applyFont="1" applyBorder="1" applyAlignment="1">
      <alignment horizontal="center" vertical="center" wrapText="1"/>
    </xf>
    <xf numFmtId="0" fontId="58" fillId="0" borderId="10" xfId="39" applyFont="1" applyBorder="1" applyAlignment="1">
      <alignment vertical="center"/>
    </xf>
    <xf numFmtId="0" fontId="58" fillId="0" borderId="0" xfId="39" applyFont="1" applyAlignment="1">
      <alignment horizontal="left" vertical="center" wrapText="1"/>
    </xf>
    <xf numFmtId="0" fontId="58" fillId="0" borderId="0" xfId="39" applyFont="1" applyAlignment="1">
      <alignment vertical="center" wrapText="1"/>
    </xf>
    <xf numFmtId="0" fontId="58" fillId="0" borderId="0" xfId="39" applyFont="1" applyAlignment="1">
      <alignment horizontal="left" vertical="top" wrapText="1"/>
    </xf>
    <xf numFmtId="0" fontId="58" fillId="0" borderId="0" xfId="39" applyFont="1" applyBorder="1" applyAlignment="1">
      <alignment horizontal="center" vertical="top" wrapText="1"/>
    </xf>
    <xf numFmtId="0" fontId="58" fillId="0" borderId="0" xfId="39" applyFont="1" applyAlignment="1">
      <alignment horizontal="left" vertical="top"/>
    </xf>
    <xf numFmtId="0" fontId="24" fillId="0" borderId="0" xfId="0" applyFont="1">
      <alignment vertical="center"/>
    </xf>
    <xf numFmtId="0" fontId="24" fillId="0" borderId="0" xfId="0" applyFont="1" applyAlignment="1">
      <alignment horizontal="center" vertical="center"/>
    </xf>
    <xf numFmtId="0" fontId="24" fillId="0" borderId="0" xfId="0" applyFont="1" applyAlignment="1">
      <alignment vertical="center"/>
    </xf>
    <xf numFmtId="0" fontId="24" fillId="0" borderId="0" xfId="0" applyFont="1" applyBorder="1" applyAlignment="1">
      <alignment vertical="center"/>
    </xf>
    <xf numFmtId="0" fontId="24" fillId="0" borderId="0" xfId="0" applyFont="1" applyBorder="1" applyAlignment="1">
      <alignment horizontal="left" vertical="center"/>
    </xf>
    <xf numFmtId="0" fontId="0" fillId="0" borderId="0" xfId="0" applyBorder="1" applyAlignment="1">
      <alignment vertical="center"/>
    </xf>
    <xf numFmtId="0" fontId="23" fillId="0" borderId="0" xfId="0" applyFont="1" applyAlignment="1">
      <alignment vertical="center"/>
    </xf>
    <xf numFmtId="0" fontId="60" fillId="0" borderId="0" xfId="0" applyFont="1" applyBorder="1" applyAlignment="1">
      <alignment horizontal="center" vertical="center"/>
    </xf>
    <xf numFmtId="0" fontId="60" fillId="0" borderId="0" xfId="0" applyFont="1" applyAlignment="1">
      <alignment horizontal="center" vertical="center"/>
    </xf>
    <xf numFmtId="0" fontId="22" fillId="6" borderId="24" xfId="0" applyFont="1" applyFill="1" applyBorder="1" applyAlignment="1" applyProtection="1">
      <alignment vertical="center" shrinkToFit="1"/>
      <protection locked="0"/>
    </xf>
    <xf numFmtId="0" fontId="22" fillId="6" borderId="25" xfId="0" applyFont="1" applyFill="1" applyBorder="1" applyAlignment="1" applyProtection="1">
      <alignment vertical="center" shrinkToFit="1"/>
      <protection locked="0"/>
    </xf>
    <xf numFmtId="0" fontId="22" fillId="6" borderId="26" xfId="0" applyFont="1" applyFill="1" applyBorder="1" applyAlignment="1" applyProtection="1">
      <alignment vertical="center" shrinkToFit="1"/>
      <protection locked="0"/>
    </xf>
    <xf numFmtId="0" fontId="22" fillId="6" borderId="27" xfId="0" applyFont="1" applyFill="1" applyBorder="1" applyAlignment="1" applyProtection="1">
      <alignment vertical="center" shrinkToFit="1"/>
      <protection locked="0"/>
    </xf>
    <xf numFmtId="0" fontId="22" fillId="6" borderId="28" xfId="0" applyFont="1" applyFill="1" applyBorder="1" applyAlignment="1" applyProtection="1">
      <alignment vertical="center" shrinkToFit="1"/>
      <protection locked="0"/>
    </xf>
    <xf numFmtId="0" fontId="22" fillId="6" borderId="29" xfId="0" applyFont="1" applyFill="1" applyBorder="1" applyAlignment="1" applyProtection="1">
      <alignment vertical="center" shrinkToFit="1"/>
      <protection locked="0"/>
    </xf>
    <xf numFmtId="0" fontId="0" fillId="0" borderId="34" xfId="0" applyBorder="1">
      <alignment vertical="center"/>
    </xf>
    <xf numFmtId="0" fontId="22" fillId="0" borderId="34" xfId="0" applyFont="1" applyBorder="1" applyAlignment="1">
      <alignment horizontal="left" vertical="center" shrinkToFit="1"/>
    </xf>
    <xf numFmtId="0" fontId="22" fillId="0" borderId="0" xfId="0" applyFont="1" applyAlignment="1">
      <alignment vertical="center" shrinkToFit="1"/>
    </xf>
    <xf numFmtId="0" fontId="18" fillId="0" borderId="34" xfId="0" applyFont="1" applyBorder="1" applyAlignment="1">
      <alignment vertical="center" shrinkToFit="1"/>
    </xf>
    <xf numFmtId="0" fontId="24" fillId="0" borderId="34" xfId="0" applyFont="1" applyBorder="1" applyAlignment="1">
      <alignment horizontal="center" vertical="center" shrinkToFit="1"/>
    </xf>
    <xf numFmtId="0" fontId="22" fillId="6" borderId="31" xfId="0" applyFont="1" applyFill="1" applyBorder="1" applyAlignment="1" applyProtection="1">
      <alignment vertical="center" shrinkToFit="1"/>
      <protection locked="0"/>
    </xf>
    <xf numFmtId="0" fontId="22" fillId="6" borderId="32" xfId="0" applyFont="1" applyFill="1" applyBorder="1" applyAlignment="1" applyProtection="1">
      <alignment vertical="center" shrinkToFit="1"/>
      <protection locked="0"/>
    </xf>
    <xf numFmtId="0" fontId="22" fillId="6" borderId="33" xfId="0" applyFont="1" applyFill="1" applyBorder="1" applyAlignment="1" applyProtection="1">
      <alignment vertical="center" shrinkToFit="1"/>
      <protection locked="0"/>
    </xf>
    <xf numFmtId="0" fontId="9" fillId="0" borderId="0" xfId="39">
      <alignment vertical="center"/>
    </xf>
    <xf numFmtId="0" fontId="61" fillId="0" borderId="0" xfId="39" applyFont="1" applyAlignment="1">
      <alignment horizontal="left" vertical="center" wrapText="1"/>
    </xf>
    <xf numFmtId="0" fontId="62" fillId="0" borderId="0" xfId="39" applyFont="1" applyAlignment="1">
      <alignment horizontal="justify" vertical="center"/>
    </xf>
    <xf numFmtId="0" fontId="63" fillId="0" borderId="0" xfId="39" applyFont="1" applyAlignment="1">
      <alignment horizontal="justify" vertical="center"/>
    </xf>
    <xf numFmtId="0" fontId="59" fillId="0" borderId="0" xfId="0" applyFont="1" applyAlignment="1">
      <alignment horizontal="left" vertical="center" wrapText="1"/>
    </xf>
    <xf numFmtId="0" fontId="64" fillId="0" borderId="0" xfId="39" applyFont="1" applyAlignment="1">
      <alignment horizontal="center" vertical="center" wrapText="1"/>
    </xf>
    <xf numFmtId="0" fontId="59" fillId="0" borderId="0" xfId="39" applyFont="1" applyAlignment="1">
      <alignment vertical="center" wrapText="1"/>
    </xf>
    <xf numFmtId="0" fontId="59" fillId="0" borderId="11" xfId="39" applyFont="1" applyBorder="1" applyAlignment="1">
      <alignment horizontal="center" vertical="center"/>
    </xf>
    <xf numFmtId="0" fontId="63" fillId="0" borderId="0" xfId="39" applyFont="1" applyBorder="1" applyAlignment="1">
      <alignment horizontal="left" vertical="center" wrapText="1"/>
    </xf>
    <xf numFmtId="0" fontId="63" fillId="0" borderId="0" xfId="39" applyFont="1" applyAlignment="1">
      <alignment horizontal="left" vertical="center" wrapText="1"/>
    </xf>
    <xf numFmtId="0" fontId="9" fillId="0" borderId="0" xfId="39" applyAlignment="1">
      <alignment horizontal="right" vertical="center"/>
    </xf>
    <xf numFmtId="0" fontId="59" fillId="0" borderId="15" xfId="39" applyFont="1" applyBorder="1" applyAlignment="1">
      <alignment horizontal="left" vertical="center" wrapText="1"/>
    </xf>
    <xf numFmtId="5" fontId="59" fillId="0" borderId="15" xfId="39" applyNumberFormat="1" applyFont="1" applyBorder="1" applyAlignment="1">
      <alignment horizontal="right" vertical="center" wrapText="1"/>
    </xf>
    <xf numFmtId="0" fontId="59" fillId="0" borderId="19" xfId="39" applyFont="1" applyBorder="1" applyAlignment="1">
      <alignment horizontal="left" vertical="center" wrapText="1"/>
    </xf>
    <xf numFmtId="5" fontId="59" fillId="0" borderId="19" xfId="39" applyNumberFormat="1" applyFont="1" applyBorder="1" applyAlignment="1">
      <alignment horizontal="right" vertical="center" wrapText="1"/>
    </xf>
    <xf numFmtId="0" fontId="0" fillId="6" borderId="15" xfId="0" applyFont="1" applyFill="1" applyBorder="1" applyAlignment="1" applyProtection="1">
      <alignment vertical="center"/>
      <protection locked="0"/>
    </xf>
    <xf numFmtId="0" fontId="0" fillId="0" borderId="15" xfId="37" applyFont="1" applyFill="1" applyBorder="1" applyAlignment="1" applyProtection="1">
      <alignment vertical="center"/>
    </xf>
    <xf numFmtId="0" fontId="0" fillId="6" borderId="15" xfId="0" applyFill="1" applyBorder="1" applyAlignment="1" applyProtection="1">
      <alignment horizontal="center" vertical="center"/>
      <protection locked="0"/>
    </xf>
    <xf numFmtId="0" fontId="59" fillId="0" borderId="0" xfId="39" applyFont="1" applyAlignment="1">
      <alignment horizontal="right" vertical="center" wrapText="1"/>
    </xf>
    <xf numFmtId="0" fontId="3" fillId="18" borderId="19" xfId="37" applyFill="1" applyBorder="1" applyAlignment="1" applyProtection="1">
      <alignment horizontal="center" vertical="center"/>
      <protection locked="0"/>
    </xf>
    <xf numFmtId="0" fontId="0" fillId="6" borderId="19" xfId="0" applyFill="1" applyBorder="1" applyAlignment="1" applyProtection="1">
      <alignment horizontal="center" vertical="center"/>
      <protection locked="0"/>
    </xf>
    <xf numFmtId="0" fontId="0" fillId="0" borderId="19" xfId="0" applyBorder="1" applyAlignment="1" applyProtection="1">
      <alignment horizontal="center" vertical="center"/>
    </xf>
    <xf numFmtId="0" fontId="59" fillId="0" borderId="15" xfId="39" applyFont="1" applyBorder="1" applyAlignment="1">
      <alignment horizontal="center" vertical="center" wrapText="1"/>
    </xf>
    <xf numFmtId="0" fontId="59" fillId="0" borderId="19" xfId="39" applyFont="1" applyBorder="1" applyAlignment="1">
      <alignment horizontal="center" vertical="center" wrapText="1"/>
    </xf>
    <xf numFmtId="0" fontId="59" fillId="0" borderId="0" xfId="39" applyFont="1">
      <alignment vertical="center"/>
    </xf>
    <xf numFmtId="0" fontId="59" fillId="0" borderId="51" xfId="39" applyFont="1" applyBorder="1" applyAlignment="1">
      <alignment horizontal="left" vertical="center" shrinkToFit="1"/>
    </xf>
    <xf numFmtId="0" fontId="9" fillId="0" borderId="52" xfId="39" applyBorder="1" applyAlignment="1">
      <alignment horizontal="left" vertical="center" shrinkToFit="1"/>
    </xf>
    <xf numFmtId="0" fontId="59" fillId="0" borderId="51" xfId="39" applyFont="1" applyBorder="1" applyAlignment="1">
      <alignment horizontal="center" vertical="center" wrapText="1"/>
    </xf>
    <xf numFmtId="5" fontId="59" fillId="0" borderId="19" xfId="39" applyNumberFormat="1" applyFont="1" applyBorder="1" applyAlignment="1">
      <alignment vertical="center" wrapText="1"/>
    </xf>
    <xf numFmtId="0" fontId="59" fillId="0" borderId="19" xfId="39" applyFont="1" applyBorder="1" applyAlignment="1">
      <alignment vertical="center" wrapText="1"/>
    </xf>
    <xf numFmtId="0" fontId="59" fillId="0" borderId="51" xfId="39" applyFont="1" applyBorder="1" applyAlignment="1">
      <alignment horizontal="right" vertical="center"/>
    </xf>
    <xf numFmtId="0" fontId="0" fillId="6" borderId="30" xfId="0" applyFill="1" applyBorder="1" applyAlignment="1" applyProtection="1">
      <alignment horizontal="center" vertical="center"/>
      <protection locked="0"/>
    </xf>
    <xf numFmtId="0" fontId="65" fillId="0" borderId="0" xfId="39" applyFont="1" applyAlignment="1">
      <alignment horizontal="right" vertical="top"/>
    </xf>
    <xf numFmtId="0" fontId="59" fillId="0" borderId="30" xfId="39" applyFont="1" applyBorder="1" applyAlignment="1">
      <alignment horizontal="left" vertical="center" wrapText="1"/>
    </xf>
    <xf numFmtId="0" fontId="59" fillId="0" borderId="30" xfId="39" applyFont="1" applyBorder="1" applyAlignment="1">
      <alignment vertical="center" wrapText="1"/>
    </xf>
    <xf numFmtId="0" fontId="66" fillId="0" borderId="0" xfId="37" applyFont="1" applyProtection="1">
      <alignment vertical="center"/>
    </xf>
    <xf numFmtId="0" fontId="3" fillId="0" borderId="15" xfId="37" applyBorder="1" applyAlignment="1" applyProtection="1">
      <alignment horizontal="left" vertical="center"/>
    </xf>
    <xf numFmtId="0" fontId="3" fillId="0" borderId="19" xfId="37" applyBorder="1" applyAlignment="1" applyProtection="1">
      <alignment horizontal="left" vertical="center"/>
    </xf>
    <xf numFmtId="0" fontId="59" fillId="0" borderId="0" xfId="39" applyFont="1" applyAlignment="1">
      <alignment horizontal="right" vertical="center"/>
    </xf>
    <xf numFmtId="0" fontId="9" fillId="0" borderId="0" xfId="39" applyBorder="1" applyAlignment="1">
      <alignment horizontal="center" vertical="center"/>
    </xf>
    <xf numFmtId="0" fontId="9" fillId="0" borderId="51" xfId="39" applyBorder="1" applyAlignment="1">
      <alignment horizontal="left" vertical="center" shrinkToFit="1"/>
    </xf>
    <xf numFmtId="0" fontId="59" fillId="0" borderId="0" xfId="39" applyFont="1" applyAlignment="1">
      <alignment horizontal="distributed" vertical="center" wrapText="1"/>
    </xf>
    <xf numFmtId="0" fontId="59" fillId="0" borderId="0" xfId="39" applyFont="1" applyAlignment="1">
      <alignment horizontal="distributed" vertical="center" shrinkToFit="1"/>
    </xf>
    <xf numFmtId="0" fontId="59" fillId="0" borderId="0" xfId="39" applyFont="1" applyAlignment="1">
      <alignment horizontal="distributed" vertical="distributed" wrapText="1"/>
    </xf>
    <xf numFmtId="0" fontId="9" fillId="0" borderId="52" xfId="39" applyBorder="1" applyAlignment="1">
      <alignment horizontal="center" vertical="center"/>
    </xf>
    <xf numFmtId="0" fontId="9" fillId="0" borderId="0" xfId="39" applyBorder="1" applyAlignment="1">
      <alignment horizontal="left" vertical="center" shrinkToFit="1"/>
    </xf>
    <xf numFmtId="0" fontId="59" fillId="0" borderId="51" xfId="39" applyFont="1" applyBorder="1" applyAlignment="1">
      <alignment horizontal="left" vertical="center" wrapText="1"/>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ハイパーリンク 2" xfId="28"/>
    <cellStyle name="メモ" xfId="29" builtinId="10" customBuiltin="1"/>
    <cellStyle name="リンク セル" xfId="30" builtinId="24" customBuiltin="1"/>
    <cellStyle name="入力" xfId="31" builtinId="20" customBuiltin="1"/>
    <cellStyle name="出力" xfId="32" builtinId="21" customBuiltin="1"/>
    <cellStyle name="悪い" xfId="33" builtinId="27" customBuiltin="1"/>
    <cellStyle name="桁区切り 2" xfId="34"/>
    <cellStyle name="標準" xfId="0" builtinId="0"/>
    <cellStyle name="標準 2" xfId="35"/>
    <cellStyle name="標準 2 2" xfId="36"/>
    <cellStyle name="標準 3" xfId="37"/>
    <cellStyle name="標準 4" xfId="38"/>
    <cellStyle name="標準 5" xfId="39"/>
    <cellStyle name="標準_支払予定表" xfId="40"/>
    <cellStyle name="良い" xfId="41" builtinId="26" customBuiltin="1"/>
    <cellStyle name="見出し 1" xfId="42" builtinId="16" customBuiltin="1"/>
    <cellStyle name="見出し 2" xfId="43" builtinId="17" customBuiltin="1"/>
    <cellStyle name="見出し 3" xfId="44" builtinId="18" customBuiltin="1"/>
    <cellStyle name="見出し 4" xfId="45" builtinId="19" customBuiltin="1"/>
    <cellStyle name="計算" xfId="46" builtinId="22" customBuiltin="1"/>
    <cellStyle name="説明文" xfId="47" builtinId="53" customBuiltin="1"/>
    <cellStyle name="警告文" xfId="48" builtinId="11" customBuiltin="1"/>
    <cellStyle name="集計" xfId="49" builtinId="25" customBuiltin="1"/>
    <cellStyle name="ハイパーリンク" xfId="50" builtinId="8"/>
    <cellStyle name="桁区切り" xfId="51" builtinId="6"/>
  </cellStyles>
  <dxfs count="36">
    <dxf>
      <font>
        <strike val="0"/>
      </font>
      <border>
        <left/>
        <right/>
        <top style="thin">
          <color auto="1"/>
        </top>
        <bottom style="thin">
          <color auto="1"/>
        </bottom>
      </border>
    </dxf>
    <dxf>
      <font>
        <strike val="0"/>
      </font>
      <border>
        <left/>
        <right/>
        <top style="thin">
          <color auto="1"/>
        </top>
        <bottom/>
      </border>
    </dxf>
    <dxf>
      <font>
        <strike val="0"/>
      </font>
      <border>
        <left/>
        <right/>
        <top style="thin">
          <color auto="1"/>
        </top>
        <bottom style="thin">
          <color auto="1"/>
        </bottom>
      </border>
    </dxf>
    <dxf>
      <font>
        <strike val="0"/>
      </font>
      <border>
        <left/>
        <right/>
        <top style="thin">
          <color auto="1"/>
        </top>
        <bottom/>
      </border>
    </dxf>
    <dxf>
      <border>
        <left style="thin">
          <color indexed="64"/>
        </left>
        <right style="thin">
          <color indexed="64"/>
        </right>
        <top style="thin">
          <color indexed="64"/>
        </top>
        <bottom style="thin">
          <color indexed="64"/>
        </bottom>
      </border>
    </dxf>
    <dxf>
      <fill>
        <patternFill>
          <bgColor rgb="FFCCFFCC"/>
        </patternFill>
      </fill>
    </dxf>
    <dxf>
      <fill>
        <patternFill>
          <bgColor rgb="FFCCFFCC"/>
        </patternFill>
      </fill>
    </dxf>
    <dxf>
      <border>
        <left style="thin">
          <color indexed="64"/>
        </left>
        <right style="thin">
          <color indexed="64"/>
        </right>
        <top style="thin">
          <color indexed="64"/>
        </top>
        <bottom style="thin">
          <color indexed="64"/>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border>
    </dxf>
    <dxf>
      <border>
        <left style="thin">
          <color indexed="64"/>
        </left>
        <right style="thin">
          <color indexed="64"/>
        </right>
        <top style="thin">
          <color indexed="64"/>
        </top>
        <bottom style="thin">
          <color indexed="64"/>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externalLink" Target="externalLinks/externalLink1.xml" /><Relationship Id="rId27" Type="http://schemas.openxmlformats.org/officeDocument/2006/relationships/theme" Target="theme/theme1.xml" /><Relationship Id="rId28" Type="http://schemas.openxmlformats.org/officeDocument/2006/relationships/sharedStrings" Target="sharedStrings.xml" /><Relationship Id="rId29" Type="http://schemas.openxmlformats.org/officeDocument/2006/relationships/styles" Target="styles.xml" /></Relationships>
</file>

<file path=xl/drawings/_rels/vmlDrawing2.v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 Id="rId5" Type="http://schemas.openxmlformats.org/officeDocument/2006/relationships/image" Target="../media/image5.emf" /><Relationship Id="rId6" Type="http://schemas.openxmlformats.org/officeDocument/2006/relationships/image" Target="../media/image6.emf" /><Relationship Id="rId7" Type="http://schemas.openxmlformats.org/officeDocument/2006/relationships/image" Target="../media/image7.emf" /><Relationship Id="rId8" Type="http://schemas.openxmlformats.org/officeDocument/2006/relationships/image" Target="../media/image8.emf" /><Relationship Id="rId9" Type="http://schemas.openxmlformats.org/officeDocument/2006/relationships/image" Target="../media/image9.emf" /><Relationship Id="rId10" Type="http://schemas.openxmlformats.org/officeDocument/2006/relationships/image" Target="../media/image10.emf" /><Relationship Id="rId11" Type="http://schemas.openxmlformats.org/officeDocument/2006/relationships/image" Target="../media/image11.emf" /><Relationship Id="rId12" Type="http://schemas.openxmlformats.org/officeDocument/2006/relationships/image" Target="../media/image12.emf" /><Relationship Id="rId13" Type="http://schemas.openxmlformats.org/officeDocument/2006/relationships/image" Target="../media/image13.emf" /><Relationship Id="rId14" Type="http://schemas.openxmlformats.org/officeDocument/2006/relationships/image" Target="../media/image14.emf" /><Relationship Id="rId15" Type="http://schemas.openxmlformats.org/officeDocument/2006/relationships/image" Target="../media/image15.emf" /><Relationship Id="rId16" Type="http://schemas.openxmlformats.org/officeDocument/2006/relationships/image" Target="../media/image16.emf" /></Relationships>
</file>

<file path=xl/drawings/_rels/vmlDrawing3.vml.rels><?xml version="1.0" encoding="UTF-8"?><Relationships xmlns="http://schemas.openxmlformats.org/package/2006/relationships"><Relationship Id="rId1" Type="http://schemas.openxmlformats.org/officeDocument/2006/relationships/image" Target="../media/image17.emf" /><Relationship Id="rId2" Type="http://schemas.openxmlformats.org/officeDocument/2006/relationships/image" Target="../media/image2.emf" /><Relationship Id="rId3" Type="http://schemas.openxmlformats.org/officeDocument/2006/relationships/image" Target="../media/image18.emf" /><Relationship Id="rId4" Type="http://schemas.openxmlformats.org/officeDocument/2006/relationships/image" Target="../media/image19.emf" /><Relationship Id="rId5" Type="http://schemas.openxmlformats.org/officeDocument/2006/relationships/image" Target="../media/image20.emf" /><Relationship Id="rId6" Type="http://schemas.openxmlformats.org/officeDocument/2006/relationships/image" Target="../media/image21.emf" /><Relationship Id="rId7" Type="http://schemas.openxmlformats.org/officeDocument/2006/relationships/image" Target="../media/image22.emf" /><Relationship Id="rId8" Type="http://schemas.openxmlformats.org/officeDocument/2006/relationships/image" Target="../media/image23.emf" /><Relationship Id="rId9" Type="http://schemas.openxmlformats.org/officeDocument/2006/relationships/image" Target="../media/image24.emf" /><Relationship Id="rId10" Type="http://schemas.openxmlformats.org/officeDocument/2006/relationships/image" Target="../media/image25.emf" /><Relationship Id="rId11" Type="http://schemas.openxmlformats.org/officeDocument/2006/relationships/image" Target="../media/image26.emf" /><Relationship Id="rId12" Type="http://schemas.openxmlformats.org/officeDocument/2006/relationships/image" Target="../media/image27.emf" /><Relationship Id="rId13" Type="http://schemas.openxmlformats.org/officeDocument/2006/relationships/image" Target="../media/image28.emf" /><Relationship Id="rId14" Type="http://schemas.openxmlformats.org/officeDocument/2006/relationships/image" Target="../media/image29.emf" /><Relationship Id="rId15" Type="http://schemas.openxmlformats.org/officeDocument/2006/relationships/image" Target="../media/image30.emf" /><Relationship Id="rId16" Type="http://schemas.openxmlformats.org/officeDocument/2006/relationships/image" Target="../media/image31.emf" /></Relationships>
</file>

<file path=xl/drawings/_rels/vmlDrawing4.vml.rels><?xml version="1.0" encoding="UTF-8"?><Relationships xmlns="http://schemas.openxmlformats.org/package/2006/relationships"><Relationship Id="rId1" Type="http://schemas.openxmlformats.org/officeDocument/2006/relationships/image" Target="../media/image32.emf" /><Relationship Id="rId2" Type="http://schemas.openxmlformats.org/officeDocument/2006/relationships/image" Target="../media/image33.emf" /><Relationship Id="rId3" Type="http://schemas.openxmlformats.org/officeDocument/2006/relationships/image" Target="../media/image34.emf" /><Relationship Id="rId4" Type="http://schemas.openxmlformats.org/officeDocument/2006/relationships/image" Target="../media/image35.emf" /><Relationship Id="rId5" Type="http://schemas.openxmlformats.org/officeDocument/2006/relationships/image" Target="../media/image36.emf" /><Relationship Id="rId6" Type="http://schemas.openxmlformats.org/officeDocument/2006/relationships/image" Target="../media/image37.emf" /><Relationship Id="rId7" Type="http://schemas.openxmlformats.org/officeDocument/2006/relationships/image" Target="../media/image38.emf" /><Relationship Id="rId8" Type="http://schemas.openxmlformats.org/officeDocument/2006/relationships/image" Target="../media/image39.emf" /><Relationship Id="rId9" Type="http://schemas.openxmlformats.org/officeDocument/2006/relationships/image" Target="../media/image40.emf" /><Relationship Id="rId10" Type="http://schemas.openxmlformats.org/officeDocument/2006/relationships/image" Target="../media/image41.emf" /><Relationship Id="rId11" Type="http://schemas.openxmlformats.org/officeDocument/2006/relationships/image" Target="../media/image42.emf" /><Relationship Id="rId12" Type="http://schemas.openxmlformats.org/officeDocument/2006/relationships/image" Target="../media/image43.emf" /><Relationship Id="rId13" Type="http://schemas.openxmlformats.org/officeDocument/2006/relationships/image" Target="../media/image44.emf" /><Relationship Id="rId14" Type="http://schemas.openxmlformats.org/officeDocument/2006/relationships/image" Target="../media/image45.emf" /><Relationship Id="rId15" Type="http://schemas.openxmlformats.org/officeDocument/2006/relationships/image" Target="../media/image46.emf" /><Relationship Id="rId16" Type="http://schemas.openxmlformats.org/officeDocument/2006/relationships/image" Target="../media/image47.emf" /></Relationships>
</file>

<file path=xl/drawings/_rels/vmlDrawing5.vml.rels><?xml version="1.0" encoding="UTF-8"?><Relationships xmlns="http://schemas.openxmlformats.org/package/2006/relationships"><Relationship Id="rId1" Type="http://schemas.openxmlformats.org/officeDocument/2006/relationships/image" Target="../media/image48.emf" /><Relationship Id="rId2" Type="http://schemas.openxmlformats.org/officeDocument/2006/relationships/image" Target="../media/image33.emf" /><Relationship Id="rId3" Type="http://schemas.openxmlformats.org/officeDocument/2006/relationships/image" Target="../media/image49.emf" /><Relationship Id="rId4" Type="http://schemas.openxmlformats.org/officeDocument/2006/relationships/image" Target="../media/image50.emf" /><Relationship Id="rId5" Type="http://schemas.openxmlformats.org/officeDocument/2006/relationships/image" Target="../media/image51.emf" /><Relationship Id="rId6" Type="http://schemas.openxmlformats.org/officeDocument/2006/relationships/image" Target="../media/image52.emf" /><Relationship Id="rId7" Type="http://schemas.openxmlformats.org/officeDocument/2006/relationships/image" Target="../media/image53.emf" /><Relationship Id="rId8" Type="http://schemas.openxmlformats.org/officeDocument/2006/relationships/image" Target="../media/image54.emf" /><Relationship Id="rId9" Type="http://schemas.openxmlformats.org/officeDocument/2006/relationships/image" Target="../media/image55.emf" /><Relationship Id="rId10" Type="http://schemas.openxmlformats.org/officeDocument/2006/relationships/image" Target="../media/image56.emf" /><Relationship Id="rId11" Type="http://schemas.openxmlformats.org/officeDocument/2006/relationships/image" Target="../media/image57.emf" /><Relationship Id="rId12" Type="http://schemas.openxmlformats.org/officeDocument/2006/relationships/image" Target="../media/image58.emf" /><Relationship Id="rId13" Type="http://schemas.openxmlformats.org/officeDocument/2006/relationships/image" Target="../media/image59.emf" /><Relationship Id="rId14" Type="http://schemas.openxmlformats.org/officeDocument/2006/relationships/image" Target="../media/image60.emf" /><Relationship Id="rId15" Type="http://schemas.openxmlformats.org/officeDocument/2006/relationships/image" Target="../media/image61.emf" /><Relationship Id="rId16" Type="http://schemas.openxmlformats.org/officeDocument/2006/relationships/image" Target="../media/image62.emf" /></Relationships>
</file>

<file path=xl/drawings/_rels/vmlDrawing6.vml.rels><?xml version="1.0" encoding="UTF-8"?><Relationships xmlns="http://schemas.openxmlformats.org/package/2006/relationships"><Relationship Id="rId1" Type="http://schemas.openxmlformats.org/officeDocument/2006/relationships/image" Target="../media/image63.emf" /><Relationship Id="rId2" Type="http://schemas.openxmlformats.org/officeDocument/2006/relationships/image" Target="../media/image33.emf" /><Relationship Id="rId3" Type="http://schemas.openxmlformats.org/officeDocument/2006/relationships/image" Target="../media/image64.emf" /><Relationship Id="rId4" Type="http://schemas.openxmlformats.org/officeDocument/2006/relationships/image" Target="../media/image65.emf" /><Relationship Id="rId5" Type="http://schemas.openxmlformats.org/officeDocument/2006/relationships/image" Target="../media/image66.emf" /><Relationship Id="rId6" Type="http://schemas.openxmlformats.org/officeDocument/2006/relationships/image" Target="../media/image67.emf" /><Relationship Id="rId7" Type="http://schemas.openxmlformats.org/officeDocument/2006/relationships/image" Target="../media/image68.emf" /><Relationship Id="rId8" Type="http://schemas.openxmlformats.org/officeDocument/2006/relationships/image" Target="../media/image69.emf" /><Relationship Id="rId9" Type="http://schemas.openxmlformats.org/officeDocument/2006/relationships/image" Target="../media/image70.emf" /><Relationship Id="rId10" Type="http://schemas.openxmlformats.org/officeDocument/2006/relationships/image" Target="../media/image71.emf" /><Relationship Id="rId11" Type="http://schemas.openxmlformats.org/officeDocument/2006/relationships/image" Target="../media/image72.emf" /><Relationship Id="rId12" Type="http://schemas.openxmlformats.org/officeDocument/2006/relationships/image" Target="../media/image73.emf" /><Relationship Id="rId13" Type="http://schemas.openxmlformats.org/officeDocument/2006/relationships/image" Target="../media/image74.emf" /><Relationship Id="rId14" Type="http://schemas.openxmlformats.org/officeDocument/2006/relationships/image" Target="../media/image75.emf" /><Relationship Id="rId15" Type="http://schemas.openxmlformats.org/officeDocument/2006/relationships/image" Target="../media/image76.emf" /><Relationship Id="rId16" Type="http://schemas.openxmlformats.org/officeDocument/2006/relationships/image" Target="../media/image77.emf" /></Relationships>
</file>

<file path=xl/drawings/_rels/vmlDrawing7.vml.rels><?xml version="1.0" encoding="UTF-8"?><Relationships xmlns="http://schemas.openxmlformats.org/package/2006/relationships"><Relationship Id="rId1" Type="http://schemas.openxmlformats.org/officeDocument/2006/relationships/image" Target="../media/image78.emf" /><Relationship Id="rId2" Type="http://schemas.openxmlformats.org/officeDocument/2006/relationships/image" Target="../media/image33.emf" /><Relationship Id="rId3" Type="http://schemas.openxmlformats.org/officeDocument/2006/relationships/image" Target="../media/image79.emf" /><Relationship Id="rId4" Type="http://schemas.openxmlformats.org/officeDocument/2006/relationships/image" Target="../media/image80.emf" /><Relationship Id="rId5" Type="http://schemas.openxmlformats.org/officeDocument/2006/relationships/image" Target="../media/image81.emf" /><Relationship Id="rId6" Type="http://schemas.openxmlformats.org/officeDocument/2006/relationships/image" Target="../media/image82.emf" /><Relationship Id="rId7" Type="http://schemas.openxmlformats.org/officeDocument/2006/relationships/image" Target="../media/image83.emf" /><Relationship Id="rId8" Type="http://schemas.openxmlformats.org/officeDocument/2006/relationships/image" Target="../media/image84.emf" /><Relationship Id="rId9" Type="http://schemas.openxmlformats.org/officeDocument/2006/relationships/image" Target="../media/image85.emf" /><Relationship Id="rId10" Type="http://schemas.openxmlformats.org/officeDocument/2006/relationships/image" Target="../media/image86.emf" /><Relationship Id="rId11" Type="http://schemas.openxmlformats.org/officeDocument/2006/relationships/image" Target="../media/image87.emf" /><Relationship Id="rId12" Type="http://schemas.openxmlformats.org/officeDocument/2006/relationships/image" Target="../media/image88.emf" /><Relationship Id="rId13" Type="http://schemas.openxmlformats.org/officeDocument/2006/relationships/image" Target="../media/image89.emf" /><Relationship Id="rId14" Type="http://schemas.openxmlformats.org/officeDocument/2006/relationships/image" Target="../media/image90.emf" /><Relationship Id="rId15" Type="http://schemas.openxmlformats.org/officeDocument/2006/relationships/image" Target="../media/image91.emf" /><Relationship Id="rId16" Type="http://schemas.openxmlformats.org/officeDocument/2006/relationships/image" Target="../media/image92.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66675</xdr:colOff>
      <xdr:row>3</xdr:row>
      <xdr:rowOff>165100</xdr:rowOff>
    </xdr:from>
    <xdr:to xmlns:xdr="http://schemas.openxmlformats.org/drawingml/2006/spreadsheetDrawing">
      <xdr:col>3</xdr:col>
      <xdr:colOff>568325</xdr:colOff>
      <xdr:row>4</xdr:row>
      <xdr:rowOff>0</xdr:rowOff>
    </xdr:to>
    <xdr:sp macro="" textlink="">
      <xdr:nvSpPr>
        <xdr:cNvPr id="7169" name="オートシェイプ 1"/>
        <xdr:cNvSpPr>
          <a:spLocks noChangeArrowheads="1"/>
        </xdr:cNvSpPr>
      </xdr:nvSpPr>
      <xdr:spPr>
        <a:xfrm>
          <a:off x="752475" y="3860800"/>
          <a:ext cx="2054225" cy="454025"/>
        </a:xfrm>
        <a:prstGeom prst="downArrowCallout">
          <a:avLst>
            <a:gd name="adj1" fmla="val 56945"/>
            <a:gd name="adj2" fmla="val 77329"/>
            <a:gd name="adj3" fmla="val 15959"/>
            <a:gd name="adj4" fmla="val 78815"/>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明朝"/>
              <a:ea typeface="ＭＳ 明朝"/>
            </a:rPr>
            <a:t>名称をクリックしてください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mlns:xdr="http://schemas.openxmlformats.org/drawingml/2006/spreadsheetDrawing">
      <xdr:col>31</xdr:col>
      <xdr:colOff>66675</xdr:colOff>
      <xdr:row>25</xdr:row>
      <xdr:rowOff>85725</xdr:rowOff>
    </xdr:from>
    <xdr:to xmlns:xdr="http://schemas.openxmlformats.org/drawingml/2006/spreadsheetDrawing">
      <xdr:col>42</xdr:col>
      <xdr:colOff>69850</xdr:colOff>
      <xdr:row>35</xdr:row>
      <xdr:rowOff>34925</xdr:rowOff>
    </xdr:to>
    <xdr:grpSp>
      <xdr:nvGrpSpPr>
        <xdr:cNvPr id="2" name="Group 1"/>
        <xdr:cNvGrpSpPr/>
      </xdr:nvGrpSpPr>
      <xdr:grpSpPr>
        <a:xfrm>
          <a:off x="5086350" y="3979545"/>
          <a:ext cx="1784350" cy="116840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mlns:xdr="http://schemas.openxmlformats.org/drawingml/2006/spreadsheetDrawing">
      <xdr:col>23</xdr:col>
      <xdr:colOff>123825</xdr:colOff>
      <xdr:row>16</xdr:row>
      <xdr:rowOff>0</xdr:rowOff>
    </xdr:from>
    <xdr:to xmlns:xdr="http://schemas.openxmlformats.org/drawingml/2006/spreadsheetDrawing">
      <xdr:col>28</xdr:col>
      <xdr:colOff>146050</xdr:colOff>
      <xdr:row>23</xdr:row>
      <xdr:rowOff>44450</xdr:rowOff>
    </xdr:to>
    <xdr:sp macro="" textlink="">
      <xdr:nvSpPr>
        <xdr:cNvPr id="5" name="Oval 4"/>
        <xdr:cNvSpPr>
          <a:spLocks noChangeArrowheads="1"/>
        </xdr:cNvSpPr>
      </xdr:nvSpPr>
      <xdr:spPr>
        <a:xfrm>
          <a:off x="3848100" y="2796540"/>
          <a:ext cx="831850" cy="89789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123825</xdr:colOff>
          <xdr:row>110</xdr:row>
          <xdr:rowOff>95250</xdr:rowOff>
        </xdr:from>
        <xdr:to xmlns:xdr="http://schemas.openxmlformats.org/drawingml/2006/spreadsheetDrawing">
          <xdr:col>39</xdr:col>
          <xdr:colOff>57150</xdr:colOff>
          <xdr:row>149</xdr:row>
          <xdr:rowOff>172085</xdr:rowOff>
        </xdr:to>
        <xdr:sp textlink="">
          <xdr:nvSpPr>
            <xdr:cNvPr id="79873" name="Object 1" hidden="1">
              <a:extLst>
                <a:ext uri="{63B3BB69-23CF-44E3-9099-C40C66FF867C}">
                  <a14:compatExt spid="_x0000_s79873"/>
                </a:ext>
              </a:extLst>
            </xdr:cNvPr>
            <xdr:cNvSpPr>
              <a:spLocks noChangeAspect="1"/>
            </xdr:cNvSpPr>
          </xdr:nvSpPr>
          <xdr:spPr>
            <a:xfrm>
              <a:off x="447675" y="14261465"/>
              <a:ext cx="5924550" cy="9462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57150</xdr:colOff>
          <xdr:row>154</xdr:row>
          <xdr:rowOff>123825</xdr:rowOff>
        </xdr:from>
        <xdr:to xmlns:xdr="http://schemas.openxmlformats.org/drawingml/2006/spreadsheetDrawing">
          <xdr:col>38</xdr:col>
          <xdr:colOff>123825</xdr:colOff>
          <xdr:row>193</xdr:row>
          <xdr:rowOff>123825</xdr:rowOff>
        </xdr:to>
        <xdr:sp textlink="">
          <xdr:nvSpPr>
            <xdr:cNvPr id="79874" name="Object 2" hidden="1">
              <a:extLst>
                <a:ext uri="{63B3BB69-23CF-44E3-9099-C40C66FF867C}">
                  <a14:compatExt spid="_x0000_s79874"/>
                </a:ext>
              </a:extLst>
            </xdr:cNvPr>
            <xdr:cNvSpPr>
              <a:spLocks noChangeAspect="1"/>
            </xdr:cNvSpPr>
          </xdr:nvSpPr>
          <xdr:spPr>
            <a:xfrm>
              <a:off x="381000" y="24879300"/>
              <a:ext cx="5895975" cy="9385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38100</xdr:colOff>
          <xdr:row>198</xdr:row>
          <xdr:rowOff>133350</xdr:rowOff>
        </xdr:from>
        <xdr:to xmlns:xdr="http://schemas.openxmlformats.org/drawingml/2006/spreadsheetDrawing">
          <xdr:col>38</xdr:col>
          <xdr:colOff>114300</xdr:colOff>
          <xdr:row>237</xdr:row>
          <xdr:rowOff>85725</xdr:rowOff>
        </xdr:to>
        <xdr:sp textlink="">
          <xdr:nvSpPr>
            <xdr:cNvPr id="79875" name="Object 3" hidden="1">
              <a:extLst>
                <a:ext uri="{63B3BB69-23CF-44E3-9099-C40C66FF867C}">
                  <a14:compatExt spid="_x0000_s79875"/>
                </a:ext>
              </a:extLst>
            </xdr:cNvPr>
            <xdr:cNvSpPr>
              <a:spLocks noChangeAspect="1"/>
            </xdr:cNvSpPr>
          </xdr:nvSpPr>
          <xdr:spPr>
            <a:xfrm>
              <a:off x="361950" y="35478085"/>
              <a:ext cx="5905500" cy="9338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242</xdr:row>
          <xdr:rowOff>95250</xdr:rowOff>
        </xdr:from>
        <xdr:to xmlns:xdr="http://schemas.openxmlformats.org/drawingml/2006/spreadsheetDrawing">
          <xdr:col>38</xdr:col>
          <xdr:colOff>66675</xdr:colOff>
          <xdr:row>281</xdr:row>
          <xdr:rowOff>67310</xdr:rowOff>
        </xdr:to>
        <xdr:sp textlink="">
          <xdr:nvSpPr>
            <xdr:cNvPr id="79876" name="Object 4" hidden="1">
              <a:extLst>
                <a:ext uri="{63B3BB69-23CF-44E3-9099-C40C66FF867C}">
                  <a14:compatExt spid="_x0000_s79876"/>
                </a:ext>
              </a:extLst>
            </xdr:cNvPr>
            <xdr:cNvSpPr>
              <a:spLocks noChangeAspect="1"/>
            </xdr:cNvSpPr>
          </xdr:nvSpPr>
          <xdr:spPr>
            <a:xfrm>
              <a:off x="304800" y="46029245"/>
              <a:ext cx="5915025" cy="9357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xdr:colOff>
          <xdr:row>286</xdr:row>
          <xdr:rowOff>151765</xdr:rowOff>
        </xdr:from>
        <xdr:to xmlns:xdr="http://schemas.openxmlformats.org/drawingml/2006/spreadsheetDrawing">
          <xdr:col>38</xdr:col>
          <xdr:colOff>133350</xdr:colOff>
          <xdr:row>325</xdr:row>
          <xdr:rowOff>123825</xdr:rowOff>
        </xdr:to>
        <xdr:sp textlink="">
          <xdr:nvSpPr>
            <xdr:cNvPr id="79877" name="Object 5" hidden="1">
              <a:extLst>
                <a:ext uri="{63B3BB69-23CF-44E3-9099-C40C66FF867C}">
                  <a14:compatExt spid="_x0000_s79877"/>
                </a:ext>
              </a:extLst>
            </xdr:cNvPr>
            <xdr:cNvSpPr>
              <a:spLocks noChangeAspect="1"/>
            </xdr:cNvSpPr>
          </xdr:nvSpPr>
          <xdr:spPr>
            <a:xfrm>
              <a:off x="333375" y="56675020"/>
              <a:ext cx="5953125" cy="9357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330</xdr:row>
          <xdr:rowOff>162560</xdr:rowOff>
        </xdr:from>
        <xdr:to xmlns:xdr="http://schemas.openxmlformats.org/drawingml/2006/spreadsheetDrawing">
          <xdr:col>38</xdr:col>
          <xdr:colOff>114300</xdr:colOff>
          <xdr:row>369</xdr:row>
          <xdr:rowOff>114300</xdr:rowOff>
        </xdr:to>
        <xdr:sp textlink="">
          <xdr:nvSpPr>
            <xdr:cNvPr id="79878" name="Object 6" hidden="1">
              <a:extLst>
                <a:ext uri="{63B3BB69-23CF-44E3-9099-C40C66FF867C}">
                  <a14:compatExt spid="_x0000_s79878"/>
                </a:ext>
              </a:extLst>
            </xdr:cNvPr>
            <xdr:cNvSpPr>
              <a:spLocks noChangeAspect="1"/>
            </xdr:cNvSpPr>
          </xdr:nvSpPr>
          <xdr:spPr>
            <a:xfrm>
              <a:off x="371475" y="67275075"/>
              <a:ext cx="589597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66675</xdr:colOff>
          <xdr:row>374</xdr:row>
          <xdr:rowOff>180975</xdr:rowOff>
        </xdr:from>
        <xdr:to xmlns:xdr="http://schemas.openxmlformats.org/drawingml/2006/spreadsheetDrawing">
          <xdr:col>38</xdr:col>
          <xdr:colOff>142875</xdr:colOff>
          <xdr:row>413</xdr:row>
          <xdr:rowOff>142240</xdr:rowOff>
        </xdr:to>
        <xdr:sp textlink="">
          <xdr:nvSpPr>
            <xdr:cNvPr id="79879" name="Object 7" hidden="1">
              <a:extLst>
                <a:ext uri="{63B3BB69-23CF-44E3-9099-C40C66FF867C}">
                  <a14:compatExt spid="_x0000_s79879"/>
                </a:ext>
              </a:extLst>
            </xdr:cNvPr>
            <xdr:cNvSpPr>
              <a:spLocks noChangeAspect="1"/>
            </xdr:cNvSpPr>
          </xdr:nvSpPr>
          <xdr:spPr>
            <a:xfrm>
              <a:off x="390525" y="77882750"/>
              <a:ext cx="5905500" cy="9347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19050</xdr:colOff>
          <xdr:row>418</xdr:row>
          <xdr:rowOff>200025</xdr:rowOff>
        </xdr:from>
        <xdr:to xmlns:xdr="http://schemas.openxmlformats.org/drawingml/2006/spreadsheetDrawing">
          <xdr:col>38</xdr:col>
          <xdr:colOff>123825</xdr:colOff>
          <xdr:row>458</xdr:row>
          <xdr:rowOff>67310</xdr:rowOff>
        </xdr:to>
        <xdr:sp textlink="">
          <xdr:nvSpPr>
            <xdr:cNvPr id="79880" name="Object 8" hidden="1">
              <a:extLst>
                <a:ext uri="{63B3BB69-23CF-44E3-9099-C40C66FF867C}">
                  <a14:compatExt spid="_x0000_s79880"/>
                </a:ext>
              </a:extLst>
            </xdr:cNvPr>
            <xdr:cNvSpPr>
              <a:spLocks noChangeAspect="1"/>
            </xdr:cNvSpPr>
          </xdr:nvSpPr>
          <xdr:spPr>
            <a:xfrm>
              <a:off x="342900" y="88491060"/>
              <a:ext cx="5934075" cy="9493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28575</xdr:colOff>
          <xdr:row>462</xdr:row>
          <xdr:rowOff>67310</xdr:rowOff>
        </xdr:from>
        <xdr:to xmlns:xdr="http://schemas.openxmlformats.org/drawingml/2006/spreadsheetDrawing">
          <xdr:col>38</xdr:col>
          <xdr:colOff>123825</xdr:colOff>
          <xdr:row>502</xdr:row>
          <xdr:rowOff>114300</xdr:rowOff>
        </xdr:to>
        <xdr:sp textlink="">
          <xdr:nvSpPr>
            <xdr:cNvPr id="79881" name="Object 9" hidden="1">
              <a:extLst>
                <a:ext uri="{63B3BB69-23CF-44E3-9099-C40C66FF867C}">
                  <a14:compatExt spid="_x0000_s79881"/>
                </a:ext>
              </a:extLst>
            </xdr:cNvPr>
            <xdr:cNvSpPr>
              <a:spLocks noChangeAspect="1"/>
            </xdr:cNvSpPr>
          </xdr:nvSpPr>
          <xdr:spPr>
            <a:xfrm>
              <a:off x="352425" y="98947605"/>
              <a:ext cx="5924550" cy="9673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95250</xdr:colOff>
          <xdr:row>506</xdr:row>
          <xdr:rowOff>114300</xdr:rowOff>
        </xdr:from>
        <xdr:to xmlns:xdr="http://schemas.openxmlformats.org/drawingml/2006/spreadsheetDrawing">
          <xdr:col>38</xdr:col>
          <xdr:colOff>38100</xdr:colOff>
          <xdr:row>545</xdr:row>
          <xdr:rowOff>114300</xdr:rowOff>
        </xdr:to>
        <xdr:sp textlink="">
          <xdr:nvSpPr>
            <xdr:cNvPr id="79882" name="Object 10" hidden="1">
              <a:extLst>
                <a:ext uri="{63B3BB69-23CF-44E3-9099-C40C66FF867C}">
                  <a14:compatExt spid="_x0000_s79882"/>
                </a:ext>
              </a:extLst>
            </xdr:cNvPr>
            <xdr:cNvSpPr>
              <a:spLocks noChangeAspect="1"/>
            </xdr:cNvSpPr>
          </xdr:nvSpPr>
          <xdr:spPr>
            <a:xfrm>
              <a:off x="257175" y="109583855"/>
              <a:ext cx="5934075" cy="9385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550</xdr:row>
          <xdr:rowOff>180975</xdr:rowOff>
        </xdr:from>
        <xdr:to xmlns:xdr="http://schemas.openxmlformats.org/drawingml/2006/spreadsheetDrawing">
          <xdr:col>38</xdr:col>
          <xdr:colOff>19050</xdr:colOff>
          <xdr:row>589</xdr:row>
          <xdr:rowOff>76200</xdr:rowOff>
        </xdr:to>
        <xdr:sp textlink="">
          <xdr:nvSpPr>
            <xdr:cNvPr id="79883" name="Object 11" hidden="1">
              <a:extLst>
                <a:ext uri="{63B3BB69-23CF-44E3-9099-C40C66FF867C}">
                  <a14:compatExt spid="_x0000_s79883"/>
                </a:ext>
              </a:extLst>
            </xdr:cNvPr>
            <xdr:cNvSpPr>
              <a:spLocks noChangeAspect="1"/>
            </xdr:cNvSpPr>
          </xdr:nvSpPr>
          <xdr:spPr>
            <a:xfrm>
              <a:off x="295275" y="120239790"/>
              <a:ext cx="5876925" cy="9281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28575</xdr:colOff>
          <xdr:row>594</xdr:row>
          <xdr:rowOff>209550</xdr:rowOff>
        </xdr:from>
        <xdr:to xmlns:xdr="http://schemas.openxmlformats.org/drawingml/2006/spreadsheetDrawing">
          <xdr:col>38</xdr:col>
          <xdr:colOff>133350</xdr:colOff>
          <xdr:row>633</xdr:row>
          <xdr:rowOff>209550</xdr:rowOff>
        </xdr:to>
        <xdr:sp textlink="">
          <xdr:nvSpPr>
            <xdr:cNvPr id="79884" name="Object 12" hidden="1">
              <a:extLst>
                <a:ext uri="{63B3BB69-23CF-44E3-9099-C40C66FF867C}">
                  <a14:compatExt spid="_x0000_s79884"/>
                </a:ext>
              </a:extLst>
            </xdr:cNvPr>
            <xdr:cNvSpPr>
              <a:spLocks noChangeAspect="1"/>
            </xdr:cNvSpPr>
          </xdr:nvSpPr>
          <xdr:spPr>
            <a:xfrm>
              <a:off x="352425" y="130857625"/>
              <a:ext cx="5934075" cy="9385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66675</xdr:colOff>
          <xdr:row>638</xdr:row>
          <xdr:rowOff>151765</xdr:rowOff>
        </xdr:from>
        <xdr:to xmlns:xdr="http://schemas.openxmlformats.org/drawingml/2006/spreadsheetDrawing">
          <xdr:col>39</xdr:col>
          <xdr:colOff>9525</xdr:colOff>
          <xdr:row>677</xdr:row>
          <xdr:rowOff>172085</xdr:rowOff>
        </xdr:to>
        <xdr:sp textlink="">
          <xdr:nvSpPr>
            <xdr:cNvPr id="79885" name="Object 13" hidden="1">
              <a:extLst>
                <a:ext uri="{63B3BB69-23CF-44E3-9099-C40C66FF867C}">
                  <a14:compatExt spid="_x0000_s79885"/>
                </a:ext>
              </a:extLst>
            </xdr:cNvPr>
            <xdr:cNvSpPr>
              <a:spLocks noChangeAspect="1"/>
            </xdr:cNvSpPr>
          </xdr:nvSpPr>
          <xdr:spPr>
            <a:xfrm>
              <a:off x="390525" y="141389100"/>
              <a:ext cx="5934075" cy="9406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682</xdr:row>
          <xdr:rowOff>180975</xdr:rowOff>
        </xdr:from>
        <xdr:to xmlns:xdr="http://schemas.openxmlformats.org/drawingml/2006/spreadsheetDrawing">
          <xdr:col>38</xdr:col>
          <xdr:colOff>76200</xdr:colOff>
          <xdr:row>721</xdr:row>
          <xdr:rowOff>162560</xdr:rowOff>
        </xdr:to>
        <xdr:sp textlink="">
          <xdr:nvSpPr>
            <xdr:cNvPr id="79886" name="Object 14" hidden="1">
              <a:extLst>
                <a:ext uri="{63B3BB69-23CF-44E3-9099-C40C66FF867C}">
                  <a14:compatExt spid="_x0000_s79886"/>
                </a:ext>
              </a:extLst>
            </xdr:cNvPr>
            <xdr:cNvSpPr>
              <a:spLocks noChangeAspect="1"/>
            </xdr:cNvSpPr>
          </xdr:nvSpPr>
          <xdr:spPr>
            <a:xfrm>
              <a:off x="295275" y="152007570"/>
              <a:ext cx="5934075" cy="9367520"/>
            </a:xfrm>
            <a:prstGeom prst="rect"/>
          </xdr:spPr>
        </xdr:sp>
        <xdr:clientData/>
      </xdr:twoCellAnchor>
    </mc:Choice>
    <mc:Fallback/>
  </mc:AlternateContent>
  <xdr:twoCellAnchor editAs="oneCell">
    <xdr:from xmlns:xdr="http://schemas.openxmlformats.org/drawingml/2006/spreadsheetDrawing">
      <xdr:col>13</xdr:col>
      <xdr:colOff>133350</xdr:colOff>
      <xdr:row>68</xdr:row>
      <xdr:rowOff>10795</xdr:rowOff>
    </xdr:from>
    <xdr:to xmlns:xdr="http://schemas.openxmlformats.org/drawingml/2006/spreadsheetDrawing">
      <xdr:col>41</xdr:col>
      <xdr:colOff>38100</xdr:colOff>
      <xdr:row>70</xdr:row>
      <xdr:rowOff>1270</xdr:rowOff>
    </xdr:to>
    <xdr:sp macro="" textlink="">
      <xdr:nvSpPr>
        <xdr:cNvPr id="22" name="AutoShape 35"/>
        <xdr:cNvSpPr>
          <a:spLocks noChangeArrowheads="1"/>
        </xdr:cNvSpPr>
      </xdr:nvSpPr>
      <xdr:spPr>
        <a:xfrm>
          <a:off x="2238375" y="9151620"/>
          <a:ext cx="4438650" cy="23431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66675</xdr:colOff>
          <xdr:row>726</xdr:row>
          <xdr:rowOff>0</xdr:rowOff>
        </xdr:from>
        <xdr:to xmlns:xdr="http://schemas.openxmlformats.org/drawingml/2006/spreadsheetDrawing">
          <xdr:col>38</xdr:col>
          <xdr:colOff>133350</xdr:colOff>
          <xdr:row>765</xdr:row>
          <xdr:rowOff>209550</xdr:rowOff>
        </xdr:to>
        <xdr:sp textlink="">
          <xdr:nvSpPr>
            <xdr:cNvPr id="79887" name="オブジェクト 15" hidden="1">
              <a:extLst>
                <a:ext uri="{63B3BB69-23CF-44E3-9099-C40C66FF867C}">
                  <a14:compatExt spid="_x0000_s79887"/>
                </a:ext>
              </a:extLst>
            </xdr:cNvPr>
            <xdr:cNvSpPr>
              <a:spLocks noChangeAspect="1"/>
            </xdr:cNvSpPr>
          </xdr:nvSpPr>
          <xdr:spPr>
            <a:xfrm>
              <a:off x="228600" y="162415855"/>
              <a:ext cx="6057900" cy="95954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770</xdr:row>
          <xdr:rowOff>28575</xdr:rowOff>
        </xdr:from>
        <xdr:to xmlns:xdr="http://schemas.openxmlformats.org/drawingml/2006/spreadsheetDrawing">
          <xdr:col>38</xdr:col>
          <xdr:colOff>76200</xdr:colOff>
          <xdr:row>809</xdr:row>
          <xdr:rowOff>46990</xdr:rowOff>
        </xdr:to>
        <xdr:sp textlink="">
          <xdr:nvSpPr>
            <xdr:cNvPr id="79888" name="オブジェクト 16" hidden="1">
              <a:extLst>
                <a:ext uri="{63B3BB69-23CF-44E3-9099-C40C66FF867C}">
                  <a14:compatExt spid="_x0000_s79888"/>
                </a:ext>
              </a:extLst>
            </xdr:cNvPr>
            <xdr:cNvSpPr>
              <a:spLocks noChangeAspect="1"/>
            </xdr:cNvSpPr>
          </xdr:nvSpPr>
          <xdr:spPr>
            <a:xfrm>
              <a:off x="295275" y="173033690"/>
              <a:ext cx="5934075" cy="9404350"/>
            </a:xfrm>
            <a:prstGeom prst="rect"/>
          </xdr:spPr>
        </xdr:sp>
        <xdr:clientData/>
      </xdr:twoCellAnchor>
    </mc:Choice>
    <mc:Fallback/>
  </mc:AlternateContent>
  <xdr:twoCellAnchor>
    <xdr:from xmlns:xdr="http://schemas.openxmlformats.org/drawingml/2006/spreadsheetDrawing">
      <xdr:col>1</xdr:col>
      <xdr:colOff>47625</xdr:colOff>
      <xdr:row>813</xdr:row>
      <xdr:rowOff>67310</xdr:rowOff>
    </xdr:from>
    <xdr:to xmlns:xdr="http://schemas.openxmlformats.org/drawingml/2006/spreadsheetDrawing">
      <xdr:col>39</xdr:col>
      <xdr:colOff>76200</xdr:colOff>
      <xdr:row>827</xdr:row>
      <xdr:rowOff>151765</xdr:rowOff>
    </xdr:to>
    <xdr:sp macro="" textlink="">
      <xdr:nvSpPr>
        <xdr:cNvPr id="24" name="テキスト ボックス 23"/>
        <xdr:cNvSpPr txBox="1"/>
      </xdr:nvSpPr>
      <xdr:spPr>
        <a:xfrm>
          <a:off x="209550" y="183421020"/>
          <a:ext cx="6181725" cy="345376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133350" marR="0" lvl="0" indent="-133350" algn="just" defTabSz="914400" eaLnBrk="1" fontAlgn="auto" latinLnBrk="0" hangingPunct="1">
            <a:lnSpc>
              <a:spcPct val="100000"/>
            </a:lnSpc>
            <a:spcBef>
              <a:spcPts val="0"/>
            </a:spcBef>
            <a:spcAft>
              <a:spcPts val="0"/>
            </a:spcAft>
            <a:defRPr/>
          </a:pPr>
          <a:r>
            <a:rPr lang="en-US" altLang="ja-JP" sz="950">
              <a:solidFill>
                <a:schemeClr val="dk1"/>
              </a:solidFill>
              <a:effectLst/>
              <a:latin typeface="ＭＳ 明朝"/>
              <a:ea typeface="ＭＳ 明朝"/>
              <a:cs typeface="+mn-cs"/>
            </a:rPr>
            <a:t>4 </a:t>
          </a:r>
          <a:r>
            <a:rPr lang="ja-JP" altLang="ja-JP" sz="950">
              <a:solidFill>
                <a:schemeClr val="dk1"/>
              </a:solidFill>
              <a:effectLst/>
              <a:latin typeface="ＭＳ 明朝"/>
              <a:ea typeface="ＭＳ 明朝"/>
              <a:cs typeface="+mn-cs"/>
            </a:rPr>
            <a:t>　受注者は、工事目的物及び工事材料等を、第</a:t>
          </a:r>
          <a:r>
            <a:rPr lang="en-US" altLang="ja-JP" sz="950">
              <a:solidFill>
                <a:schemeClr val="dk1"/>
              </a:solidFill>
              <a:effectLst/>
              <a:latin typeface="ＭＳ 明朝"/>
              <a:ea typeface="ＭＳ 明朝"/>
              <a:cs typeface="+mn-cs"/>
            </a:rPr>
            <a:t>1</a:t>
          </a:r>
          <a:r>
            <a:rPr lang="ja-JP" altLang="ja-JP" sz="950">
              <a:solidFill>
                <a:schemeClr val="dk1"/>
              </a:solidFill>
              <a:effectLst/>
              <a:latin typeface="ＭＳ 明朝"/>
              <a:ea typeface="ＭＳ 明朝"/>
              <a:cs typeface="+mn-cs"/>
            </a:rPr>
            <a:t>項の規定による保険以外の保険に付したときは、遅滞なくその旨を発注者に通知しなければならない。</a:t>
          </a:r>
          <a:endParaRPr lang="en-US" altLang="ja-JP" sz="950" kern="100">
            <a:effectLst/>
            <a:latin typeface="ＭＳ 明朝"/>
            <a:ea typeface="ＭＳ 明朝"/>
            <a:cs typeface="Times New Roman"/>
          </a:endParaRP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賠償金等の徴収</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第５２条　受注者がこの契約に基づく賠償金、損害金又は違約金を発注者の指定する期間内に支払わないときは、発注者は、その支払わない額に発注者の指定する期間を経過した日から請負代金額支</a:t>
          </a:r>
          <a:endParaRPr lang="en-US" altLang="ja-JP" sz="950" kern="100">
            <a:effectLst/>
            <a:latin typeface="Century"/>
            <a:ea typeface="ＭＳ 明朝"/>
            <a:cs typeface="Times New Roman"/>
          </a:endParaRPr>
        </a:p>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endParaRPr lang="ja-JP" altLang="ja-JP" sz="950" kern="100">
            <a:effectLst/>
            <a:latin typeface="Century"/>
            <a:ea typeface="ＭＳ 明朝"/>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mlns:xdr="http://schemas.openxmlformats.org/drawingml/2006/spreadsheetDrawing">
      <xdr:col>31</xdr:col>
      <xdr:colOff>66675</xdr:colOff>
      <xdr:row>25</xdr:row>
      <xdr:rowOff>85725</xdr:rowOff>
    </xdr:from>
    <xdr:to xmlns:xdr="http://schemas.openxmlformats.org/drawingml/2006/spreadsheetDrawing">
      <xdr:col>42</xdr:col>
      <xdr:colOff>0</xdr:colOff>
      <xdr:row>34</xdr:row>
      <xdr:rowOff>85725</xdr:rowOff>
    </xdr:to>
    <xdr:grpSp>
      <xdr:nvGrpSpPr>
        <xdr:cNvPr id="2" name="Group 1"/>
        <xdr:cNvGrpSpPr/>
      </xdr:nvGrpSpPr>
      <xdr:grpSpPr>
        <a:xfrm>
          <a:off x="5105400" y="3979545"/>
          <a:ext cx="1714500" cy="109728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mlns:xdr="http://schemas.openxmlformats.org/drawingml/2006/spreadsheetDrawing">
      <xdr:col>23</xdr:col>
      <xdr:colOff>123825</xdr:colOff>
      <xdr:row>16</xdr:row>
      <xdr:rowOff>47625</xdr:rowOff>
    </xdr:from>
    <xdr:to xmlns:xdr="http://schemas.openxmlformats.org/drawingml/2006/spreadsheetDrawing">
      <xdr:col>28</xdr:col>
      <xdr:colOff>114300</xdr:colOff>
      <xdr:row>23</xdr:row>
      <xdr:rowOff>47625</xdr:rowOff>
    </xdr:to>
    <xdr:sp macro="" textlink="">
      <xdr:nvSpPr>
        <xdr:cNvPr id="5" name="Oval 4"/>
        <xdr:cNvSpPr>
          <a:spLocks noChangeArrowheads="1"/>
        </xdr:cNvSpPr>
      </xdr:nvSpPr>
      <xdr:spPr>
        <a:xfrm>
          <a:off x="3867150" y="2844165"/>
          <a:ext cx="800100" cy="853440"/>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13</xdr:col>
      <xdr:colOff>133350</xdr:colOff>
      <xdr:row>68</xdr:row>
      <xdr:rowOff>10795</xdr:rowOff>
    </xdr:from>
    <xdr:to xmlns:xdr="http://schemas.openxmlformats.org/drawingml/2006/spreadsheetDrawing">
      <xdr:col>41</xdr:col>
      <xdr:colOff>38100</xdr:colOff>
      <xdr:row>70</xdr:row>
      <xdr:rowOff>1270</xdr:rowOff>
    </xdr:to>
    <xdr:sp macro="" textlink="">
      <xdr:nvSpPr>
        <xdr:cNvPr id="15375" name="AutoShape 35"/>
        <xdr:cNvSpPr>
          <a:spLocks noChangeArrowheads="1"/>
        </xdr:cNvSpPr>
      </xdr:nvSpPr>
      <xdr:spPr>
        <a:xfrm>
          <a:off x="2238375" y="9151620"/>
          <a:ext cx="4457700" cy="23431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123825</xdr:colOff>
          <xdr:row>110</xdr:row>
          <xdr:rowOff>95250</xdr:rowOff>
        </xdr:from>
        <xdr:to xmlns:xdr="http://schemas.openxmlformats.org/drawingml/2006/spreadsheetDrawing">
          <xdr:col>39</xdr:col>
          <xdr:colOff>57150</xdr:colOff>
          <xdr:row>149</xdr:row>
          <xdr:rowOff>190500</xdr:rowOff>
        </xdr:to>
        <xdr:sp textlink="">
          <xdr:nvSpPr>
            <xdr:cNvPr id="80943" name="Object 1" hidden="1">
              <a:extLst>
                <a:ext uri="{63B3BB69-23CF-44E3-9099-C40C66FF867C}">
                  <a14:compatExt spid="_x0000_s80943"/>
                </a:ext>
              </a:extLst>
            </xdr:cNvPr>
            <xdr:cNvSpPr>
              <a:spLocks noChangeAspect="1"/>
            </xdr:cNvSpPr>
          </xdr:nvSpPr>
          <xdr:spPr>
            <a:xfrm>
              <a:off x="447675" y="14272895"/>
              <a:ext cx="5943600" cy="9481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57150</xdr:colOff>
          <xdr:row>154</xdr:row>
          <xdr:rowOff>123825</xdr:rowOff>
        </xdr:from>
        <xdr:to xmlns:xdr="http://schemas.openxmlformats.org/drawingml/2006/spreadsheetDrawing">
          <xdr:col>38</xdr:col>
          <xdr:colOff>123825</xdr:colOff>
          <xdr:row>193</xdr:row>
          <xdr:rowOff>123825</xdr:rowOff>
        </xdr:to>
        <xdr:sp textlink="">
          <xdr:nvSpPr>
            <xdr:cNvPr id="80944" name="Object 2" hidden="1">
              <a:extLst>
                <a:ext uri="{63B3BB69-23CF-44E3-9099-C40C66FF867C}">
                  <a14:compatExt spid="_x0000_s80944"/>
                </a:ext>
              </a:extLst>
            </xdr:cNvPr>
            <xdr:cNvSpPr>
              <a:spLocks noChangeAspect="1"/>
            </xdr:cNvSpPr>
          </xdr:nvSpPr>
          <xdr:spPr>
            <a:xfrm>
              <a:off x="381000" y="24890730"/>
              <a:ext cx="5915025" cy="9385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38100</xdr:colOff>
          <xdr:row>198</xdr:row>
          <xdr:rowOff>133350</xdr:rowOff>
        </xdr:from>
        <xdr:to xmlns:xdr="http://schemas.openxmlformats.org/drawingml/2006/spreadsheetDrawing">
          <xdr:col>38</xdr:col>
          <xdr:colOff>114300</xdr:colOff>
          <xdr:row>237</xdr:row>
          <xdr:rowOff>85725</xdr:rowOff>
        </xdr:to>
        <xdr:sp textlink="">
          <xdr:nvSpPr>
            <xdr:cNvPr id="80945" name="Object 3" hidden="1">
              <a:extLst>
                <a:ext uri="{63B3BB69-23CF-44E3-9099-C40C66FF867C}">
                  <a14:compatExt spid="_x0000_s80945"/>
                </a:ext>
              </a:extLst>
            </xdr:cNvPr>
            <xdr:cNvSpPr>
              <a:spLocks noChangeAspect="1"/>
            </xdr:cNvSpPr>
          </xdr:nvSpPr>
          <xdr:spPr>
            <a:xfrm>
              <a:off x="361950" y="35489515"/>
              <a:ext cx="5924550" cy="93383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242</xdr:row>
          <xdr:rowOff>95250</xdr:rowOff>
        </xdr:from>
        <xdr:to xmlns:xdr="http://schemas.openxmlformats.org/drawingml/2006/spreadsheetDrawing">
          <xdr:col>38</xdr:col>
          <xdr:colOff>76200</xdr:colOff>
          <xdr:row>281</xdr:row>
          <xdr:rowOff>104775</xdr:rowOff>
        </xdr:to>
        <xdr:sp textlink="">
          <xdr:nvSpPr>
            <xdr:cNvPr id="80946" name="Object 4" hidden="1">
              <a:extLst>
                <a:ext uri="{63B3BB69-23CF-44E3-9099-C40C66FF867C}">
                  <a14:compatExt spid="_x0000_s80946"/>
                </a:ext>
              </a:extLst>
            </xdr:cNvPr>
            <xdr:cNvSpPr>
              <a:spLocks noChangeAspect="1"/>
            </xdr:cNvSpPr>
          </xdr:nvSpPr>
          <xdr:spPr>
            <a:xfrm>
              <a:off x="304800" y="46040675"/>
              <a:ext cx="5943600"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xdr:colOff>
          <xdr:row>286</xdr:row>
          <xdr:rowOff>151765</xdr:rowOff>
        </xdr:from>
        <xdr:to xmlns:xdr="http://schemas.openxmlformats.org/drawingml/2006/spreadsheetDrawing">
          <xdr:col>38</xdr:col>
          <xdr:colOff>133350</xdr:colOff>
          <xdr:row>325</xdr:row>
          <xdr:rowOff>123825</xdr:rowOff>
        </xdr:to>
        <xdr:sp textlink="">
          <xdr:nvSpPr>
            <xdr:cNvPr id="80947" name="Object 5" hidden="1">
              <a:extLst>
                <a:ext uri="{63B3BB69-23CF-44E3-9099-C40C66FF867C}">
                  <a14:compatExt spid="_x0000_s80947"/>
                </a:ext>
              </a:extLst>
            </xdr:cNvPr>
            <xdr:cNvSpPr>
              <a:spLocks noChangeAspect="1"/>
            </xdr:cNvSpPr>
          </xdr:nvSpPr>
          <xdr:spPr>
            <a:xfrm>
              <a:off x="333375" y="56686450"/>
              <a:ext cx="5972175" cy="9357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330</xdr:row>
          <xdr:rowOff>162560</xdr:rowOff>
        </xdr:from>
        <xdr:to xmlns:xdr="http://schemas.openxmlformats.org/drawingml/2006/spreadsheetDrawing">
          <xdr:col>38</xdr:col>
          <xdr:colOff>114300</xdr:colOff>
          <xdr:row>369</xdr:row>
          <xdr:rowOff>114300</xdr:rowOff>
        </xdr:to>
        <xdr:sp textlink="">
          <xdr:nvSpPr>
            <xdr:cNvPr id="80948" name="Object 6" hidden="1">
              <a:extLst>
                <a:ext uri="{63B3BB69-23CF-44E3-9099-C40C66FF867C}">
                  <a14:compatExt spid="_x0000_s80948"/>
                </a:ext>
              </a:extLst>
            </xdr:cNvPr>
            <xdr:cNvSpPr>
              <a:spLocks noChangeAspect="1"/>
            </xdr:cNvSpPr>
          </xdr:nvSpPr>
          <xdr:spPr>
            <a:xfrm>
              <a:off x="371475" y="67286505"/>
              <a:ext cx="59150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66675</xdr:colOff>
          <xdr:row>374</xdr:row>
          <xdr:rowOff>180975</xdr:rowOff>
        </xdr:from>
        <xdr:to xmlns:xdr="http://schemas.openxmlformats.org/drawingml/2006/spreadsheetDrawing">
          <xdr:col>38</xdr:col>
          <xdr:colOff>142875</xdr:colOff>
          <xdr:row>413</xdr:row>
          <xdr:rowOff>142240</xdr:rowOff>
        </xdr:to>
        <xdr:sp textlink="">
          <xdr:nvSpPr>
            <xdr:cNvPr id="80949" name="Object 7" hidden="1">
              <a:extLst>
                <a:ext uri="{63B3BB69-23CF-44E3-9099-C40C66FF867C}">
                  <a14:compatExt spid="_x0000_s80949"/>
                </a:ext>
              </a:extLst>
            </xdr:cNvPr>
            <xdr:cNvSpPr>
              <a:spLocks noChangeAspect="1"/>
            </xdr:cNvSpPr>
          </xdr:nvSpPr>
          <xdr:spPr>
            <a:xfrm>
              <a:off x="390525" y="77894180"/>
              <a:ext cx="5924550" cy="93472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19050</xdr:colOff>
          <xdr:row>418</xdr:row>
          <xdr:rowOff>200025</xdr:rowOff>
        </xdr:from>
        <xdr:to xmlns:xdr="http://schemas.openxmlformats.org/drawingml/2006/spreadsheetDrawing">
          <xdr:col>38</xdr:col>
          <xdr:colOff>123825</xdr:colOff>
          <xdr:row>457</xdr:row>
          <xdr:rowOff>180975</xdr:rowOff>
        </xdr:to>
        <xdr:sp textlink="">
          <xdr:nvSpPr>
            <xdr:cNvPr id="80950" name="Object 8" hidden="1">
              <a:extLst>
                <a:ext uri="{63B3BB69-23CF-44E3-9099-C40C66FF867C}">
                  <a14:compatExt spid="_x0000_s80950"/>
                </a:ext>
              </a:extLst>
            </xdr:cNvPr>
            <xdr:cNvSpPr>
              <a:spLocks noChangeAspect="1"/>
            </xdr:cNvSpPr>
          </xdr:nvSpPr>
          <xdr:spPr>
            <a:xfrm>
              <a:off x="342900" y="88502490"/>
              <a:ext cx="5953125" cy="936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28575</xdr:colOff>
          <xdr:row>462</xdr:row>
          <xdr:rowOff>172085</xdr:rowOff>
        </xdr:from>
        <xdr:to xmlns:xdr="http://schemas.openxmlformats.org/drawingml/2006/spreadsheetDrawing">
          <xdr:col>38</xdr:col>
          <xdr:colOff>133350</xdr:colOff>
          <xdr:row>501</xdr:row>
          <xdr:rowOff>123825</xdr:rowOff>
        </xdr:to>
        <xdr:sp textlink="">
          <xdr:nvSpPr>
            <xdr:cNvPr id="80951" name="Object 9" hidden="1">
              <a:extLst>
                <a:ext uri="{63B3BB69-23CF-44E3-9099-C40C66FF867C}">
                  <a14:compatExt spid="_x0000_s80951"/>
                </a:ext>
              </a:extLst>
            </xdr:cNvPr>
            <xdr:cNvSpPr>
              <a:spLocks noChangeAspect="1"/>
            </xdr:cNvSpPr>
          </xdr:nvSpPr>
          <xdr:spPr>
            <a:xfrm>
              <a:off x="352425" y="99063810"/>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95250</xdr:colOff>
          <xdr:row>506</xdr:row>
          <xdr:rowOff>114300</xdr:rowOff>
        </xdr:from>
        <xdr:to xmlns:xdr="http://schemas.openxmlformats.org/drawingml/2006/spreadsheetDrawing">
          <xdr:col>38</xdr:col>
          <xdr:colOff>38100</xdr:colOff>
          <xdr:row>545</xdr:row>
          <xdr:rowOff>67310</xdr:rowOff>
        </xdr:to>
        <xdr:sp textlink="">
          <xdr:nvSpPr>
            <xdr:cNvPr id="80952" name="Object 10" hidden="1">
              <a:extLst>
                <a:ext uri="{63B3BB69-23CF-44E3-9099-C40C66FF867C}">
                  <a14:compatExt spid="_x0000_s80952"/>
                </a:ext>
              </a:extLst>
            </xdr:cNvPr>
            <xdr:cNvSpPr>
              <a:spLocks noChangeAspect="1"/>
            </xdr:cNvSpPr>
          </xdr:nvSpPr>
          <xdr:spPr>
            <a:xfrm>
              <a:off x="257175" y="109595285"/>
              <a:ext cx="5953125" cy="9338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550</xdr:row>
          <xdr:rowOff>180975</xdr:rowOff>
        </xdr:from>
        <xdr:to xmlns:xdr="http://schemas.openxmlformats.org/drawingml/2006/spreadsheetDrawing">
          <xdr:col>38</xdr:col>
          <xdr:colOff>19050</xdr:colOff>
          <xdr:row>589</xdr:row>
          <xdr:rowOff>37465</xdr:rowOff>
        </xdr:to>
        <xdr:sp textlink="">
          <xdr:nvSpPr>
            <xdr:cNvPr id="80953" name="Object 11" hidden="1">
              <a:extLst>
                <a:ext uri="{63B3BB69-23CF-44E3-9099-C40C66FF867C}">
                  <a14:compatExt spid="_x0000_s80953"/>
                </a:ext>
              </a:extLst>
            </xdr:cNvPr>
            <xdr:cNvSpPr>
              <a:spLocks noChangeAspect="1"/>
            </xdr:cNvSpPr>
          </xdr:nvSpPr>
          <xdr:spPr>
            <a:xfrm>
              <a:off x="295275" y="120251220"/>
              <a:ext cx="5895975" cy="9242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28575</xdr:colOff>
          <xdr:row>594</xdr:row>
          <xdr:rowOff>209550</xdr:rowOff>
        </xdr:from>
        <xdr:to xmlns:xdr="http://schemas.openxmlformats.org/drawingml/2006/spreadsheetDrawing">
          <xdr:col>38</xdr:col>
          <xdr:colOff>133350</xdr:colOff>
          <xdr:row>633</xdr:row>
          <xdr:rowOff>162560</xdr:rowOff>
        </xdr:to>
        <xdr:sp textlink="">
          <xdr:nvSpPr>
            <xdr:cNvPr id="80954" name="Object 12" hidden="1">
              <a:extLst>
                <a:ext uri="{63B3BB69-23CF-44E3-9099-C40C66FF867C}">
                  <a14:compatExt spid="_x0000_s80954"/>
                </a:ext>
              </a:extLst>
            </xdr:cNvPr>
            <xdr:cNvSpPr>
              <a:spLocks noChangeAspect="1"/>
            </xdr:cNvSpPr>
          </xdr:nvSpPr>
          <xdr:spPr>
            <a:xfrm>
              <a:off x="352425" y="130869055"/>
              <a:ext cx="5953125" cy="9338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66675</xdr:colOff>
          <xdr:row>638</xdr:row>
          <xdr:rowOff>151765</xdr:rowOff>
        </xdr:from>
        <xdr:to xmlns:xdr="http://schemas.openxmlformats.org/drawingml/2006/spreadsheetDrawing">
          <xdr:col>39</xdr:col>
          <xdr:colOff>9525</xdr:colOff>
          <xdr:row>677</xdr:row>
          <xdr:rowOff>133350</xdr:rowOff>
        </xdr:to>
        <xdr:sp textlink="">
          <xdr:nvSpPr>
            <xdr:cNvPr id="80955" name="Object 13" hidden="1">
              <a:extLst>
                <a:ext uri="{63B3BB69-23CF-44E3-9099-C40C66FF867C}">
                  <a14:compatExt spid="_x0000_s80955"/>
                </a:ext>
              </a:extLst>
            </xdr:cNvPr>
            <xdr:cNvSpPr>
              <a:spLocks noChangeAspect="1"/>
            </xdr:cNvSpPr>
          </xdr:nvSpPr>
          <xdr:spPr>
            <a:xfrm>
              <a:off x="390525" y="141400530"/>
              <a:ext cx="5953125" cy="9367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682</xdr:row>
          <xdr:rowOff>180975</xdr:rowOff>
        </xdr:from>
        <xdr:to xmlns:xdr="http://schemas.openxmlformats.org/drawingml/2006/spreadsheetDrawing">
          <xdr:col>38</xdr:col>
          <xdr:colOff>76200</xdr:colOff>
          <xdr:row>721</xdr:row>
          <xdr:rowOff>151765</xdr:rowOff>
        </xdr:to>
        <xdr:sp textlink="">
          <xdr:nvSpPr>
            <xdr:cNvPr id="80956" name="Object 14" hidden="1">
              <a:extLst>
                <a:ext uri="{63B3BB69-23CF-44E3-9099-C40C66FF867C}">
                  <a14:compatExt spid="_x0000_s80956"/>
                </a:ext>
              </a:extLst>
            </xdr:cNvPr>
            <xdr:cNvSpPr>
              <a:spLocks noChangeAspect="1"/>
            </xdr:cNvSpPr>
          </xdr:nvSpPr>
          <xdr:spPr>
            <a:xfrm>
              <a:off x="295275" y="152019000"/>
              <a:ext cx="5953125" cy="93567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66675</xdr:colOff>
          <xdr:row>726</xdr:row>
          <xdr:rowOff>0</xdr:rowOff>
        </xdr:from>
        <xdr:to xmlns:xdr="http://schemas.openxmlformats.org/drawingml/2006/spreadsheetDrawing">
          <xdr:col>38</xdr:col>
          <xdr:colOff>123825</xdr:colOff>
          <xdr:row>765</xdr:row>
          <xdr:rowOff>46990</xdr:rowOff>
        </xdr:to>
        <xdr:sp textlink="">
          <xdr:nvSpPr>
            <xdr:cNvPr id="80957" name="オブジェクト 61" hidden="1">
              <a:extLst>
                <a:ext uri="{63B3BB69-23CF-44E3-9099-C40C66FF867C}">
                  <a14:compatExt spid="_x0000_s80957"/>
                </a:ext>
              </a:extLst>
            </xdr:cNvPr>
            <xdr:cNvSpPr>
              <a:spLocks noChangeAspect="1"/>
            </xdr:cNvSpPr>
          </xdr:nvSpPr>
          <xdr:spPr>
            <a:xfrm>
              <a:off x="228600" y="162427285"/>
              <a:ext cx="6067425" cy="9432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770</xdr:row>
          <xdr:rowOff>28575</xdr:rowOff>
        </xdr:from>
        <xdr:to xmlns:xdr="http://schemas.openxmlformats.org/drawingml/2006/spreadsheetDrawing">
          <xdr:col>38</xdr:col>
          <xdr:colOff>76200</xdr:colOff>
          <xdr:row>809</xdr:row>
          <xdr:rowOff>0</xdr:rowOff>
        </xdr:to>
        <xdr:sp textlink="">
          <xdr:nvSpPr>
            <xdr:cNvPr id="80958" name="オブジェクト 62" hidden="1">
              <a:extLst>
                <a:ext uri="{63B3BB69-23CF-44E3-9099-C40C66FF867C}">
                  <a14:compatExt spid="_x0000_s80958"/>
                </a:ext>
              </a:extLst>
            </xdr:cNvPr>
            <xdr:cNvSpPr>
              <a:spLocks noChangeAspect="1"/>
            </xdr:cNvSpPr>
          </xdr:nvSpPr>
          <xdr:spPr>
            <a:xfrm>
              <a:off x="295275" y="173045120"/>
              <a:ext cx="5953125" cy="9357360"/>
            </a:xfrm>
            <a:prstGeom prst="rect"/>
          </xdr:spPr>
        </xdr:sp>
        <xdr:clientData/>
      </xdr:twoCellAnchor>
    </mc:Choice>
    <mc:Fallback/>
  </mc:AlternateContent>
  <xdr:twoCellAnchor>
    <xdr:from xmlns:xdr="http://schemas.openxmlformats.org/drawingml/2006/spreadsheetDrawing">
      <xdr:col>1</xdr:col>
      <xdr:colOff>76200</xdr:colOff>
      <xdr:row>814</xdr:row>
      <xdr:rowOff>0</xdr:rowOff>
    </xdr:from>
    <xdr:to xmlns:xdr="http://schemas.openxmlformats.org/drawingml/2006/spreadsheetDrawing">
      <xdr:col>39</xdr:col>
      <xdr:colOff>104775</xdr:colOff>
      <xdr:row>828</xdr:row>
      <xdr:rowOff>123825</xdr:rowOff>
    </xdr:to>
    <xdr:sp macro="" textlink="">
      <xdr:nvSpPr>
        <xdr:cNvPr id="76" name="テキスト ボックス 75"/>
        <xdr:cNvSpPr txBox="1"/>
      </xdr:nvSpPr>
      <xdr:spPr>
        <a:xfrm>
          <a:off x="238125" y="183605805"/>
          <a:ext cx="6200775" cy="349313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133350" indent="-133350" algn="just">
            <a:spcAft>
              <a:spcPts val="0"/>
            </a:spcAft>
          </a:pPr>
          <a:r>
            <a:rPr lang="en-US" altLang="ja-JP" sz="950">
              <a:solidFill>
                <a:schemeClr val="dk1"/>
              </a:solidFill>
              <a:effectLst/>
              <a:latin typeface="ＭＳ 明朝"/>
              <a:ea typeface="ＭＳ 明朝"/>
              <a:cs typeface="+mn-cs"/>
            </a:rPr>
            <a:t>4 </a:t>
          </a:r>
          <a:r>
            <a:rPr lang="ja-JP" altLang="ja-JP" sz="950">
              <a:solidFill>
                <a:schemeClr val="dk1"/>
              </a:solidFill>
              <a:effectLst/>
              <a:latin typeface="ＭＳ 明朝"/>
              <a:ea typeface="ＭＳ 明朝"/>
              <a:cs typeface="+mn-cs"/>
            </a:rPr>
            <a:t>　受注者は、工事目的物及び工事材料等を、第</a:t>
          </a:r>
          <a:r>
            <a:rPr lang="en-US" altLang="ja-JP" sz="950">
              <a:solidFill>
                <a:schemeClr val="dk1"/>
              </a:solidFill>
              <a:effectLst/>
              <a:latin typeface="ＭＳ 明朝"/>
              <a:ea typeface="ＭＳ 明朝"/>
              <a:cs typeface="+mn-cs"/>
            </a:rPr>
            <a:t>1</a:t>
          </a:r>
          <a:r>
            <a:rPr lang="ja-JP" altLang="ja-JP" sz="950">
              <a:solidFill>
                <a:schemeClr val="dk1"/>
              </a:solidFill>
              <a:effectLst/>
              <a:latin typeface="ＭＳ 明朝"/>
              <a:ea typeface="ＭＳ 明朝"/>
              <a:cs typeface="+mn-cs"/>
            </a:rPr>
            <a:t>項の規定による保険以外の保険に付したときは、</a:t>
          </a:r>
          <a:r>
            <a:rPr lang="ja-JP" altLang="en-US" sz="950" kern="100">
              <a:effectLst/>
              <a:latin typeface="ＭＳ 明朝"/>
              <a:ea typeface="ＭＳ 明朝"/>
              <a:cs typeface="Times New Roman"/>
            </a:rPr>
            <a:t>遅滞なくその旨を発注者に通知しなければならない。</a:t>
          </a:r>
        </a:p>
        <a:p>
          <a:pPr marL="133350" indent="-133350" algn="just">
            <a:spcAft>
              <a:spcPts val="0"/>
            </a:spcAft>
          </a:pPr>
          <a:r>
            <a:rPr lang="ja-JP" altLang="en-US" sz="950" kern="100">
              <a:effectLst/>
              <a:latin typeface="ＭＳ 明朝"/>
              <a:ea typeface="ＭＳ 明朝"/>
              <a:cs typeface="Times New Roman"/>
            </a:rPr>
            <a:t>　</a:t>
          </a:r>
          <a:r>
            <a:rPr lang="en-US" altLang="ja-JP" sz="950" kern="100">
              <a:effectLst/>
              <a:latin typeface="ＭＳ 明朝"/>
              <a:ea typeface="ＭＳ 明朝"/>
              <a:cs typeface="Times New Roman"/>
            </a:rPr>
            <a:t>(</a:t>
          </a:r>
          <a:r>
            <a:rPr lang="ja-JP" altLang="en-US" sz="950" kern="100">
              <a:effectLst/>
              <a:latin typeface="ＭＳ 明朝"/>
              <a:ea typeface="ＭＳ 明朝"/>
              <a:cs typeface="Times New Roman"/>
            </a:rPr>
            <a:t>賠償金等の徴収</a:t>
          </a:r>
          <a:r>
            <a:rPr lang="en-US" altLang="ja-JP" sz="950" kern="100">
              <a:effectLst/>
              <a:latin typeface="ＭＳ 明朝"/>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第５２条　受注者がこの契約に基づく賠償金、損害金又は違約金を発注者の指定する期間内に支払わないときは、発注者は、その支払わない額に発注者の指定する期間を経過した日から請負代金額支</a:t>
          </a:r>
          <a:endParaRPr lang="en-US" altLang="ja-JP" sz="950" kern="100">
            <a:effectLst/>
            <a:latin typeface="Century"/>
            <a:ea typeface="ＭＳ 明朝"/>
            <a:cs typeface="Times New Roman"/>
          </a:endParaRPr>
        </a:p>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31</xdr:col>
      <xdr:colOff>66675</xdr:colOff>
      <xdr:row>25</xdr:row>
      <xdr:rowOff>85725</xdr:rowOff>
    </xdr:from>
    <xdr:to xmlns:xdr="http://schemas.openxmlformats.org/drawingml/2006/spreadsheetDrawing">
      <xdr:col>42</xdr:col>
      <xdr:colOff>0</xdr:colOff>
      <xdr:row>34</xdr:row>
      <xdr:rowOff>85725</xdr:rowOff>
    </xdr:to>
    <xdr:grpSp>
      <xdr:nvGrpSpPr>
        <xdr:cNvPr id="2" name="Group 1"/>
        <xdr:cNvGrpSpPr/>
      </xdr:nvGrpSpPr>
      <xdr:grpSpPr>
        <a:xfrm>
          <a:off x="5105400" y="3979545"/>
          <a:ext cx="1714500" cy="109728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mlns:xdr="http://schemas.openxmlformats.org/drawingml/2006/spreadsheetDrawing">
      <xdr:col>23</xdr:col>
      <xdr:colOff>123825</xdr:colOff>
      <xdr:row>16</xdr:row>
      <xdr:rowOff>0</xdr:rowOff>
    </xdr:from>
    <xdr:to xmlns:xdr="http://schemas.openxmlformats.org/drawingml/2006/spreadsheetDrawing">
      <xdr:col>28</xdr:col>
      <xdr:colOff>114300</xdr:colOff>
      <xdr:row>23</xdr:row>
      <xdr:rowOff>0</xdr:rowOff>
    </xdr:to>
    <xdr:sp macro="" textlink="">
      <xdr:nvSpPr>
        <xdr:cNvPr id="5" name="Oval 4"/>
        <xdr:cNvSpPr>
          <a:spLocks noChangeArrowheads="1"/>
        </xdr:cNvSpPr>
      </xdr:nvSpPr>
      <xdr:spPr>
        <a:xfrm>
          <a:off x="3867150" y="2796540"/>
          <a:ext cx="800100" cy="853440"/>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57150</xdr:colOff>
          <xdr:row>110</xdr:row>
          <xdr:rowOff>0</xdr:rowOff>
        </xdr:from>
        <xdr:to xmlns:xdr="http://schemas.openxmlformats.org/drawingml/2006/spreadsheetDrawing">
          <xdr:col>39</xdr:col>
          <xdr:colOff>76200</xdr:colOff>
          <xdr:row>149</xdr:row>
          <xdr:rowOff>95250</xdr:rowOff>
        </xdr:to>
        <xdr:sp textlink="">
          <xdr:nvSpPr>
            <xdr:cNvPr id="81921" name="Object 1" hidden="1">
              <a:extLst>
                <a:ext uri="{63B3BB69-23CF-44E3-9099-C40C66FF867C}">
                  <a14:compatExt spid="_x0000_s81921"/>
                </a:ext>
              </a:extLst>
            </xdr:cNvPr>
            <xdr:cNvSpPr>
              <a:spLocks noChangeAspect="1"/>
            </xdr:cNvSpPr>
          </xdr:nvSpPr>
          <xdr:spPr>
            <a:xfrm>
              <a:off x="381000" y="14137640"/>
              <a:ext cx="6029325" cy="9481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76200</xdr:colOff>
          <xdr:row>153</xdr:row>
          <xdr:rowOff>209550</xdr:rowOff>
        </xdr:from>
        <xdr:to xmlns:xdr="http://schemas.openxmlformats.org/drawingml/2006/spreadsheetDrawing">
          <xdr:col>38</xdr:col>
          <xdr:colOff>142875</xdr:colOff>
          <xdr:row>192</xdr:row>
          <xdr:rowOff>219075</xdr:rowOff>
        </xdr:to>
        <xdr:sp textlink="">
          <xdr:nvSpPr>
            <xdr:cNvPr id="81922" name="Object 2" hidden="1">
              <a:extLst>
                <a:ext uri="{63B3BB69-23CF-44E3-9099-C40C66FF867C}">
                  <a14:compatExt spid="_x0000_s81922"/>
                </a:ext>
              </a:extLst>
            </xdr:cNvPr>
            <xdr:cNvSpPr>
              <a:spLocks noChangeAspect="1"/>
            </xdr:cNvSpPr>
          </xdr:nvSpPr>
          <xdr:spPr>
            <a:xfrm>
              <a:off x="400050" y="24695785"/>
              <a:ext cx="591502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38100</xdr:colOff>
          <xdr:row>198</xdr:row>
          <xdr:rowOff>57785</xdr:rowOff>
        </xdr:from>
        <xdr:to xmlns:xdr="http://schemas.openxmlformats.org/drawingml/2006/spreadsheetDrawing">
          <xdr:col>39</xdr:col>
          <xdr:colOff>47625</xdr:colOff>
          <xdr:row>237</xdr:row>
          <xdr:rowOff>46990</xdr:rowOff>
        </xdr:to>
        <xdr:sp textlink="">
          <xdr:nvSpPr>
            <xdr:cNvPr id="81923" name="Object 3" hidden="1">
              <a:extLst>
                <a:ext uri="{63B3BB69-23CF-44E3-9099-C40C66FF867C}">
                  <a14:compatExt spid="_x0000_s81923"/>
                </a:ext>
              </a:extLst>
            </xdr:cNvPr>
            <xdr:cNvSpPr>
              <a:spLocks noChangeAspect="1"/>
            </xdr:cNvSpPr>
          </xdr:nvSpPr>
          <xdr:spPr>
            <a:xfrm>
              <a:off x="361950" y="35373945"/>
              <a:ext cx="6019800" cy="9375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242</xdr:row>
          <xdr:rowOff>46990</xdr:rowOff>
        </xdr:from>
        <xdr:to xmlns:xdr="http://schemas.openxmlformats.org/drawingml/2006/spreadsheetDrawing">
          <xdr:col>38</xdr:col>
          <xdr:colOff>133350</xdr:colOff>
          <xdr:row>281</xdr:row>
          <xdr:rowOff>57785</xdr:rowOff>
        </xdr:to>
        <xdr:sp textlink="">
          <xdr:nvSpPr>
            <xdr:cNvPr id="81924" name="Object 4" hidden="1">
              <a:extLst>
                <a:ext uri="{63B3BB69-23CF-44E3-9099-C40C66FF867C}">
                  <a14:compatExt spid="_x0000_s81924"/>
                </a:ext>
              </a:extLst>
            </xdr:cNvPr>
            <xdr:cNvSpPr>
              <a:spLocks noChangeAspect="1"/>
            </xdr:cNvSpPr>
          </xdr:nvSpPr>
          <xdr:spPr>
            <a:xfrm>
              <a:off x="304800" y="45952410"/>
              <a:ext cx="6000750" cy="93967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152400</xdr:colOff>
          <xdr:row>286</xdr:row>
          <xdr:rowOff>9525</xdr:rowOff>
        </xdr:from>
        <xdr:to xmlns:xdr="http://schemas.openxmlformats.org/drawingml/2006/spreadsheetDrawing">
          <xdr:col>39</xdr:col>
          <xdr:colOff>38100</xdr:colOff>
          <xdr:row>325</xdr:row>
          <xdr:rowOff>28575</xdr:rowOff>
        </xdr:to>
        <xdr:sp textlink="">
          <xdr:nvSpPr>
            <xdr:cNvPr id="81925" name="Object 5" hidden="1">
              <a:extLst>
                <a:ext uri="{63B3BB69-23CF-44E3-9099-C40C66FF867C}">
                  <a14:compatExt spid="_x0000_s81925"/>
                </a:ext>
              </a:extLst>
            </xdr:cNvPr>
            <xdr:cNvSpPr>
              <a:spLocks noChangeAspect="1"/>
            </xdr:cNvSpPr>
          </xdr:nvSpPr>
          <xdr:spPr>
            <a:xfrm>
              <a:off x="314325" y="56504205"/>
              <a:ext cx="6057900" cy="94049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152400</xdr:colOff>
          <xdr:row>330</xdr:row>
          <xdr:rowOff>95250</xdr:rowOff>
        </xdr:from>
        <xdr:to xmlns:xdr="http://schemas.openxmlformats.org/drawingml/2006/spreadsheetDrawing">
          <xdr:col>39</xdr:col>
          <xdr:colOff>28575</xdr:colOff>
          <xdr:row>369</xdr:row>
          <xdr:rowOff>104775</xdr:rowOff>
        </xdr:to>
        <xdr:sp textlink="">
          <xdr:nvSpPr>
            <xdr:cNvPr id="81926" name="Object 6" hidden="1">
              <a:extLst>
                <a:ext uri="{63B3BB69-23CF-44E3-9099-C40C66FF867C}">
                  <a14:compatExt spid="_x0000_s81926"/>
                </a:ext>
              </a:extLst>
            </xdr:cNvPr>
            <xdr:cNvSpPr>
              <a:spLocks noChangeAspect="1"/>
            </xdr:cNvSpPr>
          </xdr:nvSpPr>
          <xdr:spPr>
            <a:xfrm>
              <a:off x="314325" y="67179190"/>
              <a:ext cx="604837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374</xdr:row>
          <xdr:rowOff>142240</xdr:rowOff>
        </xdr:from>
        <xdr:to xmlns:xdr="http://schemas.openxmlformats.org/drawingml/2006/spreadsheetDrawing">
          <xdr:col>38</xdr:col>
          <xdr:colOff>142875</xdr:colOff>
          <xdr:row>413</xdr:row>
          <xdr:rowOff>85725</xdr:rowOff>
        </xdr:to>
        <xdr:sp textlink="">
          <xdr:nvSpPr>
            <xdr:cNvPr id="81927" name="Object 7" hidden="1">
              <a:extLst>
                <a:ext uri="{63B3BB69-23CF-44E3-9099-C40C66FF867C}">
                  <a14:compatExt spid="_x0000_s81927"/>
                </a:ext>
              </a:extLst>
            </xdr:cNvPr>
            <xdr:cNvSpPr>
              <a:spLocks noChangeAspect="1"/>
            </xdr:cNvSpPr>
          </xdr:nvSpPr>
          <xdr:spPr>
            <a:xfrm>
              <a:off x="371475" y="77815440"/>
              <a:ext cx="5943600" cy="9329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19050</xdr:colOff>
          <xdr:row>418</xdr:row>
          <xdr:rowOff>67310</xdr:rowOff>
        </xdr:from>
        <xdr:to xmlns:xdr="http://schemas.openxmlformats.org/drawingml/2006/spreadsheetDrawing">
          <xdr:col>38</xdr:col>
          <xdr:colOff>123825</xdr:colOff>
          <xdr:row>457</xdr:row>
          <xdr:rowOff>85725</xdr:rowOff>
        </xdr:to>
        <xdr:sp textlink="">
          <xdr:nvSpPr>
            <xdr:cNvPr id="81928" name="Object 8" hidden="1">
              <a:extLst>
                <a:ext uri="{63B3BB69-23CF-44E3-9099-C40C66FF867C}">
                  <a14:compatExt spid="_x0000_s81928"/>
                </a:ext>
              </a:extLst>
            </xdr:cNvPr>
            <xdr:cNvSpPr>
              <a:spLocks noChangeAspect="1"/>
            </xdr:cNvSpPr>
          </xdr:nvSpPr>
          <xdr:spPr>
            <a:xfrm>
              <a:off x="342900" y="88329770"/>
              <a:ext cx="5953125" cy="9404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462</xdr:row>
          <xdr:rowOff>85725</xdr:rowOff>
        </xdr:from>
        <xdr:to xmlns:xdr="http://schemas.openxmlformats.org/drawingml/2006/spreadsheetDrawing">
          <xdr:col>38</xdr:col>
          <xdr:colOff>85725</xdr:colOff>
          <xdr:row>501</xdr:row>
          <xdr:rowOff>37465</xdr:rowOff>
        </xdr:to>
        <xdr:sp textlink="">
          <xdr:nvSpPr>
            <xdr:cNvPr id="81929" name="Object 9" hidden="1">
              <a:extLst>
                <a:ext uri="{63B3BB69-23CF-44E3-9099-C40C66FF867C}">
                  <a14:compatExt spid="_x0000_s81929"/>
                </a:ext>
              </a:extLst>
            </xdr:cNvPr>
            <xdr:cNvSpPr>
              <a:spLocks noChangeAspect="1"/>
            </xdr:cNvSpPr>
          </xdr:nvSpPr>
          <xdr:spPr>
            <a:xfrm>
              <a:off x="304800" y="98937445"/>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506</xdr:row>
          <xdr:rowOff>133350</xdr:rowOff>
        </xdr:from>
        <xdr:to xmlns:xdr="http://schemas.openxmlformats.org/drawingml/2006/spreadsheetDrawing">
          <xdr:col>38</xdr:col>
          <xdr:colOff>133350</xdr:colOff>
          <xdr:row>545</xdr:row>
          <xdr:rowOff>190500</xdr:rowOff>
        </xdr:to>
        <xdr:sp textlink="">
          <xdr:nvSpPr>
            <xdr:cNvPr id="81930" name="Object 10" hidden="1">
              <a:extLst>
                <a:ext uri="{63B3BB69-23CF-44E3-9099-C40C66FF867C}">
                  <a14:compatExt spid="_x0000_s81930"/>
                </a:ext>
              </a:extLst>
            </xdr:cNvPr>
            <xdr:cNvSpPr>
              <a:spLocks noChangeAspect="1"/>
            </xdr:cNvSpPr>
          </xdr:nvSpPr>
          <xdr:spPr>
            <a:xfrm>
              <a:off x="295275" y="109574330"/>
              <a:ext cx="6010275" cy="94430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550</xdr:row>
          <xdr:rowOff>151765</xdr:rowOff>
        </xdr:from>
        <xdr:to xmlns:xdr="http://schemas.openxmlformats.org/drawingml/2006/spreadsheetDrawing">
          <xdr:col>38</xdr:col>
          <xdr:colOff>76200</xdr:colOff>
          <xdr:row>589</xdr:row>
          <xdr:rowOff>104775</xdr:rowOff>
        </xdr:to>
        <xdr:sp textlink="">
          <xdr:nvSpPr>
            <xdr:cNvPr id="81931" name="Object 11" hidden="1">
              <a:extLst>
                <a:ext uri="{63B3BB69-23CF-44E3-9099-C40C66FF867C}">
                  <a14:compatExt spid="_x0000_s81931"/>
                </a:ext>
              </a:extLst>
            </xdr:cNvPr>
            <xdr:cNvSpPr>
              <a:spLocks noChangeAspect="1"/>
            </xdr:cNvSpPr>
          </xdr:nvSpPr>
          <xdr:spPr>
            <a:xfrm>
              <a:off x="295275" y="120182005"/>
              <a:ext cx="5953125" cy="9338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594</xdr:row>
          <xdr:rowOff>9525</xdr:rowOff>
        </xdr:from>
        <xdr:to xmlns:xdr="http://schemas.openxmlformats.org/drawingml/2006/spreadsheetDrawing">
          <xdr:col>38</xdr:col>
          <xdr:colOff>19050</xdr:colOff>
          <xdr:row>632</xdr:row>
          <xdr:rowOff>200025</xdr:rowOff>
        </xdr:to>
        <xdr:sp textlink="">
          <xdr:nvSpPr>
            <xdr:cNvPr id="81932" name="Object 12" hidden="1">
              <a:extLst>
                <a:ext uri="{63B3BB69-23CF-44E3-9099-C40C66FF867C}">
                  <a14:compatExt spid="_x0000_s81932"/>
                </a:ext>
              </a:extLst>
            </xdr:cNvPr>
            <xdr:cNvSpPr>
              <a:spLocks noChangeAspect="1"/>
            </xdr:cNvSpPr>
          </xdr:nvSpPr>
          <xdr:spPr>
            <a:xfrm>
              <a:off x="238125" y="130629025"/>
              <a:ext cx="5953125" cy="9335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638</xdr:row>
          <xdr:rowOff>123825</xdr:rowOff>
        </xdr:from>
        <xdr:to xmlns:xdr="http://schemas.openxmlformats.org/drawingml/2006/spreadsheetDrawing">
          <xdr:col>38</xdr:col>
          <xdr:colOff>85725</xdr:colOff>
          <xdr:row>677</xdr:row>
          <xdr:rowOff>142240</xdr:rowOff>
        </xdr:to>
        <xdr:sp textlink="">
          <xdr:nvSpPr>
            <xdr:cNvPr id="81933" name="Object 13" hidden="1">
              <a:extLst>
                <a:ext uri="{63B3BB69-23CF-44E3-9099-C40C66FF867C}">
                  <a14:compatExt spid="_x0000_s81933"/>
                </a:ext>
              </a:extLst>
            </xdr:cNvPr>
            <xdr:cNvSpPr>
              <a:spLocks noChangeAspect="1"/>
            </xdr:cNvSpPr>
          </xdr:nvSpPr>
          <xdr:spPr>
            <a:xfrm>
              <a:off x="304800" y="141332585"/>
              <a:ext cx="5953125" cy="9404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682</xdr:row>
          <xdr:rowOff>85725</xdr:rowOff>
        </xdr:from>
        <xdr:to xmlns:xdr="http://schemas.openxmlformats.org/drawingml/2006/spreadsheetDrawing">
          <xdr:col>38</xdr:col>
          <xdr:colOff>57150</xdr:colOff>
          <xdr:row>721</xdr:row>
          <xdr:rowOff>37465</xdr:rowOff>
        </xdr:to>
        <xdr:sp textlink="">
          <xdr:nvSpPr>
            <xdr:cNvPr id="81934" name="Object 14" hidden="1">
              <a:extLst>
                <a:ext uri="{63B3BB69-23CF-44E3-9099-C40C66FF867C}">
                  <a14:compatExt spid="_x0000_s81934"/>
                </a:ext>
              </a:extLst>
            </xdr:cNvPr>
            <xdr:cNvSpPr>
              <a:spLocks noChangeAspect="1"/>
            </xdr:cNvSpPr>
          </xdr:nvSpPr>
          <xdr:spPr>
            <a:xfrm>
              <a:off x="276225" y="151883745"/>
              <a:ext cx="5953125" cy="9337675"/>
            </a:xfrm>
            <a:prstGeom prst="rect"/>
          </xdr:spPr>
        </xdr:sp>
        <xdr:clientData/>
      </xdr:twoCellAnchor>
    </mc:Choice>
    <mc:Fallback/>
  </mc:AlternateContent>
  <xdr:twoCellAnchor editAs="oneCell">
    <xdr:from xmlns:xdr="http://schemas.openxmlformats.org/drawingml/2006/spreadsheetDrawing">
      <xdr:col>13</xdr:col>
      <xdr:colOff>133350</xdr:colOff>
      <xdr:row>68</xdr:row>
      <xdr:rowOff>10795</xdr:rowOff>
    </xdr:from>
    <xdr:to xmlns:xdr="http://schemas.openxmlformats.org/drawingml/2006/spreadsheetDrawing">
      <xdr:col>41</xdr:col>
      <xdr:colOff>38100</xdr:colOff>
      <xdr:row>70</xdr:row>
      <xdr:rowOff>1270</xdr:rowOff>
    </xdr:to>
    <xdr:sp macro="" textlink="">
      <xdr:nvSpPr>
        <xdr:cNvPr id="16399" name="AutoShape 35"/>
        <xdr:cNvSpPr>
          <a:spLocks noChangeArrowheads="1"/>
        </xdr:cNvSpPr>
      </xdr:nvSpPr>
      <xdr:spPr>
        <a:xfrm>
          <a:off x="2238375" y="9151620"/>
          <a:ext cx="4457700" cy="23431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725</xdr:row>
          <xdr:rowOff>37465</xdr:rowOff>
        </xdr:from>
        <xdr:to xmlns:xdr="http://schemas.openxmlformats.org/drawingml/2006/spreadsheetDrawing">
          <xdr:col>38</xdr:col>
          <xdr:colOff>19050</xdr:colOff>
          <xdr:row>763</xdr:row>
          <xdr:rowOff>228600</xdr:rowOff>
        </xdr:to>
        <xdr:sp textlink="">
          <xdr:nvSpPr>
            <xdr:cNvPr id="81936" name="オブジェクト 16" hidden="1">
              <a:extLst>
                <a:ext uri="{63B3BB69-23CF-44E3-9099-C40C66FF867C}">
                  <a14:compatExt spid="_x0000_s81936"/>
                </a:ext>
              </a:extLst>
            </xdr:cNvPr>
            <xdr:cNvSpPr>
              <a:spLocks noChangeAspect="1"/>
            </xdr:cNvSpPr>
          </xdr:nvSpPr>
          <xdr:spPr>
            <a:xfrm>
              <a:off x="238125" y="162184080"/>
              <a:ext cx="5953125" cy="933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769</xdr:row>
          <xdr:rowOff>28575</xdr:rowOff>
        </xdr:from>
        <xdr:to xmlns:xdr="http://schemas.openxmlformats.org/drawingml/2006/spreadsheetDrawing">
          <xdr:col>38</xdr:col>
          <xdr:colOff>85725</xdr:colOff>
          <xdr:row>807</xdr:row>
          <xdr:rowOff>219075</xdr:rowOff>
        </xdr:to>
        <xdr:sp textlink="">
          <xdr:nvSpPr>
            <xdr:cNvPr id="81937" name="オブジェクト 17" hidden="1">
              <a:extLst>
                <a:ext uri="{63B3BB69-23CF-44E3-9099-C40C66FF867C}">
                  <a14:compatExt spid="_x0000_s81937"/>
                </a:ext>
              </a:extLst>
            </xdr:cNvPr>
            <xdr:cNvSpPr>
              <a:spLocks noChangeAspect="1"/>
            </xdr:cNvSpPr>
          </xdr:nvSpPr>
          <xdr:spPr>
            <a:xfrm>
              <a:off x="304800" y="172764450"/>
              <a:ext cx="5953125" cy="9335770"/>
            </a:xfrm>
            <a:prstGeom prst="rect"/>
          </xdr:spPr>
        </xdr:sp>
        <xdr:clientData/>
      </xdr:twoCellAnchor>
    </mc:Choice>
    <mc:Fallback/>
  </mc:AlternateContent>
  <xdr:twoCellAnchor>
    <xdr:from xmlns:xdr="http://schemas.openxmlformats.org/drawingml/2006/spreadsheetDrawing">
      <xdr:col>1</xdr:col>
      <xdr:colOff>57150</xdr:colOff>
      <xdr:row>813</xdr:row>
      <xdr:rowOff>46990</xdr:rowOff>
    </xdr:from>
    <xdr:to xmlns:xdr="http://schemas.openxmlformats.org/drawingml/2006/spreadsheetDrawing">
      <xdr:col>39</xdr:col>
      <xdr:colOff>85725</xdr:colOff>
      <xdr:row>830</xdr:row>
      <xdr:rowOff>114300</xdr:rowOff>
    </xdr:to>
    <xdr:sp macro="" textlink="">
      <xdr:nvSpPr>
        <xdr:cNvPr id="6" name="テキスト ボックス 5"/>
        <xdr:cNvSpPr txBox="1"/>
      </xdr:nvSpPr>
      <xdr:spPr>
        <a:xfrm>
          <a:off x="219075" y="183372125"/>
          <a:ext cx="6200775" cy="415861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133350" indent="-133350" algn="just">
            <a:spcAft>
              <a:spcPts val="0"/>
            </a:spcAft>
          </a:pPr>
          <a:r>
            <a:rPr lang="en-US" altLang="ja-JP" sz="950">
              <a:solidFill>
                <a:schemeClr val="dk1"/>
              </a:solidFill>
              <a:effectLst/>
              <a:latin typeface="ＭＳ 明朝"/>
              <a:ea typeface="ＭＳ 明朝"/>
              <a:cs typeface="+mn-cs"/>
            </a:rPr>
            <a:t>4 </a:t>
          </a:r>
          <a:r>
            <a:rPr lang="ja-JP" altLang="ja-JP" sz="950">
              <a:solidFill>
                <a:schemeClr val="dk1"/>
              </a:solidFill>
              <a:effectLst/>
              <a:latin typeface="ＭＳ 明朝"/>
              <a:ea typeface="ＭＳ 明朝"/>
              <a:cs typeface="+mn-cs"/>
            </a:rPr>
            <a:t>　受注者は、工事目的物及び工事材料等を、第</a:t>
          </a:r>
          <a:r>
            <a:rPr lang="en-US" altLang="ja-JP" sz="950">
              <a:solidFill>
                <a:schemeClr val="dk1"/>
              </a:solidFill>
              <a:effectLst/>
              <a:latin typeface="ＭＳ 明朝"/>
              <a:ea typeface="ＭＳ 明朝"/>
              <a:cs typeface="+mn-cs"/>
            </a:rPr>
            <a:t>1</a:t>
          </a:r>
          <a:r>
            <a:rPr lang="ja-JP" altLang="ja-JP" sz="950">
              <a:solidFill>
                <a:schemeClr val="dk1"/>
              </a:solidFill>
              <a:effectLst/>
              <a:latin typeface="ＭＳ 明朝"/>
              <a:ea typeface="ＭＳ 明朝"/>
              <a:cs typeface="+mn-cs"/>
            </a:rPr>
            <a:t>項の規定による保険以外の保険に付したときは、</a:t>
          </a:r>
          <a:r>
            <a:rPr lang="ja-JP" altLang="en-US" sz="950" kern="100">
              <a:effectLst/>
              <a:latin typeface="ＭＳ 明朝"/>
              <a:ea typeface="ＭＳ 明朝"/>
              <a:cs typeface="Times New Roman"/>
            </a:rPr>
            <a:t>遅滞なくその旨を発注者に通知しなければならない。</a:t>
          </a:r>
        </a:p>
        <a:p>
          <a:pPr marL="133350" indent="-133350" algn="just">
            <a:spcAft>
              <a:spcPts val="0"/>
            </a:spcAft>
          </a:pPr>
          <a:r>
            <a:rPr lang="ja-JP" altLang="en-US" sz="950" kern="100">
              <a:effectLst/>
              <a:latin typeface="ＭＳ 明朝"/>
              <a:ea typeface="ＭＳ 明朝"/>
              <a:cs typeface="Times New Roman"/>
            </a:rPr>
            <a:t>　</a:t>
          </a:r>
          <a:r>
            <a:rPr lang="en-US" altLang="ja-JP" sz="950" kern="100">
              <a:effectLst/>
              <a:latin typeface="ＭＳ 明朝"/>
              <a:ea typeface="ＭＳ 明朝"/>
              <a:cs typeface="Times New Roman"/>
            </a:rPr>
            <a:t>(</a:t>
          </a:r>
          <a:r>
            <a:rPr lang="ja-JP" altLang="en-US" sz="950" kern="100">
              <a:effectLst/>
              <a:latin typeface="ＭＳ 明朝"/>
              <a:ea typeface="ＭＳ 明朝"/>
              <a:cs typeface="Times New Roman"/>
            </a:rPr>
            <a:t>賠償金等の徴収</a:t>
          </a:r>
          <a:r>
            <a:rPr lang="en-US" altLang="ja-JP" sz="950" kern="100">
              <a:effectLst/>
              <a:latin typeface="ＭＳ 明朝"/>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第５２条　受注者がこの契約に基づく賠償金、損害金又は違約金を発注者の指定する期間内に支払わないときは、発注者は、その支払わない額に発注者の指定する期間を経過した日から請負代金額支</a:t>
          </a:r>
          <a:endParaRPr lang="en-US" altLang="ja-JP" sz="950" kern="100">
            <a:effectLst/>
            <a:latin typeface="Century"/>
            <a:ea typeface="ＭＳ 明朝"/>
            <a:cs typeface="Times New Roman"/>
          </a:endParaRPr>
        </a:p>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a:p>
          <a:pPr marL="133350" indent="-133350" algn="just">
            <a:spcAft>
              <a:spcPts val="0"/>
            </a:spcAft>
          </a:pPr>
          <a:r>
            <a:rPr lang="ja-JP" altLang="en-US" sz="950" kern="100">
              <a:effectLst/>
              <a:latin typeface="Century"/>
              <a:ea typeface="ＭＳ 明朝"/>
              <a:cs typeface="Times New Roman"/>
            </a:rPr>
            <a:t>第５７条　この契約は、議会の同意議決を得たとき、本契約としての効力を持つものとする。</a:t>
          </a:r>
        </a:p>
        <a:p>
          <a:pPr marL="133350" indent="-133350" algn="just">
            <a:spcAft>
              <a:spcPts val="0"/>
            </a:spcAft>
          </a:pPr>
          <a:r>
            <a:rPr lang="en-US" altLang="ja-JP" sz="950" kern="100">
              <a:effectLst/>
              <a:latin typeface="Century"/>
              <a:ea typeface="ＭＳ 明朝"/>
              <a:cs typeface="Times New Roman"/>
            </a:rPr>
            <a:t>2</a:t>
          </a:r>
          <a:r>
            <a:rPr lang="ja-JP" altLang="en-US" sz="950" kern="100">
              <a:effectLst/>
              <a:latin typeface="Century"/>
              <a:ea typeface="ＭＳ 明朝"/>
              <a:cs typeface="Times New Roman"/>
            </a:rPr>
            <a:t>　この契約に基づく工事着手日は、議会の同意議決を得た日とする。</a:t>
          </a:r>
        </a:p>
        <a:p>
          <a:pPr marL="133350" indent="-133350" algn="just">
            <a:spcAft>
              <a:spcPts val="0"/>
            </a:spcAft>
          </a:pPr>
          <a:r>
            <a:rPr lang="ja-JP" altLang="en-US" sz="950" kern="100">
              <a:effectLst/>
              <a:latin typeface="Century"/>
              <a:ea typeface="ＭＳ 明朝"/>
              <a:cs typeface="Times New Roman"/>
            </a:rPr>
            <a:t> </a:t>
          </a:r>
        </a:p>
        <a:p>
          <a:pPr marL="133350" indent="-133350" algn="just">
            <a:spcAft>
              <a:spcPts val="0"/>
            </a:spcAft>
          </a:pPr>
          <a:endParaRPr kumimoji="1" lang="ja-JP" altLang="en-US" sz="95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mlns:xdr="http://schemas.openxmlformats.org/drawingml/2006/spreadsheetDrawing">
      <xdr:col>31</xdr:col>
      <xdr:colOff>66675</xdr:colOff>
      <xdr:row>25</xdr:row>
      <xdr:rowOff>85725</xdr:rowOff>
    </xdr:from>
    <xdr:to xmlns:xdr="http://schemas.openxmlformats.org/drawingml/2006/spreadsheetDrawing">
      <xdr:col>42</xdr:col>
      <xdr:colOff>0</xdr:colOff>
      <xdr:row>34</xdr:row>
      <xdr:rowOff>85725</xdr:rowOff>
    </xdr:to>
    <xdr:grpSp>
      <xdr:nvGrpSpPr>
        <xdr:cNvPr id="2" name="Group 1"/>
        <xdr:cNvGrpSpPr/>
      </xdr:nvGrpSpPr>
      <xdr:grpSpPr>
        <a:xfrm>
          <a:off x="5105400" y="3979545"/>
          <a:ext cx="1714500" cy="109728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mlns:xdr="http://schemas.openxmlformats.org/drawingml/2006/spreadsheetDrawing">
      <xdr:col>13</xdr:col>
      <xdr:colOff>114300</xdr:colOff>
      <xdr:row>16</xdr:row>
      <xdr:rowOff>0</xdr:rowOff>
    </xdr:from>
    <xdr:to xmlns:xdr="http://schemas.openxmlformats.org/drawingml/2006/spreadsheetDrawing">
      <xdr:col>18</xdr:col>
      <xdr:colOff>0</xdr:colOff>
      <xdr:row>22</xdr:row>
      <xdr:rowOff>9525</xdr:rowOff>
    </xdr:to>
    <xdr:sp macro="" textlink="">
      <xdr:nvSpPr>
        <xdr:cNvPr id="5" name="Oval 4"/>
        <xdr:cNvSpPr>
          <a:spLocks noChangeArrowheads="1"/>
        </xdr:cNvSpPr>
      </xdr:nvSpPr>
      <xdr:spPr>
        <a:xfrm>
          <a:off x="2219325" y="2796540"/>
          <a:ext cx="695325" cy="741045"/>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26</xdr:col>
      <xdr:colOff>114300</xdr:colOff>
      <xdr:row>16</xdr:row>
      <xdr:rowOff>9525</xdr:rowOff>
    </xdr:from>
    <xdr:to xmlns:xdr="http://schemas.openxmlformats.org/drawingml/2006/spreadsheetDrawing">
      <xdr:col>31</xdr:col>
      <xdr:colOff>0</xdr:colOff>
      <xdr:row>22</xdr:row>
      <xdr:rowOff>38100</xdr:rowOff>
    </xdr:to>
    <xdr:sp macro="" textlink="">
      <xdr:nvSpPr>
        <xdr:cNvPr id="21" name="Oval 4"/>
        <xdr:cNvSpPr>
          <a:spLocks noChangeArrowheads="1"/>
        </xdr:cNvSpPr>
      </xdr:nvSpPr>
      <xdr:spPr>
        <a:xfrm>
          <a:off x="4343400" y="2806065"/>
          <a:ext cx="695325" cy="760095"/>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13</xdr:col>
      <xdr:colOff>133350</xdr:colOff>
      <xdr:row>68</xdr:row>
      <xdr:rowOff>10795</xdr:rowOff>
    </xdr:from>
    <xdr:to xmlns:xdr="http://schemas.openxmlformats.org/drawingml/2006/spreadsheetDrawing">
      <xdr:col>41</xdr:col>
      <xdr:colOff>38100</xdr:colOff>
      <xdr:row>70</xdr:row>
      <xdr:rowOff>1270</xdr:rowOff>
    </xdr:to>
    <xdr:sp macro="" textlink="">
      <xdr:nvSpPr>
        <xdr:cNvPr id="17423" name="AutoShape 36"/>
        <xdr:cNvSpPr>
          <a:spLocks noChangeArrowheads="1"/>
        </xdr:cNvSpPr>
      </xdr:nvSpPr>
      <xdr:spPr>
        <a:xfrm>
          <a:off x="2238375" y="9151620"/>
          <a:ext cx="4457700" cy="23431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57150</xdr:colOff>
          <xdr:row>110</xdr:row>
          <xdr:rowOff>0</xdr:rowOff>
        </xdr:from>
        <xdr:to xmlns:xdr="http://schemas.openxmlformats.org/drawingml/2006/spreadsheetDrawing">
          <xdr:col>39</xdr:col>
          <xdr:colOff>76200</xdr:colOff>
          <xdr:row>149</xdr:row>
          <xdr:rowOff>95250</xdr:rowOff>
        </xdr:to>
        <xdr:sp textlink="">
          <xdr:nvSpPr>
            <xdr:cNvPr id="82960" name="Object 1" hidden="1">
              <a:extLst>
                <a:ext uri="{63B3BB69-23CF-44E3-9099-C40C66FF867C}">
                  <a14:compatExt spid="_x0000_s82960"/>
                </a:ext>
              </a:extLst>
            </xdr:cNvPr>
            <xdr:cNvSpPr>
              <a:spLocks noChangeAspect="1"/>
            </xdr:cNvSpPr>
          </xdr:nvSpPr>
          <xdr:spPr>
            <a:xfrm>
              <a:off x="381000" y="14126210"/>
              <a:ext cx="6029325" cy="9481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76200</xdr:colOff>
          <xdr:row>153</xdr:row>
          <xdr:rowOff>209550</xdr:rowOff>
        </xdr:from>
        <xdr:to xmlns:xdr="http://schemas.openxmlformats.org/drawingml/2006/spreadsheetDrawing">
          <xdr:col>38</xdr:col>
          <xdr:colOff>142875</xdr:colOff>
          <xdr:row>192</xdr:row>
          <xdr:rowOff>219075</xdr:rowOff>
        </xdr:to>
        <xdr:sp textlink="">
          <xdr:nvSpPr>
            <xdr:cNvPr id="82961" name="Object 2" hidden="1">
              <a:extLst>
                <a:ext uri="{63B3BB69-23CF-44E3-9099-C40C66FF867C}">
                  <a14:compatExt spid="_x0000_s82961"/>
                </a:ext>
              </a:extLst>
            </xdr:cNvPr>
            <xdr:cNvSpPr>
              <a:spLocks noChangeAspect="1"/>
            </xdr:cNvSpPr>
          </xdr:nvSpPr>
          <xdr:spPr>
            <a:xfrm>
              <a:off x="400050" y="24684355"/>
              <a:ext cx="591502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38100</xdr:colOff>
          <xdr:row>198</xdr:row>
          <xdr:rowOff>57785</xdr:rowOff>
        </xdr:from>
        <xdr:to xmlns:xdr="http://schemas.openxmlformats.org/drawingml/2006/spreadsheetDrawing">
          <xdr:col>39</xdr:col>
          <xdr:colOff>47625</xdr:colOff>
          <xdr:row>237</xdr:row>
          <xdr:rowOff>46990</xdr:rowOff>
        </xdr:to>
        <xdr:sp textlink="">
          <xdr:nvSpPr>
            <xdr:cNvPr id="82962" name="Object 3" hidden="1">
              <a:extLst>
                <a:ext uri="{63B3BB69-23CF-44E3-9099-C40C66FF867C}">
                  <a14:compatExt spid="_x0000_s82962"/>
                </a:ext>
              </a:extLst>
            </xdr:cNvPr>
            <xdr:cNvSpPr>
              <a:spLocks noChangeAspect="1"/>
            </xdr:cNvSpPr>
          </xdr:nvSpPr>
          <xdr:spPr>
            <a:xfrm>
              <a:off x="361950" y="35362515"/>
              <a:ext cx="6019800" cy="9375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242</xdr:row>
          <xdr:rowOff>46990</xdr:rowOff>
        </xdr:from>
        <xdr:to xmlns:xdr="http://schemas.openxmlformats.org/drawingml/2006/spreadsheetDrawing">
          <xdr:col>38</xdr:col>
          <xdr:colOff>133350</xdr:colOff>
          <xdr:row>281</xdr:row>
          <xdr:rowOff>57785</xdr:rowOff>
        </xdr:to>
        <xdr:sp textlink="">
          <xdr:nvSpPr>
            <xdr:cNvPr id="82963" name="Object 4" hidden="1">
              <a:extLst>
                <a:ext uri="{63B3BB69-23CF-44E3-9099-C40C66FF867C}">
                  <a14:compatExt spid="_x0000_s82963"/>
                </a:ext>
              </a:extLst>
            </xdr:cNvPr>
            <xdr:cNvSpPr>
              <a:spLocks noChangeAspect="1"/>
            </xdr:cNvSpPr>
          </xdr:nvSpPr>
          <xdr:spPr>
            <a:xfrm>
              <a:off x="304800" y="45940980"/>
              <a:ext cx="6000750" cy="93967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286</xdr:row>
          <xdr:rowOff>37465</xdr:rowOff>
        </xdr:from>
        <xdr:to xmlns:xdr="http://schemas.openxmlformats.org/drawingml/2006/spreadsheetDrawing">
          <xdr:col>39</xdr:col>
          <xdr:colOff>19050</xdr:colOff>
          <xdr:row>325</xdr:row>
          <xdr:rowOff>57785</xdr:rowOff>
        </xdr:to>
        <xdr:sp textlink="">
          <xdr:nvSpPr>
            <xdr:cNvPr id="82964" name="Object 5" hidden="1">
              <a:extLst>
                <a:ext uri="{63B3BB69-23CF-44E3-9099-C40C66FF867C}">
                  <a14:compatExt spid="_x0000_s82964"/>
                </a:ext>
              </a:extLst>
            </xdr:cNvPr>
            <xdr:cNvSpPr>
              <a:spLocks noChangeAspect="1"/>
            </xdr:cNvSpPr>
          </xdr:nvSpPr>
          <xdr:spPr>
            <a:xfrm>
              <a:off x="295275" y="56520715"/>
              <a:ext cx="6057900" cy="9406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152400</xdr:colOff>
          <xdr:row>330</xdr:row>
          <xdr:rowOff>95250</xdr:rowOff>
        </xdr:from>
        <xdr:to xmlns:xdr="http://schemas.openxmlformats.org/drawingml/2006/spreadsheetDrawing">
          <xdr:col>39</xdr:col>
          <xdr:colOff>28575</xdr:colOff>
          <xdr:row>369</xdr:row>
          <xdr:rowOff>104775</xdr:rowOff>
        </xdr:to>
        <xdr:sp textlink="">
          <xdr:nvSpPr>
            <xdr:cNvPr id="82965" name="Object 6" hidden="1">
              <a:extLst>
                <a:ext uri="{63B3BB69-23CF-44E3-9099-C40C66FF867C}">
                  <a14:compatExt spid="_x0000_s82965"/>
                </a:ext>
              </a:extLst>
            </xdr:cNvPr>
            <xdr:cNvSpPr>
              <a:spLocks noChangeAspect="1"/>
            </xdr:cNvSpPr>
          </xdr:nvSpPr>
          <xdr:spPr>
            <a:xfrm>
              <a:off x="314325" y="67167760"/>
              <a:ext cx="604837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374</xdr:row>
          <xdr:rowOff>142240</xdr:rowOff>
        </xdr:from>
        <xdr:to xmlns:xdr="http://schemas.openxmlformats.org/drawingml/2006/spreadsheetDrawing">
          <xdr:col>38</xdr:col>
          <xdr:colOff>142875</xdr:colOff>
          <xdr:row>413</xdr:row>
          <xdr:rowOff>85725</xdr:rowOff>
        </xdr:to>
        <xdr:sp textlink="">
          <xdr:nvSpPr>
            <xdr:cNvPr id="82966" name="Object 7" hidden="1">
              <a:extLst>
                <a:ext uri="{63B3BB69-23CF-44E3-9099-C40C66FF867C}">
                  <a14:compatExt spid="_x0000_s82966"/>
                </a:ext>
              </a:extLst>
            </xdr:cNvPr>
            <xdr:cNvSpPr>
              <a:spLocks noChangeAspect="1"/>
            </xdr:cNvSpPr>
          </xdr:nvSpPr>
          <xdr:spPr>
            <a:xfrm>
              <a:off x="371475" y="77804010"/>
              <a:ext cx="5943600" cy="9329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19050</xdr:colOff>
          <xdr:row>418</xdr:row>
          <xdr:rowOff>67310</xdr:rowOff>
        </xdr:from>
        <xdr:to xmlns:xdr="http://schemas.openxmlformats.org/drawingml/2006/spreadsheetDrawing">
          <xdr:col>38</xdr:col>
          <xdr:colOff>123825</xdr:colOff>
          <xdr:row>457</xdr:row>
          <xdr:rowOff>37465</xdr:rowOff>
        </xdr:to>
        <xdr:sp textlink="">
          <xdr:nvSpPr>
            <xdr:cNvPr id="82967" name="Object 8" hidden="1">
              <a:extLst>
                <a:ext uri="{63B3BB69-23CF-44E3-9099-C40C66FF867C}">
                  <a14:compatExt spid="_x0000_s82967"/>
                </a:ext>
              </a:extLst>
            </xdr:cNvPr>
            <xdr:cNvSpPr>
              <a:spLocks noChangeAspect="1"/>
            </xdr:cNvSpPr>
          </xdr:nvSpPr>
          <xdr:spPr>
            <a:xfrm>
              <a:off x="342900" y="88318340"/>
              <a:ext cx="5953125" cy="935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462</xdr:row>
          <xdr:rowOff>85725</xdr:rowOff>
        </xdr:from>
        <xdr:to xmlns:xdr="http://schemas.openxmlformats.org/drawingml/2006/spreadsheetDrawing">
          <xdr:col>38</xdr:col>
          <xdr:colOff>85725</xdr:colOff>
          <xdr:row>501</xdr:row>
          <xdr:rowOff>37465</xdr:rowOff>
        </xdr:to>
        <xdr:sp textlink="">
          <xdr:nvSpPr>
            <xdr:cNvPr id="82968" name="Object 9" hidden="1">
              <a:extLst>
                <a:ext uri="{63B3BB69-23CF-44E3-9099-C40C66FF867C}">
                  <a14:compatExt spid="_x0000_s82968"/>
                </a:ext>
              </a:extLst>
            </xdr:cNvPr>
            <xdr:cNvSpPr>
              <a:spLocks noChangeAspect="1"/>
            </xdr:cNvSpPr>
          </xdr:nvSpPr>
          <xdr:spPr>
            <a:xfrm>
              <a:off x="304800" y="98926015"/>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506</xdr:row>
          <xdr:rowOff>133350</xdr:rowOff>
        </xdr:from>
        <xdr:to xmlns:xdr="http://schemas.openxmlformats.org/drawingml/2006/spreadsheetDrawing">
          <xdr:col>38</xdr:col>
          <xdr:colOff>133350</xdr:colOff>
          <xdr:row>545</xdr:row>
          <xdr:rowOff>172085</xdr:rowOff>
        </xdr:to>
        <xdr:sp textlink="">
          <xdr:nvSpPr>
            <xdr:cNvPr id="82969" name="Object 10" hidden="1">
              <a:extLst>
                <a:ext uri="{63B3BB69-23CF-44E3-9099-C40C66FF867C}">
                  <a14:compatExt spid="_x0000_s82969"/>
                </a:ext>
              </a:extLst>
            </xdr:cNvPr>
            <xdr:cNvSpPr>
              <a:spLocks noChangeAspect="1"/>
            </xdr:cNvSpPr>
          </xdr:nvSpPr>
          <xdr:spPr>
            <a:xfrm>
              <a:off x="295275" y="109562900"/>
              <a:ext cx="6010275" cy="9424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550</xdr:row>
          <xdr:rowOff>151765</xdr:rowOff>
        </xdr:from>
        <xdr:to xmlns:xdr="http://schemas.openxmlformats.org/drawingml/2006/spreadsheetDrawing">
          <xdr:col>38</xdr:col>
          <xdr:colOff>76200</xdr:colOff>
          <xdr:row>589</xdr:row>
          <xdr:rowOff>104775</xdr:rowOff>
        </xdr:to>
        <xdr:sp textlink="">
          <xdr:nvSpPr>
            <xdr:cNvPr id="82970" name="Object 11" hidden="1">
              <a:extLst>
                <a:ext uri="{63B3BB69-23CF-44E3-9099-C40C66FF867C}">
                  <a14:compatExt spid="_x0000_s82970"/>
                </a:ext>
              </a:extLst>
            </xdr:cNvPr>
            <xdr:cNvSpPr>
              <a:spLocks noChangeAspect="1"/>
            </xdr:cNvSpPr>
          </xdr:nvSpPr>
          <xdr:spPr>
            <a:xfrm>
              <a:off x="295275" y="120170575"/>
              <a:ext cx="5953125" cy="9338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594</xdr:row>
          <xdr:rowOff>9525</xdr:rowOff>
        </xdr:from>
        <xdr:to xmlns:xdr="http://schemas.openxmlformats.org/drawingml/2006/spreadsheetDrawing">
          <xdr:col>38</xdr:col>
          <xdr:colOff>19050</xdr:colOff>
          <xdr:row>632</xdr:row>
          <xdr:rowOff>200025</xdr:rowOff>
        </xdr:to>
        <xdr:sp textlink="">
          <xdr:nvSpPr>
            <xdr:cNvPr id="82971" name="Object 12" hidden="1">
              <a:extLst>
                <a:ext uri="{63B3BB69-23CF-44E3-9099-C40C66FF867C}">
                  <a14:compatExt spid="_x0000_s82971"/>
                </a:ext>
              </a:extLst>
            </xdr:cNvPr>
            <xdr:cNvSpPr>
              <a:spLocks noChangeAspect="1"/>
            </xdr:cNvSpPr>
          </xdr:nvSpPr>
          <xdr:spPr>
            <a:xfrm>
              <a:off x="238125" y="130617595"/>
              <a:ext cx="5953125" cy="9335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638</xdr:row>
          <xdr:rowOff>123825</xdr:rowOff>
        </xdr:from>
        <xdr:to xmlns:xdr="http://schemas.openxmlformats.org/drawingml/2006/spreadsheetDrawing">
          <xdr:col>38</xdr:col>
          <xdr:colOff>85725</xdr:colOff>
          <xdr:row>677</xdr:row>
          <xdr:rowOff>142240</xdr:rowOff>
        </xdr:to>
        <xdr:sp textlink="">
          <xdr:nvSpPr>
            <xdr:cNvPr id="82972" name="Object 13" hidden="1">
              <a:extLst>
                <a:ext uri="{63B3BB69-23CF-44E3-9099-C40C66FF867C}">
                  <a14:compatExt spid="_x0000_s82972"/>
                </a:ext>
              </a:extLst>
            </xdr:cNvPr>
            <xdr:cNvSpPr>
              <a:spLocks noChangeAspect="1"/>
            </xdr:cNvSpPr>
          </xdr:nvSpPr>
          <xdr:spPr>
            <a:xfrm>
              <a:off x="304800" y="141321155"/>
              <a:ext cx="5953125" cy="94043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682</xdr:row>
          <xdr:rowOff>85725</xdr:rowOff>
        </xdr:from>
        <xdr:to xmlns:xdr="http://schemas.openxmlformats.org/drawingml/2006/spreadsheetDrawing">
          <xdr:col>38</xdr:col>
          <xdr:colOff>57150</xdr:colOff>
          <xdr:row>721</xdr:row>
          <xdr:rowOff>37465</xdr:rowOff>
        </xdr:to>
        <xdr:sp textlink="">
          <xdr:nvSpPr>
            <xdr:cNvPr id="82973" name="Object 14" hidden="1">
              <a:extLst>
                <a:ext uri="{63B3BB69-23CF-44E3-9099-C40C66FF867C}">
                  <a14:compatExt spid="_x0000_s82973"/>
                </a:ext>
              </a:extLst>
            </xdr:cNvPr>
            <xdr:cNvSpPr>
              <a:spLocks noChangeAspect="1"/>
            </xdr:cNvSpPr>
          </xdr:nvSpPr>
          <xdr:spPr>
            <a:xfrm>
              <a:off x="276225" y="151872315"/>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725</xdr:row>
          <xdr:rowOff>37465</xdr:rowOff>
        </xdr:from>
        <xdr:to xmlns:xdr="http://schemas.openxmlformats.org/drawingml/2006/spreadsheetDrawing">
          <xdr:col>38</xdr:col>
          <xdr:colOff>19050</xdr:colOff>
          <xdr:row>763</xdr:row>
          <xdr:rowOff>228600</xdr:rowOff>
        </xdr:to>
        <xdr:sp textlink="">
          <xdr:nvSpPr>
            <xdr:cNvPr id="82974" name="オブジェクト 30" hidden="1">
              <a:extLst>
                <a:ext uri="{63B3BB69-23CF-44E3-9099-C40C66FF867C}">
                  <a14:compatExt spid="_x0000_s82974"/>
                </a:ext>
              </a:extLst>
            </xdr:cNvPr>
            <xdr:cNvSpPr>
              <a:spLocks noChangeAspect="1"/>
            </xdr:cNvSpPr>
          </xdr:nvSpPr>
          <xdr:spPr>
            <a:xfrm>
              <a:off x="238125" y="162172650"/>
              <a:ext cx="5953125" cy="933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769</xdr:row>
          <xdr:rowOff>28575</xdr:rowOff>
        </xdr:from>
        <xdr:to xmlns:xdr="http://schemas.openxmlformats.org/drawingml/2006/spreadsheetDrawing">
          <xdr:col>38</xdr:col>
          <xdr:colOff>95250</xdr:colOff>
          <xdr:row>807</xdr:row>
          <xdr:rowOff>85725</xdr:rowOff>
        </xdr:to>
        <xdr:sp textlink="">
          <xdr:nvSpPr>
            <xdr:cNvPr id="82975" name="オブジェクト 31" hidden="1">
              <a:extLst>
                <a:ext uri="{63B3BB69-23CF-44E3-9099-C40C66FF867C}">
                  <a14:compatExt spid="_x0000_s82975"/>
                </a:ext>
              </a:extLst>
            </xdr:cNvPr>
            <xdr:cNvSpPr>
              <a:spLocks noChangeAspect="1"/>
            </xdr:cNvSpPr>
          </xdr:nvSpPr>
          <xdr:spPr>
            <a:xfrm>
              <a:off x="304800" y="172753020"/>
              <a:ext cx="5962650" cy="9202420"/>
            </a:xfrm>
            <a:prstGeom prst="rect"/>
          </xdr:spPr>
        </xdr:sp>
        <xdr:clientData/>
      </xdr:twoCellAnchor>
    </mc:Choice>
    <mc:Fallback/>
  </mc:AlternateContent>
  <xdr:twoCellAnchor>
    <xdr:from xmlns:xdr="http://schemas.openxmlformats.org/drawingml/2006/spreadsheetDrawing">
      <xdr:col>0</xdr:col>
      <xdr:colOff>123825</xdr:colOff>
      <xdr:row>811</xdr:row>
      <xdr:rowOff>209550</xdr:rowOff>
    </xdr:from>
    <xdr:to xmlns:xdr="http://schemas.openxmlformats.org/drawingml/2006/spreadsheetDrawing">
      <xdr:col>38</xdr:col>
      <xdr:colOff>152400</xdr:colOff>
      <xdr:row>828</xdr:row>
      <xdr:rowOff>37465</xdr:rowOff>
    </xdr:to>
    <xdr:sp macro="" textlink="">
      <xdr:nvSpPr>
        <xdr:cNvPr id="39" name="テキスト ボックス 38"/>
        <xdr:cNvSpPr txBox="1"/>
      </xdr:nvSpPr>
      <xdr:spPr>
        <a:xfrm>
          <a:off x="123825" y="183041925"/>
          <a:ext cx="6200775" cy="379539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133350" indent="-133350" algn="just">
            <a:spcAft>
              <a:spcPts val="0"/>
            </a:spcAft>
          </a:pPr>
          <a:r>
            <a:rPr lang="en-US" altLang="ja-JP" sz="950" kern="100">
              <a:effectLst/>
              <a:latin typeface="Century"/>
              <a:ea typeface="ＭＳ 明朝"/>
              <a:cs typeface="Times New Roman"/>
            </a:rPr>
            <a:t>4 </a:t>
          </a:r>
          <a:r>
            <a:rPr lang="ja-JP" altLang="en-US" sz="950" kern="100">
              <a:effectLst/>
              <a:latin typeface="Century"/>
              <a:ea typeface="ＭＳ 明朝"/>
              <a:cs typeface="Times New Roman"/>
            </a:rPr>
            <a:t>　受注者は、工事目的物及び工事材料等を、第</a:t>
          </a:r>
          <a:r>
            <a:rPr lang="en-US" altLang="ja-JP" sz="950" kern="100">
              <a:effectLst/>
              <a:latin typeface="Century"/>
              <a:ea typeface="ＭＳ 明朝"/>
              <a:cs typeface="Times New Roman"/>
            </a:rPr>
            <a:t>1</a:t>
          </a:r>
          <a:r>
            <a:rPr lang="ja-JP" altLang="en-US" sz="950" kern="100">
              <a:effectLst/>
              <a:latin typeface="Century"/>
              <a:ea typeface="ＭＳ 明朝"/>
              <a:cs typeface="Times New Roman"/>
            </a:rPr>
            <a:t>項の規定による保険以外の保険に付したときは、遅滞なくその旨を発注者に通知しなければならない。</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賠償金等の徴収</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第５２条　受注者がこの契約に基づく賠償金、損害金又は違約金を発注者の指定する期間内に支払わないときは、発注者は、その支払わない額に発注者の指定する期間を経過した日から請負代金額支払の日まで第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a:p>
          <a:pPr marL="133350" indent="-133350" algn="just">
            <a:spcAft>
              <a:spcPts val="0"/>
            </a:spcAft>
          </a:pPr>
          <a:r>
            <a:rPr lang="ja-JP" altLang="en-US" sz="950" kern="100">
              <a:effectLst/>
              <a:latin typeface="Century"/>
              <a:ea typeface="ＭＳ 明朝"/>
              <a:cs typeface="Times New Roman"/>
            </a:rPr>
            <a:t>第５７条　この契約は、議会の同意議決を得たとき、本契約としての効力を持つものとする。</a:t>
          </a:r>
        </a:p>
        <a:p>
          <a:pPr marL="133350" indent="-133350" algn="just">
            <a:spcAft>
              <a:spcPts val="0"/>
            </a:spcAft>
          </a:pPr>
          <a:r>
            <a:rPr lang="en-US" altLang="ja-JP" sz="950" kern="100">
              <a:effectLst/>
              <a:latin typeface="Century"/>
              <a:ea typeface="ＭＳ 明朝"/>
              <a:cs typeface="Times New Roman"/>
            </a:rPr>
            <a:t>2</a:t>
          </a:r>
          <a:r>
            <a:rPr lang="ja-JP" altLang="en-US" sz="950" kern="100">
              <a:effectLst/>
              <a:latin typeface="Century"/>
              <a:ea typeface="ＭＳ 明朝"/>
              <a:cs typeface="Times New Roman"/>
            </a:rPr>
            <a:t>　この契約に基づく工事着手日は、議会の同意議決を得た日とする。</a:t>
          </a:r>
          <a:endParaRPr kumimoji="1" lang="ja-JP" altLang="en-US" sz="95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mlns:xdr="http://schemas.openxmlformats.org/drawingml/2006/spreadsheetDrawing">
      <xdr:col>31</xdr:col>
      <xdr:colOff>66675</xdr:colOff>
      <xdr:row>25</xdr:row>
      <xdr:rowOff>85725</xdr:rowOff>
    </xdr:from>
    <xdr:to xmlns:xdr="http://schemas.openxmlformats.org/drawingml/2006/spreadsheetDrawing">
      <xdr:col>42</xdr:col>
      <xdr:colOff>0</xdr:colOff>
      <xdr:row>34</xdr:row>
      <xdr:rowOff>85725</xdr:rowOff>
    </xdr:to>
    <xdr:grpSp>
      <xdr:nvGrpSpPr>
        <xdr:cNvPr id="2" name="Group 1"/>
        <xdr:cNvGrpSpPr/>
      </xdr:nvGrpSpPr>
      <xdr:grpSpPr>
        <a:xfrm>
          <a:off x="5105400" y="3979545"/>
          <a:ext cx="1714500" cy="109728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mlns:xdr="http://schemas.openxmlformats.org/drawingml/2006/spreadsheetDrawing">
      <xdr:col>10</xdr:col>
      <xdr:colOff>116840</xdr:colOff>
      <xdr:row>16</xdr:row>
      <xdr:rowOff>12065</xdr:rowOff>
    </xdr:from>
    <xdr:to xmlns:xdr="http://schemas.openxmlformats.org/drawingml/2006/spreadsheetDrawing">
      <xdr:col>15</xdr:col>
      <xdr:colOff>6985</xdr:colOff>
      <xdr:row>22</xdr:row>
      <xdr:rowOff>21590</xdr:rowOff>
    </xdr:to>
    <xdr:sp macro="" textlink="">
      <xdr:nvSpPr>
        <xdr:cNvPr id="5" name="Oval 4"/>
        <xdr:cNvSpPr>
          <a:spLocks noChangeArrowheads="1"/>
        </xdr:cNvSpPr>
      </xdr:nvSpPr>
      <xdr:spPr>
        <a:xfrm>
          <a:off x="1736090" y="2808605"/>
          <a:ext cx="699770" cy="741045"/>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22</xdr:col>
      <xdr:colOff>126365</xdr:colOff>
      <xdr:row>16</xdr:row>
      <xdr:rowOff>9525</xdr:rowOff>
    </xdr:from>
    <xdr:to xmlns:xdr="http://schemas.openxmlformats.org/drawingml/2006/spreadsheetDrawing">
      <xdr:col>27</xdr:col>
      <xdr:colOff>12065</xdr:colOff>
      <xdr:row>22</xdr:row>
      <xdr:rowOff>38100</xdr:rowOff>
    </xdr:to>
    <xdr:sp macro="" textlink="">
      <xdr:nvSpPr>
        <xdr:cNvPr id="20" name="Oval 4"/>
        <xdr:cNvSpPr>
          <a:spLocks noChangeArrowheads="1"/>
        </xdr:cNvSpPr>
      </xdr:nvSpPr>
      <xdr:spPr>
        <a:xfrm>
          <a:off x="3707765" y="2806065"/>
          <a:ext cx="695325" cy="760095"/>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13</xdr:col>
      <xdr:colOff>133350</xdr:colOff>
      <xdr:row>68</xdr:row>
      <xdr:rowOff>10795</xdr:rowOff>
    </xdr:from>
    <xdr:to xmlns:xdr="http://schemas.openxmlformats.org/drawingml/2006/spreadsheetDrawing">
      <xdr:col>41</xdr:col>
      <xdr:colOff>38100</xdr:colOff>
      <xdr:row>70</xdr:row>
      <xdr:rowOff>1270</xdr:rowOff>
    </xdr:to>
    <xdr:sp macro="" textlink="">
      <xdr:nvSpPr>
        <xdr:cNvPr id="22" name="AutoShape 36"/>
        <xdr:cNvSpPr>
          <a:spLocks noChangeArrowheads="1"/>
        </xdr:cNvSpPr>
      </xdr:nvSpPr>
      <xdr:spPr>
        <a:xfrm>
          <a:off x="2238375" y="9151620"/>
          <a:ext cx="4457700" cy="234315"/>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xdr:twoCellAnchor editAs="oneCell">
    <xdr:from xmlns:xdr="http://schemas.openxmlformats.org/drawingml/2006/spreadsheetDrawing">
      <xdr:col>34</xdr:col>
      <xdr:colOff>0</xdr:colOff>
      <xdr:row>16</xdr:row>
      <xdr:rowOff>12065</xdr:rowOff>
    </xdr:from>
    <xdr:to xmlns:xdr="http://schemas.openxmlformats.org/drawingml/2006/spreadsheetDrawing">
      <xdr:col>38</xdr:col>
      <xdr:colOff>52705</xdr:colOff>
      <xdr:row>22</xdr:row>
      <xdr:rowOff>40640</xdr:rowOff>
    </xdr:to>
    <xdr:sp macro="" textlink="">
      <xdr:nvSpPr>
        <xdr:cNvPr id="23" name="Oval 4"/>
        <xdr:cNvSpPr>
          <a:spLocks noChangeArrowheads="1"/>
        </xdr:cNvSpPr>
      </xdr:nvSpPr>
      <xdr:spPr>
        <a:xfrm>
          <a:off x="5524500" y="2808605"/>
          <a:ext cx="700405" cy="760095"/>
        </a:xfrm>
        <a:prstGeom prst="ellipse">
          <a:avLst/>
        </a:prstGeom>
        <a:noFill/>
        <a:ln w="15875">
          <a:solidFill>
            <a:srgbClr val="000000"/>
          </a:solidFill>
          <a:prstDash val="sysDot"/>
          <a:round/>
          <a:headEnd/>
          <a:tailEnd/>
        </a:ln>
      </xdr:spPr>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57150</xdr:colOff>
          <xdr:row>110</xdr:row>
          <xdr:rowOff>0</xdr:rowOff>
        </xdr:from>
        <xdr:to xmlns:xdr="http://schemas.openxmlformats.org/drawingml/2006/spreadsheetDrawing">
          <xdr:col>39</xdr:col>
          <xdr:colOff>76200</xdr:colOff>
          <xdr:row>149</xdr:row>
          <xdr:rowOff>95250</xdr:rowOff>
        </xdr:to>
        <xdr:sp textlink="">
          <xdr:nvSpPr>
            <xdr:cNvPr id="98322" name="Object 1" hidden="1">
              <a:extLst>
                <a:ext uri="{63B3BB69-23CF-44E3-9099-C40C66FF867C}">
                  <a14:compatExt spid="_x0000_s98322"/>
                </a:ext>
              </a:extLst>
            </xdr:cNvPr>
            <xdr:cNvSpPr>
              <a:spLocks noChangeAspect="1"/>
            </xdr:cNvSpPr>
          </xdr:nvSpPr>
          <xdr:spPr>
            <a:xfrm>
              <a:off x="381000" y="14126210"/>
              <a:ext cx="6029325" cy="9481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76200</xdr:colOff>
          <xdr:row>153</xdr:row>
          <xdr:rowOff>209550</xdr:rowOff>
        </xdr:from>
        <xdr:to xmlns:xdr="http://schemas.openxmlformats.org/drawingml/2006/spreadsheetDrawing">
          <xdr:col>38</xdr:col>
          <xdr:colOff>142875</xdr:colOff>
          <xdr:row>192</xdr:row>
          <xdr:rowOff>219075</xdr:rowOff>
        </xdr:to>
        <xdr:sp textlink="">
          <xdr:nvSpPr>
            <xdr:cNvPr id="98323" name="Object 2" hidden="1">
              <a:extLst>
                <a:ext uri="{63B3BB69-23CF-44E3-9099-C40C66FF867C}">
                  <a14:compatExt spid="_x0000_s98323"/>
                </a:ext>
              </a:extLst>
            </xdr:cNvPr>
            <xdr:cNvSpPr>
              <a:spLocks noChangeAspect="1"/>
            </xdr:cNvSpPr>
          </xdr:nvSpPr>
          <xdr:spPr>
            <a:xfrm>
              <a:off x="400050" y="24684355"/>
              <a:ext cx="591502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38100</xdr:colOff>
          <xdr:row>198</xdr:row>
          <xdr:rowOff>57785</xdr:rowOff>
        </xdr:from>
        <xdr:to xmlns:xdr="http://schemas.openxmlformats.org/drawingml/2006/spreadsheetDrawing">
          <xdr:col>39</xdr:col>
          <xdr:colOff>47625</xdr:colOff>
          <xdr:row>237</xdr:row>
          <xdr:rowOff>46990</xdr:rowOff>
        </xdr:to>
        <xdr:sp textlink="">
          <xdr:nvSpPr>
            <xdr:cNvPr id="98324" name="Object 3" hidden="1">
              <a:extLst>
                <a:ext uri="{63B3BB69-23CF-44E3-9099-C40C66FF867C}">
                  <a14:compatExt spid="_x0000_s98324"/>
                </a:ext>
              </a:extLst>
            </xdr:cNvPr>
            <xdr:cNvSpPr>
              <a:spLocks noChangeAspect="1"/>
            </xdr:cNvSpPr>
          </xdr:nvSpPr>
          <xdr:spPr>
            <a:xfrm>
              <a:off x="361950" y="35362515"/>
              <a:ext cx="6019800" cy="9375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242</xdr:row>
          <xdr:rowOff>46990</xdr:rowOff>
        </xdr:from>
        <xdr:to xmlns:xdr="http://schemas.openxmlformats.org/drawingml/2006/spreadsheetDrawing">
          <xdr:col>38</xdr:col>
          <xdr:colOff>133350</xdr:colOff>
          <xdr:row>281</xdr:row>
          <xdr:rowOff>57785</xdr:rowOff>
        </xdr:to>
        <xdr:sp textlink="">
          <xdr:nvSpPr>
            <xdr:cNvPr id="98325" name="Object 4" hidden="1">
              <a:extLst>
                <a:ext uri="{63B3BB69-23CF-44E3-9099-C40C66FF867C}">
                  <a14:compatExt spid="_x0000_s98325"/>
                </a:ext>
              </a:extLst>
            </xdr:cNvPr>
            <xdr:cNvSpPr>
              <a:spLocks noChangeAspect="1"/>
            </xdr:cNvSpPr>
          </xdr:nvSpPr>
          <xdr:spPr>
            <a:xfrm>
              <a:off x="304800" y="45940980"/>
              <a:ext cx="6000750" cy="93967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286</xdr:row>
          <xdr:rowOff>37465</xdr:rowOff>
        </xdr:from>
        <xdr:to xmlns:xdr="http://schemas.openxmlformats.org/drawingml/2006/spreadsheetDrawing">
          <xdr:col>39</xdr:col>
          <xdr:colOff>19050</xdr:colOff>
          <xdr:row>325</xdr:row>
          <xdr:rowOff>57785</xdr:rowOff>
        </xdr:to>
        <xdr:sp textlink="">
          <xdr:nvSpPr>
            <xdr:cNvPr id="98326" name="Object 5" hidden="1">
              <a:extLst>
                <a:ext uri="{63B3BB69-23CF-44E3-9099-C40C66FF867C}">
                  <a14:compatExt spid="_x0000_s98326"/>
                </a:ext>
              </a:extLst>
            </xdr:cNvPr>
            <xdr:cNvSpPr>
              <a:spLocks noChangeAspect="1"/>
            </xdr:cNvSpPr>
          </xdr:nvSpPr>
          <xdr:spPr>
            <a:xfrm>
              <a:off x="295275" y="56520715"/>
              <a:ext cx="6057900" cy="9406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152400</xdr:colOff>
          <xdr:row>330</xdr:row>
          <xdr:rowOff>95250</xdr:rowOff>
        </xdr:from>
        <xdr:to xmlns:xdr="http://schemas.openxmlformats.org/drawingml/2006/spreadsheetDrawing">
          <xdr:col>39</xdr:col>
          <xdr:colOff>28575</xdr:colOff>
          <xdr:row>369</xdr:row>
          <xdr:rowOff>104775</xdr:rowOff>
        </xdr:to>
        <xdr:sp textlink="">
          <xdr:nvSpPr>
            <xdr:cNvPr id="98327" name="Object 6" hidden="1">
              <a:extLst>
                <a:ext uri="{63B3BB69-23CF-44E3-9099-C40C66FF867C}">
                  <a14:compatExt spid="_x0000_s98327"/>
                </a:ext>
              </a:extLst>
            </xdr:cNvPr>
            <xdr:cNvSpPr>
              <a:spLocks noChangeAspect="1"/>
            </xdr:cNvSpPr>
          </xdr:nvSpPr>
          <xdr:spPr>
            <a:xfrm>
              <a:off x="314325" y="67167760"/>
              <a:ext cx="604837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374</xdr:row>
          <xdr:rowOff>142240</xdr:rowOff>
        </xdr:from>
        <xdr:to xmlns:xdr="http://schemas.openxmlformats.org/drawingml/2006/spreadsheetDrawing">
          <xdr:col>38</xdr:col>
          <xdr:colOff>142875</xdr:colOff>
          <xdr:row>413</xdr:row>
          <xdr:rowOff>85725</xdr:rowOff>
        </xdr:to>
        <xdr:sp textlink="">
          <xdr:nvSpPr>
            <xdr:cNvPr id="98328" name="Object 7" hidden="1">
              <a:extLst>
                <a:ext uri="{63B3BB69-23CF-44E3-9099-C40C66FF867C}">
                  <a14:compatExt spid="_x0000_s98328"/>
                </a:ext>
              </a:extLst>
            </xdr:cNvPr>
            <xdr:cNvSpPr>
              <a:spLocks noChangeAspect="1"/>
            </xdr:cNvSpPr>
          </xdr:nvSpPr>
          <xdr:spPr>
            <a:xfrm>
              <a:off x="371475" y="77804010"/>
              <a:ext cx="5943600" cy="9329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19050</xdr:colOff>
          <xdr:row>418</xdr:row>
          <xdr:rowOff>67310</xdr:rowOff>
        </xdr:from>
        <xdr:to xmlns:xdr="http://schemas.openxmlformats.org/drawingml/2006/spreadsheetDrawing">
          <xdr:col>38</xdr:col>
          <xdr:colOff>123825</xdr:colOff>
          <xdr:row>457</xdr:row>
          <xdr:rowOff>19050</xdr:rowOff>
        </xdr:to>
        <xdr:sp textlink="">
          <xdr:nvSpPr>
            <xdr:cNvPr id="98329" name="Object 8" hidden="1">
              <a:extLst>
                <a:ext uri="{63B3BB69-23CF-44E3-9099-C40C66FF867C}">
                  <a14:compatExt spid="_x0000_s98329"/>
                </a:ext>
              </a:extLst>
            </xdr:cNvPr>
            <xdr:cNvSpPr>
              <a:spLocks noChangeAspect="1"/>
            </xdr:cNvSpPr>
          </xdr:nvSpPr>
          <xdr:spPr>
            <a:xfrm>
              <a:off x="342900" y="88318340"/>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462</xdr:row>
          <xdr:rowOff>85725</xdr:rowOff>
        </xdr:from>
        <xdr:to xmlns:xdr="http://schemas.openxmlformats.org/drawingml/2006/spreadsheetDrawing">
          <xdr:col>38</xdr:col>
          <xdr:colOff>85725</xdr:colOff>
          <xdr:row>501</xdr:row>
          <xdr:rowOff>37465</xdr:rowOff>
        </xdr:to>
        <xdr:sp textlink="">
          <xdr:nvSpPr>
            <xdr:cNvPr id="98330" name="Object 9" hidden="1">
              <a:extLst>
                <a:ext uri="{63B3BB69-23CF-44E3-9099-C40C66FF867C}">
                  <a14:compatExt spid="_x0000_s98330"/>
                </a:ext>
              </a:extLst>
            </xdr:cNvPr>
            <xdr:cNvSpPr>
              <a:spLocks noChangeAspect="1"/>
            </xdr:cNvSpPr>
          </xdr:nvSpPr>
          <xdr:spPr>
            <a:xfrm>
              <a:off x="304800" y="98926015"/>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506</xdr:row>
          <xdr:rowOff>133350</xdr:rowOff>
        </xdr:from>
        <xdr:to xmlns:xdr="http://schemas.openxmlformats.org/drawingml/2006/spreadsheetDrawing">
          <xdr:col>38</xdr:col>
          <xdr:colOff>133350</xdr:colOff>
          <xdr:row>545</xdr:row>
          <xdr:rowOff>190500</xdr:rowOff>
        </xdr:to>
        <xdr:sp textlink="">
          <xdr:nvSpPr>
            <xdr:cNvPr id="98331" name="Object 10" hidden="1">
              <a:extLst>
                <a:ext uri="{63B3BB69-23CF-44E3-9099-C40C66FF867C}">
                  <a14:compatExt spid="_x0000_s98331"/>
                </a:ext>
              </a:extLst>
            </xdr:cNvPr>
            <xdr:cNvSpPr>
              <a:spLocks noChangeAspect="1"/>
            </xdr:cNvSpPr>
          </xdr:nvSpPr>
          <xdr:spPr>
            <a:xfrm>
              <a:off x="295275" y="109562900"/>
              <a:ext cx="6010275" cy="94430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550</xdr:row>
          <xdr:rowOff>151765</xdr:rowOff>
        </xdr:from>
        <xdr:to xmlns:xdr="http://schemas.openxmlformats.org/drawingml/2006/spreadsheetDrawing">
          <xdr:col>38</xdr:col>
          <xdr:colOff>76200</xdr:colOff>
          <xdr:row>589</xdr:row>
          <xdr:rowOff>104775</xdr:rowOff>
        </xdr:to>
        <xdr:sp textlink="">
          <xdr:nvSpPr>
            <xdr:cNvPr id="98332" name="Object 11" hidden="1">
              <a:extLst>
                <a:ext uri="{63B3BB69-23CF-44E3-9099-C40C66FF867C}">
                  <a14:compatExt spid="_x0000_s98332"/>
                </a:ext>
              </a:extLst>
            </xdr:cNvPr>
            <xdr:cNvSpPr>
              <a:spLocks noChangeAspect="1"/>
            </xdr:cNvSpPr>
          </xdr:nvSpPr>
          <xdr:spPr>
            <a:xfrm>
              <a:off x="295275" y="120170575"/>
              <a:ext cx="5953125" cy="9338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594</xdr:row>
          <xdr:rowOff>9525</xdr:rowOff>
        </xdr:from>
        <xdr:to xmlns:xdr="http://schemas.openxmlformats.org/drawingml/2006/spreadsheetDrawing">
          <xdr:col>38</xdr:col>
          <xdr:colOff>19050</xdr:colOff>
          <xdr:row>632</xdr:row>
          <xdr:rowOff>200025</xdr:rowOff>
        </xdr:to>
        <xdr:sp textlink="">
          <xdr:nvSpPr>
            <xdr:cNvPr id="98333" name="Object 12" hidden="1">
              <a:extLst>
                <a:ext uri="{63B3BB69-23CF-44E3-9099-C40C66FF867C}">
                  <a14:compatExt spid="_x0000_s98333"/>
                </a:ext>
              </a:extLst>
            </xdr:cNvPr>
            <xdr:cNvSpPr>
              <a:spLocks noChangeAspect="1"/>
            </xdr:cNvSpPr>
          </xdr:nvSpPr>
          <xdr:spPr>
            <a:xfrm>
              <a:off x="238125" y="130617595"/>
              <a:ext cx="5953125" cy="9335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638</xdr:row>
          <xdr:rowOff>123825</xdr:rowOff>
        </xdr:from>
        <xdr:to xmlns:xdr="http://schemas.openxmlformats.org/drawingml/2006/spreadsheetDrawing">
          <xdr:col>38</xdr:col>
          <xdr:colOff>85725</xdr:colOff>
          <xdr:row>677</xdr:row>
          <xdr:rowOff>104775</xdr:rowOff>
        </xdr:to>
        <xdr:sp textlink="">
          <xdr:nvSpPr>
            <xdr:cNvPr id="98334" name="Object 13" hidden="1">
              <a:extLst>
                <a:ext uri="{63B3BB69-23CF-44E3-9099-C40C66FF867C}">
                  <a14:compatExt spid="_x0000_s98334"/>
                </a:ext>
              </a:extLst>
            </xdr:cNvPr>
            <xdr:cNvSpPr>
              <a:spLocks noChangeAspect="1"/>
            </xdr:cNvSpPr>
          </xdr:nvSpPr>
          <xdr:spPr>
            <a:xfrm>
              <a:off x="304800" y="141321155"/>
              <a:ext cx="5953125" cy="936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682</xdr:row>
          <xdr:rowOff>85725</xdr:rowOff>
        </xdr:from>
        <xdr:to xmlns:xdr="http://schemas.openxmlformats.org/drawingml/2006/spreadsheetDrawing">
          <xdr:col>38</xdr:col>
          <xdr:colOff>57150</xdr:colOff>
          <xdr:row>721</xdr:row>
          <xdr:rowOff>37465</xdr:rowOff>
        </xdr:to>
        <xdr:sp textlink="">
          <xdr:nvSpPr>
            <xdr:cNvPr id="98335" name="Object 14" hidden="1">
              <a:extLst>
                <a:ext uri="{63B3BB69-23CF-44E3-9099-C40C66FF867C}">
                  <a14:compatExt spid="_x0000_s98335"/>
                </a:ext>
              </a:extLst>
            </xdr:cNvPr>
            <xdr:cNvSpPr>
              <a:spLocks noChangeAspect="1"/>
            </xdr:cNvSpPr>
          </xdr:nvSpPr>
          <xdr:spPr>
            <a:xfrm>
              <a:off x="276225" y="151872315"/>
              <a:ext cx="595312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725</xdr:row>
          <xdr:rowOff>37465</xdr:rowOff>
        </xdr:from>
        <xdr:to xmlns:xdr="http://schemas.openxmlformats.org/drawingml/2006/spreadsheetDrawing">
          <xdr:col>38</xdr:col>
          <xdr:colOff>19050</xdr:colOff>
          <xdr:row>763</xdr:row>
          <xdr:rowOff>228600</xdr:rowOff>
        </xdr:to>
        <xdr:sp textlink="">
          <xdr:nvSpPr>
            <xdr:cNvPr id="98336" name="オブジェクト 32" hidden="1">
              <a:extLst>
                <a:ext uri="{63B3BB69-23CF-44E3-9099-C40C66FF867C}">
                  <a14:compatExt spid="_x0000_s98336"/>
                </a:ext>
              </a:extLst>
            </xdr:cNvPr>
            <xdr:cNvSpPr>
              <a:spLocks noChangeAspect="1"/>
            </xdr:cNvSpPr>
          </xdr:nvSpPr>
          <xdr:spPr>
            <a:xfrm>
              <a:off x="238125" y="162172650"/>
              <a:ext cx="5953125" cy="933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769</xdr:row>
          <xdr:rowOff>28575</xdr:rowOff>
        </xdr:from>
        <xdr:to xmlns:xdr="http://schemas.openxmlformats.org/drawingml/2006/spreadsheetDrawing">
          <xdr:col>38</xdr:col>
          <xdr:colOff>85725</xdr:colOff>
          <xdr:row>808</xdr:row>
          <xdr:rowOff>0</xdr:rowOff>
        </xdr:to>
        <xdr:sp textlink="">
          <xdr:nvSpPr>
            <xdr:cNvPr id="98337" name="オブジェクト 33" hidden="1">
              <a:extLst>
                <a:ext uri="{63B3BB69-23CF-44E3-9099-C40C66FF867C}">
                  <a14:compatExt spid="_x0000_s98337"/>
                </a:ext>
              </a:extLst>
            </xdr:cNvPr>
            <xdr:cNvSpPr>
              <a:spLocks noChangeAspect="1"/>
            </xdr:cNvSpPr>
          </xdr:nvSpPr>
          <xdr:spPr>
            <a:xfrm>
              <a:off x="304800" y="172753020"/>
              <a:ext cx="5953125" cy="9357360"/>
            </a:xfrm>
            <a:prstGeom prst="rect"/>
          </xdr:spPr>
        </xdr:sp>
        <xdr:clientData/>
      </xdr:twoCellAnchor>
    </mc:Choice>
    <mc:Fallback/>
  </mc:AlternateContent>
  <xdr:twoCellAnchor>
    <xdr:from xmlns:xdr="http://schemas.openxmlformats.org/drawingml/2006/spreadsheetDrawing">
      <xdr:col>0</xdr:col>
      <xdr:colOff>123825</xdr:colOff>
      <xdr:row>812</xdr:row>
      <xdr:rowOff>47625</xdr:rowOff>
    </xdr:from>
    <xdr:to xmlns:xdr="http://schemas.openxmlformats.org/drawingml/2006/spreadsheetDrawing">
      <xdr:col>38</xdr:col>
      <xdr:colOff>152400</xdr:colOff>
      <xdr:row>828</xdr:row>
      <xdr:rowOff>27940</xdr:rowOff>
    </xdr:to>
    <xdr:sp macro="" textlink="">
      <xdr:nvSpPr>
        <xdr:cNvPr id="41" name="テキスト ボックス 40"/>
        <xdr:cNvSpPr txBox="1"/>
      </xdr:nvSpPr>
      <xdr:spPr>
        <a:xfrm>
          <a:off x="123825" y="183120665"/>
          <a:ext cx="6200775" cy="37185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133350" indent="-133350" algn="just">
            <a:spcAft>
              <a:spcPts val="0"/>
            </a:spcAft>
          </a:pPr>
          <a:r>
            <a:rPr lang="en-US" altLang="ja-JP" sz="900">
              <a:solidFill>
                <a:schemeClr val="dk1"/>
              </a:solidFill>
              <a:effectLst/>
              <a:latin typeface="ＭＳ 明朝"/>
              <a:ea typeface="ＭＳ 明朝"/>
              <a:cs typeface="+mn-cs"/>
            </a:rPr>
            <a:t>4 </a:t>
          </a:r>
          <a:r>
            <a:rPr lang="ja-JP" altLang="ja-JP" sz="900">
              <a:solidFill>
                <a:schemeClr val="dk1"/>
              </a:solidFill>
              <a:effectLst/>
              <a:latin typeface="ＭＳ 明朝"/>
              <a:ea typeface="ＭＳ 明朝"/>
              <a:cs typeface="+mn-cs"/>
            </a:rPr>
            <a:t>　受注者は、工事目的物及び工事材料等を、第</a:t>
          </a:r>
          <a:r>
            <a:rPr lang="en-US" altLang="ja-JP" sz="900">
              <a:solidFill>
                <a:schemeClr val="dk1"/>
              </a:solidFill>
              <a:effectLst/>
              <a:latin typeface="ＭＳ 明朝"/>
              <a:ea typeface="ＭＳ 明朝"/>
              <a:cs typeface="+mn-cs"/>
            </a:rPr>
            <a:t>1</a:t>
          </a:r>
          <a:r>
            <a:rPr lang="ja-JP" altLang="ja-JP" sz="900">
              <a:solidFill>
                <a:schemeClr val="dk1"/>
              </a:solidFill>
              <a:effectLst/>
              <a:latin typeface="ＭＳ 明朝"/>
              <a:ea typeface="ＭＳ 明朝"/>
              <a:cs typeface="+mn-cs"/>
            </a:rPr>
            <a:t>項の規定による保険以外の保険に付したときは、</a:t>
          </a:r>
          <a:r>
            <a:rPr lang="ja-JP" altLang="en-US" sz="900" kern="100">
              <a:effectLst/>
              <a:latin typeface="ＭＳ 明朝"/>
              <a:ea typeface="ＭＳ 明朝"/>
              <a:cs typeface="Times New Roman"/>
            </a:rPr>
            <a:t>遅滞なくその旨を発注者に通知しなければならない。</a:t>
          </a:r>
        </a:p>
        <a:p>
          <a:pPr marL="133350" indent="-133350" algn="just">
            <a:spcAft>
              <a:spcPts val="0"/>
            </a:spcAft>
          </a:pPr>
          <a:r>
            <a:rPr lang="ja-JP" altLang="en-US" sz="900" kern="100">
              <a:effectLst/>
              <a:latin typeface="ＭＳ 明朝"/>
              <a:ea typeface="ＭＳ 明朝"/>
              <a:cs typeface="Times New Roman"/>
            </a:rPr>
            <a:t>　</a:t>
          </a:r>
          <a:r>
            <a:rPr lang="en-US" altLang="ja-JP" sz="900" kern="100">
              <a:effectLst/>
              <a:latin typeface="ＭＳ 明朝"/>
              <a:ea typeface="ＭＳ 明朝"/>
              <a:cs typeface="Times New Roman"/>
            </a:rPr>
            <a:t>(</a:t>
          </a:r>
          <a:r>
            <a:rPr lang="ja-JP" altLang="en-US" sz="900" kern="100">
              <a:effectLst/>
              <a:latin typeface="ＭＳ 明朝"/>
              <a:ea typeface="ＭＳ 明朝"/>
              <a:cs typeface="Times New Roman"/>
            </a:rPr>
            <a:t>賠償金等の徴収</a:t>
          </a:r>
          <a:r>
            <a:rPr lang="en-US" altLang="ja-JP" sz="900" kern="100">
              <a:effectLst/>
              <a:latin typeface="ＭＳ 明朝"/>
              <a:ea typeface="ＭＳ 明朝"/>
              <a:cs typeface="Times New Roman"/>
            </a:rPr>
            <a:t>)</a:t>
          </a:r>
        </a:p>
        <a:p>
          <a:pPr marL="133350" indent="-133350" algn="just">
            <a:spcAft>
              <a:spcPts val="0"/>
            </a:spcAft>
          </a:pPr>
          <a:r>
            <a:rPr lang="ja-JP" altLang="en-US" sz="900" kern="100">
              <a:effectLst/>
              <a:latin typeface="ＭＳ 明朝"/>
              <a:ea typeface="ＭＳ 明朝"/>
              <a:cs typeface="Times New Roman"/>
            </a:rPr>
            <a:t>第５２条　受注者がこの契約に基づく賠償金、損害金又は違約金を発注者の指定する期間内に支払わないと</a:t>
          </a:r>
          <a:r>
            <a:rPr lang="ja-JP" altLang="en-US" sz="950" kern="100">
              <a:effectLst/>
              <a:latin typeface="Century"/>
              <a:ea typeface="ＭＳ 明朝"/>
              <a:cs typeface="Times New Roman"/>
            </a:rPr>
            <a:t>きは、発注者は、その支払わない額に発注者の指定する期間を経過した日から請負代金額支</a:t>
          </a:r>
          <a:endParaRPr lang="en-US" altLang="ja-JP" sz="950" kern="100">
            <a:effectLst/>
            <a:latin typeface="Century"/>
            <a:ea typeface="ＭＳ 明朝"/>
            <a:cs typeface="Times New Roman"/>
          </a:endParaRPr>
        </a:p>
        <a:p>
          <a:pPr marL="133350" indent="-133350" algn="just">
            <a:spcAft>
              <a:spcPts val="0"/>
            </a:spcAft>
          </a:pPr>
          <a:r>
            <a:rPr lang="ja-JP" altLang="en-US" sz="950" kern="100">
              <a:effectLst/>
              <a:latin typeface="Century"/>
              <a:ea typeface="ＭＳ 明朝"/>
              <a:cs typeface="Times New Roman"/>
            </a:rPr>
            <a:t>　払の日まで第</a:t>
          </a:r>
          <a:r>
            <a:rPr lang="en-US" altLang="ja-JP" sz="950" kern="100">
              <a:effectLst/>
              <a:latin typeface="Century"/>
              <a:ea typeface="ＭＳ 明朝"/>
              <a:cs typeface="Times New Roman"/>
            </a:rPr>
            <a:t>30</a:t>
          </a:r>
          <a:r>
            <a:rPr lang="ja-JP" altLang="en-US" sz="950" kern="100">
              <a:effectLst/>
              <a:latin typeface="Century"/>
              <a:ea typeface="ＭＳ 明朝"/>
              <a:cs typeface="Times New Roman"/>
            </a:rPr>
            <a:t>条第</a:t>
          </a:r>
          <a:r>
            <a:rPr lang="en-US" altLang="ja-JP" sz="950" kern="100">
              <a:effectLst/>
              <a:latin typeface="Century"/>
              <a:ea typeface="ＭＳ 明朝"/>
              <a:cs typeface="Times New Roman"/>
            </a:rPr>
            <a:t>7</a:t>
          </a:r>
          <a:r>
            <a:rPr lang="ja-JP" altLang="en-US" sz="950" kern="100">
              <a:effectLst/>
              <a:latin typeface="Century"/>
              <a:ea typeface="ＭＳ 明朝"/>
              <a:cs typeface="Times New Roman"/>
            </a:rPr>
            <a:t>項の率の割合で計算した利息を付した額と、発注者の支払うべき請負代金額及び第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a:p>
          <a:pPr marL="133350" indent="-133350" algn="just">
            <a:spcAft>
              <a:spcPts val="0"/>
            </a:spcAft>
          </a:pPr>
          <a:r>
            <a:rPr lang="ja-JP" altLang="en-US" sz="950" kern="100">
              <a:effectLst/>
              <a:latin typeface="Century"/>
              <a:ea typeface="ＭＳ 明朝"/>
              <a:cs typeface="Times New Roman"/>
            </a:rPr>
            <a:t>第５７条　この契約は、議会の同意議決を得たとき、本契約としての効力を持つものとする。</a:t>
          </a:r>
        </a:p>
        <a:p>
          <a:pPr marL="133350" indent="-133350" algn="just">
            <a:spcAft>
              <a:spcPts val="0"/>
            </a:spcAft>
          </a:pPr>
          <a:r>
            <a:rPr lang="en-US" altLang="ja-JP" sz="950" kern="100">
              <a:effectLst/>
              <a:latin typeface="Century"/>
              <a:ea typeface="ＭＳ 明朝"/>
              <a:cs typeface="Times New Roman"/>
            </a:rPr>
            <a:t>2</a:t>
          </a:r>
          <a:r>
            <a:rPr lang="ja-JP" altLang="en-US" sz="950" kern="100">
              <a:effectLst/>
              <a:latin typeface="Century"/>
              <a:ea typeface="ＭＳ 明朝"/>
              <a:cs typeface="Times New Roman"/>
            </a:rPr>
            <a:t>　この契約に基づく工事着手日は、議会の同意議決を得た日とする。</a:t>
          </a:r>
          <a:endParaRPr kumimoji="1" lang="ja-JP" altLang="en-US" sz="95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mlns:xdr="http://schemas.openxmlformats.org/drawingml/2006/spreadsheetDrawing">
      <xdr:col>31</xdr:col>
      <xdr:colOff>66675</xdr:colOff>
      <xdr:row>25</xdr:row>
      <xdr:rowOff>85725</xdr:rowOff>
    </xdr:from>
    <xdr:to xmlns:xdr="http://schemas.openxmlformats.org/drawingml/2006/spreadsheetDrawing">
      <xdr:col>42</xdr:col>
      <xdr:colOff>0</xdr:colOff>
      <xdr:row>34</xdr:row>
      <xdr:rowOff>85725</xdr:rowOff>
    </xdr:to>
    <xdr:grpSp>
      <xdr:nvGrpSpPr>
        <xdr:cNvPr id="2" name="Group 1"/>
        <xdr:cNvGrpSpPr/>
      </xdr:nvGrpSpPr>
      <xdr:grpSpPr>
        <a:xfrm>
          <a:off x="5086350" y="3979545"/>
          <a:ext cx="1714500" cy="1097280"/>
          <a:chOff x="7794" y="1854"/>
          <a:chExt cx="2880" cy="1619"/>
        </a:xfrm>
      </xdr:grpSpPr>
      <xdr:sp macro="" textlink="">
        <xdr:nvSpPr>
          <xdr:cNvPr id="3" name="Rectangle 2"/>
          <xdr:cNvSpPr>
            <a:spLocks noChangeArrowheads="1"/>
          </xdr:cNvSpPr>
        </xdr:nvSpPr>
        <xdr:spPr>
          <a:xfrm>
            <a:off x="7794" y="1854"/>
            <a:ext cx="1440" cy="1619"/>
          </a:xfrm>
          <a:prstGeom prst="rect">
            <a:avLst/>
          </a:prstGeom>
          <a:noFill/>
          <a:ln w="9525" cap="rnd">
            <a:solidFill>
              <a:srgbClr val="000000"/>
            </a:solidFill>
            <a:prstDash val="sysDot"/>
            <a:miter lim="800000"/>
            <a:headEnd/>
            <a:tailEnd/>
          </a:ln>
        </xdr:spPr>
      </xdr:sp>
      <xdr:sp macro="" textlink="">
        <xdr:nvSpPr>
          <xdr:cNvPr id="4" name="Rectangle 3"/>
          <xdr:cNvSpPr>
            <a:spLocks noChangeArrowheads="1"/>
          </xdr:cNvSpPr>
        </xdr:nvSpPr>
        <xdr:spPr>
          <a:xfrm>
            <a:off x="9234" y="1854"/>
            <a:ext cx="1440" cy="1619"/>
          </a:xfrm>
          <a:prstGeom prst="rect">
            <a:avLst/>
          </a:prstGeom>
          <a:noFill/>
          <a:ln w="9525" cap="rnd">
            <a:solidFill>
              <a:srgbClr val="000000"/>
            </a:solidFill>
            <a:prstDash val="sysDot"/>
            <a:miter lim="800000"/>
            <a:headEnd/>
            <a:tailEnd/>
          </a:ln>
        </xdr:spPr>
      </xdr:sp>
    </xdr:grpSp>
    <xdr:clientData/>
  </xdr:twoCellAnchor>
  <xdr:twoCellAnchor editAs="oneCell">
    <xdr:from xmlns:xdr="http://schemas.openxmlformats.org/drawingml/2006/spreadsheetDrawing">
      <xdr:col>13</xdr:col>
      <xdr:colOff>114300</xdr:colOff>
      <xdr:row>16</xdr:row>
      <xdr:rowOff>0</xdr:rowOff>
    </xdr:from>
    <xdr:to xmlns:xdr="http://schemas.openxmlformats.org/drawingml/2006/spreadsheetDrawing">
      <xdr:col>18</xdr:col>
      <xdr:colOff>0</xdr:colOff>
      <xdr:row>22</xdr:row>
      <xdr:rowOff>9525</xdr:rowOff>
    </xdr:to>
    <xdr:sp macro="" textlink="">
      <xdr:nvSpPr>
        <xdr:cNvPr id="5" name="Oval 4"/>
        <xdr:cNvSpPr>
          <a:spLocks noChangeArrowheads="1"/>
        </xdr:cNvSpPr>
      </xdr:nvSpPr>
      <xdr:spPr>
        <a:xfrm>
          <a:off x="2219325" y="2796540"/>
          <a:ext cx="695325" cy="741045"/>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26</xdr:col>
      <xdr:colOff>114300</xdr:colOff>
      <xdr:row>16</xdr:row>
      <xdr:rowOff>9525</xdr:rowOff>
    </xdr:from>
    <xdr:to xmlns:xdr="http://schemas.openxmlformats.org/drawingml/2006/spreadsheetDrawing">
      <xdr:col>31</xdr:col>
      <xdr:colOff>0</xdr:colOff>
      <xdr:row>22</xdr:row>
      <xdr:rowOff>38100</xdr:rowOff>
    </xdr:to>
    <xdr:sp macro="" textlink="">
      <xdr:nvSpPr>
        <xdr:cNvPr id="21" name="Oval 4"/>
        <xdr:cNvSpPr>
          <a:spLocks noChangeArrowheads="1"/>
        </xdr:cNvSpPr>
      </xdr:nvSpPr>
      <xdr:spPr>
        <a:xfrm>
          <a:off x="4324350" y="2806065"/>
          <a:ext cx="695325" cy="760095"/>
        </a:xfrm>
        <a:prstGeom prst="ellipse">
          <a:avLst/>
        </a:prstGeom>
        <a:noFill/>
        <a:ln w="15875">
          <a:solidFill>
            <a:srgbClr val="000000"/>
          </a:solidFill>
          <a:prstDash val="sysDot"/>
          <a:round/>
          <a:headEnd/>
          <a:tailEnd/>
        </a:ln>
      </xdr:spPr>
    </xdr:sp>
    <xdr:clientData/>
  </xdr:twoCellAnchor>
  <xdr:twoCellAnchor editAs="oneCell">
    <xdr:from xmlns:xdr="http://schemas.openxmlformats.org/drawingml/2006/spreadsheetDrawing">
      <xdr:col>13</xdr:col>
      <xdr:colOff>133350</xdr:colOff>
      <xdr:row>68</xdr:row>
      <xdr:rowOff>10795</xdr:rowOff>
    </xdr:from>
    <xdr:to xmlns:xdr="http://schemas.openxmlformats.org/drawingml/2006/spreadsheetDrawing">
      <xdr:col>41</xdr:col>
      <xdr:colOff>38100</xdr:colOff>
      <xdr:row>70</xdr:row>
      <xdr:rowOff>4445</xdr:rowOff>
    </xdr:to>
    <xdr:sp macro="" textlink="">
      <xdr:nvSpPr>
        <xdr:cNvPr id="18447" name="AutoShape 36"/>
        <xdr:cNvSpPr>
          <a:spLocks noChangeArrowheads="1"/>
        </xdr:cNvSpPr>
      </xdr:nvSpPr>
      <xdr:spPr>
        <a:xfrm>
          <a:off x="2238375" y="9151620"/>
          <a:ext cx="4438650" cy="237490"/>
        </a:xfrm>
        <a:prstGeom prst="bracketPair">
          <a:avLst>
            <a:gd name="adj" fmla="val 16667"/>
          </a:avLst>
        </a:prstGeom>
        <a:noFill/>
        <a:ln w="9525">
          <a:solidFill>
            <a:srgbClr val="000000"/>
          </a:solidFill>
          <a:round/>
          <a:headEnd/>
          <a:tailEnd/>
        </a:ln>
      </xdr:spPr>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57150</xdr:colOff>
          <xdr:row>110</xdr:row>
          <xdr:rowOff>0</xdr:rowOff>
        </xdr:from>
        <xdr:to xmlns:xdr="http://schemas.openxmlformats.org/drawingml/2006/spreadsheetDrawing">
          <xdr:col>39</xdr:col>
          <xdr:colOff>76200</xdr:colOff>
          <xdr:row>149</xdr:row>
          <xdr:rowOff>95250</xdr:rowOff>
        </xdr:to>
        <xdr:sp textlink="">
          <xdr:nvSpPr>
            <xdr:cNvPr id="83984" name="Object 1" hidden="1">
              <a:extLst>
                <a:ext uri="{63B3BB69-23CF-44E3-9099-C40C66FF867C}">
                  <a14:compatExt spid="_x0000_s83984"/>
                </a:ext>
              </a:extLst>
            </xdr:cNvPr>
            <xdr:cNvSpPr>
              <a:spLocks noChangeAspect="1"/>
            </xdr:cNvSpPr>
          </xdr:nvSpPr>
          <xdr:spPr>
            <a:xfrm>
              <a:off x="381000" y="14126210"/>
              <a:ext cx="6010275" cy="9481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76200</xdr:colOff>
          <xdr:row>153</xdr:row>
          <xdr:rowOff>209550</xdr:rowOff>
        </xdr:from>
        <xdr:to xmlns:xdr="http://schemas.openxmlformats.org/drawingml/2006/spreadsheetDrawing">
          <xdr:col>38</xdr:col>
          <xdr:colOff>142875</xdr:colOff>
          <xdr:row>192</xdr:row>
          <xdr:rowOff>219075</xdr:rowOff>
        </xdr:to>
        <xdr:sp textlink="">
          <xdr:nvSpPr>
            <xdr:cNvPr id="83985" name="Object 2" hidden="1">
              <a:extLst>
                <a:ext uri="{63B3BB69-23CF-44E3-9099-C40C66FF867C}">
                  <a14:compatExt spid="_x0000_s83985"/>
                </a:ext>
              </a:extLst>
            </xdr:cNvPr>
            <xdr:cNvSpPr>
              <a:spLocks noChangeAspect="1"/>
            </xdr:cNvSpPr>
          </xdr:nvSpPr>
          <xdr:spPr>
            <a:xfrm>
              <a:off x="400050" y="24684355"/>
              <a:ext cx="589597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38100</xdr:colOff>
          <xdr:row>198</xdr:row>
          <xdr:rowOff>57785</xdr:rowOff>
        </xdr:from>
        <xdr:to xmlns:xdr="http://schemas.openxmlformats.org/drawingml/2006/spreadsheetDrawing">
          <xdr:col>39</xdr:col>
          <xdr:colOff>47625</xdr:colOff>
          <xdr:row>237</xdr:row>
          <xdr:rowOff>46990</xdr:rowOff>
        </xdr:to>
        <xdr:sp textlink="">
          <xdr:nvSpPr>
            <xdr:cNvPr id="83986" name="Object 3" hidden="1">
              <a:extLst>
                <a:ext uri="{63B3BB69-23CF-44E3-9099-C40C66FF867C}">
                  <a14:compatExt spid="_x0000_s83986"/>
                </a:ext>
              </a:extLst>
            </xdr:cNvPr>
            <xdr:cNvSpPr>
              <a:spLocks noChangeAspect="1"/>
            </xdr:cNvSpPr>
          </xdr:nvSpPr>
          <xdr:spPr>
            <a:xfrm>
              <a:off x="361950" y="35362515"/>
              <a:ext cx="6000750" cy="9375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242</xdr:row>
          <xdr:rowOff>46990</xdr:rowOff>
        </xdr:from>
        <xdr:to xmlns:xdr="http://schemas.openxmlformats.org/drawingml/2006/spreadsheetDrawing">
          <xdr:col>38</xdr:col>
          <xdr:colOff>133350</xdr:colOff>
          <xdr:row>281</xdr:row>
          <xdr:rowOff>57785</xdr:rowOff>
        </xdr:to>
        <xdr:sp textlink="">
          <xdr:nvSpPr>
            <xdr:cNvPr id="83987" name="Object 4" hidden="1">
              <a:extLst>
                <a:ext uri="{63B3BB69-23CF-44E3-9099-C40C66FF867C}">
                  <a14:compatExt spid="_x0000_s83987"/>
                </a:ext>
              </a:extLst>
            </xdr:cNvPr>
            <xdr:cNvSpPr>
              <a:spLocks noChangeAspect="1"/>
            </xdr:cNvSpPr>
          </xdr:nvSpPr>
          <xdr:spPr>
            <a:xfrm>
              <a:off x="304800" y="45940980"/>
              <a:ext cx="5981700" cy="93967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286</xdr:row>
          <xdr:rowOff>37465</xdr:rowOff>
        </xdr:from>
        <xdr:to xmlns:xdr="http://schemas.openxmlformats.org/drawingml/2006/spreadsheetDrawing">
          <xdr:col>39</xdr:col>
          <xdr:colOff>19050</xdr:colOff>
          <xdr:row>325</xdr:row>
          <xdr:rowOff>57785</xdr:rowOff>
        </xdr:to>
        <xdr:sp textlink="">
          <xdr:nvSpPr>
            <xdr:cNvPr id="83988" name="Object 5" hidden="1">
              <a:extLst>
                <a:ext uri="{63B3BB69-23CF-44E3-9099-C40C66FF867C}">
                  <a14:compatExt spid="_x0000_s83988"/>
                </a:ext>
              </a:extLst>
            </xdr:cNvPr>
            <xdr:cNvSpPr>
              <a:spLocks noChangeAspect="1"/>
            </xdr:cNvSpPr>
          </xdr:nvSpPr>
          <xdr:spPr>
            <a:xfrm>
              <a:off x="295275" y="56520715"/>
              <a:ext cx="6038850" cy="94062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152400</xdr:colOff>
          <xdr:row>330</xdr:row>
          <xdr:rowOff>95250</xdr:rowOff>
        </xdr:from>
        <xdr:to xmlns:xdr="http://schemas.openxmlformats.org/drawingml/2006/spreadsheetDrawing">
          <xdr:col>39</xdr:col>
          <xdr:colOff>28575</xdr:colOff>
          <xdr:row>369</xdr:row>
          <xdr:rowOff>104775</xdr:rowOff>
        </xdr:to>
        <xdr:sp textlink="">
          <xdr:nvSpPr>
            <xdr:cNvPr id="83989" name="Object 6" hidden="1">
              <a:extLst>
                <a:ext uri="{63B3BB69-23CF-44E3-9099-C40C66FF867C}">
                  <a14:compatExt spid="_x0000_s83989"/>
                </a:ext>
              </a:extLst>
            </xdr:cNvPr>
            <xdr:cNvSpPr>
              <a:spLocks noChangeAspect="1"/>
            </xdr:cNvSpPr>
          </xdr:nvSpPr>
          <xdr:spPr>
            <a:xfrm>
              <a:off x="314325" y="67167760"/>
              <a:ext cx="6029325" cy="9395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374</xdr:row>
          <xdr:rowOff>142240</xdr:rowOff>
        </xdr:from>
        <xdr:to xmlns:xdr="http://schemas.openxmlformats.org/drawingml/2006/spreadsheetDrawing">
          <xdr:col>38</xdr:col>
          <xdr:colOff>142875</xdr:colOff>
          <xdr:row>413</xdr:row>
          <xdr:rowOff>85725</xdr:rowOff>
        </xdr:to>
        <xdr:sp textlink="">
          <xdr:nvSpPr>
            <xdr:cNvPr id="83990" name="Object 7" hidden="1">
              <a:extLst>
                <a:ext uri="{63B3BB69-23CF-44E3-9099-C40C66FF867C}">
                  <a14:compatExt spid="_x0000_s83990"/>
                </a:ext>
              </a:extLst>
            </xdr:cNvPr>
            <xdr:cNvSpPr>
              <a:spLocks noChangeAspect="1"/>
            </xdr:cNvSpPr>
          </xdr:nvSpPr>
          <xdr:spPr>
            <a:xfrm>
              <a:off x="371475" y="77804010"/>
              <a:ext cx="5924550" cy="93294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19050</xdr:colOff>
          <xdr:row>418</xdr:row>
          <xdr:rowOff>67310</xdr:rowOff>
        </xdr:from>
        <xdr:to xmlns:xdr="http://schemas.openxmlformats.org/drawingml/2006/spreadsheetDrawing">
          <xdr:col>38</xdr:col>
          <xdr:colOff>123825</xdr:colOff>
          <xdr:row>457</xdr:row>
          <xdr:rowOff>67310</xdr:rowOff>
        </xdr:to>
        <xdr:sp textlink="">
          <xdr:nvSpPr>
            <xdr:cNvPr id="83991" name="Object 8" hidden="1">
              <a:extLst>
                <a:ext uri="{63B3BB69-23CF-44E3-9099-C40C66FF867C}">
                  <a14:compatExt spid="_x0000_s83991"/>
                </a:ext>
              </a:extLst>
            </xdr:cNvPr>
            <xdr:cNvSpPr>
              <a:spLocks noChangeAspect="1"/>
            </xdr:cNvSpPr>
          </xdr:nvSpPr>
          <xdr:spPr>
            <a:xfrm>
              <a:off x="342900" y="88318340"/>
              <a:ext cx="5934075" cy="93859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462</xdr:row>
          <xdr:rowOff>85725</xdr:rowOff>
        </xdr:from>
        <xdr:to xmlns:xdr="http://schemas.openxmlformats.org/drawingml/2006/spreadsheetDrawing">
          <xdr:col>38</xdr:col>
          <xdr:colOff>85725</xdr:colOff>
          <xdr:row>501</xdr:row>
          <xdr:rowOff>37465</xdr:rowOff>
        </xdr:to>
        <xdr:sp textlink="">
          <xdr:nvSpPr>
            <xdr:cNvPr id="83992" name="Object 9" hidden="1">
              <a:extLst>
                <a:ext uri="{63B3BB69-23CF-44E3-9099-C40C66FF867C}">
                  <a14:compatExt spid="_x0000_s83992"/>
                </a:ext>
              </a:extLst>
            </xdr:cNvPr>
            <xdr:cNvSpPr>
              <a:spLocks noChangeAspect="1"/>
            </xdr:cNvSpPr>
          </xdr:nvSpPr>
          <xdr:spPr>
            <a:xfrm>
              <a:off x="304800" y="98926015"/>
              <a:ext cx="5934075" cy="93376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506</xdr:row>
          <xdr:rowOff>133350</xdr:rowOff>
        </xdr:from>
        <xdr:to xmlns:xdr="http://schemas.openxmlformats.org/drawingml/2006/spreadsheetDrawing">
          <xdr:col>38</xdr:col>
          <xdr:colOff>133350</xdr:colOff>
          <xdr:row>545</xdr:row>
          <xdr:rowOff>190500</xdr:rowOff>
        </xdr:to>
        <xdr:sp textlink="">
          <xdr:nvSpPr>
            <xdr:cNvPr id="83993" name="Object 10" hidden="1">
              <a:extLst>
                <a:ext uri="{63B3BB69-23CF-44E3-9099-C40C66FF867C}">
                  <a14:compatExt spid="_x0000_s83993"/>
                </a:ext>
              </a:extLst>
            </xdr:cNvPr>
            <xdr:cNvSpPr>
              <a:spLocks noChangeAspect="1"/>
            </xdr:cNvSpPr>
          </xdr:nvSpPr>
          <xdr:spPr>
            <a:xfrm>
              <a:off x="295275" y="109562900"/>
              <a:ext cx="5991225" cy="94430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133350</xdr:colOff>
          <xdr:row>550</xdr:row>
          <xdr:rowOff>151765</xdr:rowOff>
        </xdr:from>
        <xdr:to xmlns:xdr="http://schemas.openxmlformats.org/drawingml/2006/spreadsheetDrawing">
          <xdr:col>38</xdr:col>
          <xdr:colOff>76200</xdr:colOff>
          <xdr:row>589</xdr:row>
          <xdr:rowOff>123825</xdr:rowOff>
        </xdr:to>
        <xdr:sp textlink="">
          <xdr:nvSpPr>
            <xdr:cNvPr id="83994" name="Object 11" hidden="1">
              <a:extLst>
                <a:ext uri="{63B3BB69-23CF-44E3-9099-C40C66FF867C}">
                  <a14:compatExt spid="_x0000_s83994"/>
                </a:ext>
              </a:extLst>
            </xdr:cNvPr>
            <xdr:cNvSpPr>
              <a:spLocks noChangeAspect="1"/>
            </xdr:cNvSpPr>
          </xdr:nvSpPr>
          <xdr:spPr>
            <a:xfrm>
              <a:off x="295275" y="120170575"/>
              <a:ext cx="5934075" cy="93579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594</xdr:row>
          <xdr:rowOff>9525</xdr:rowOff>
        </xdr:from>
        <xdr:to xmlns:xdr="http://schemas.openxmlformats.org/drawingml/2006/spreadsheetDrawing">
          <xdr:col>38</xdr:col>
          <xdr:colOff>19050</xdr:colOff>
          <xdr:row>632</xdr:row>
          <xdr:rowOff>200025</xdr:rowOff>
        </xdr:to>
        <xdr:sp textlink="">
          <xdr:nvSpPr>
            <xdr:cNvPr id="83995" name="Object 12" hidden="1">
              <a:extLst>
                <a:ext uri="{63B3BB69-23CF-44E3-9099-C40C66FF867C}">
                  <a14:compatExt spid="_x0000_s83995"/>
                </a:ext>
              </a:extLst>
            </xdr:cNvPr>
            <xdr:cNvSpPr>
              <a:spLocks noChangeAspect="1"/>
            </xdr:cNvSpPr>
          </xdr:nvSpPr>
          <xdr:spPr>
            <a:xfrm>
              <a:off x="238125" y="130617595"/>
              <a:ext cx="5934075" cy="93357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638</xdr:row>
          <xdr:rowOff>123825</xdr:rowOff>
        </xdr:from>
        <xdr:to xmlns:xdr="http://schemas.openxmlformats.org/drawingml/2006/spreadsheetDrawing">
          <xdr:col>38</xdr:col>
          <xdr:colOff>85725</xdr:colOff>
          <xdr:row>677</xdr:row>
          <xdr:rowOff>104775</xdr:rowOff>
        </xdr:to>
        <xdr:sp textlink="">
          <xdr:nvSpPr>
            <xdr:cNvPr id="83996" name="Object 13" hidden="1">
              <a:extLst>
                <a:ext uri="{63B3BB69-23CF-44E3-9099-C40C66FF867C}">
                  <a14:compatExt spid="_x0000_s83996"/>
                </a:ext>
              </a:extLst>
            </xdr:cNvPr>
            <xdr:cNvSpPr>
              <a:spLocks noChangeAspect="1"/>
            </xdr:cNvSpPr>
          </xdr:nvSpPr>
          <xdr:spPr>
            <a:xfrm>
              <a:off x="304800" y="141321155"/>
              <a:ext cx="5934075" cy="936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682</xdr:row>
          <xdr:rowOff>85725</xdr:rowOff>
        </xdr:from>
        <xdr:to xmlns:xdr="http://schemas.openxmlformats.org/drawingml/2006/spreadsheetDrawing">
          <xdr:col>38</xdr:col>
          <xdr:colOff>57150</xdr:colOff>
          <xdr:row>721</xdr:row>
          <xdr:rowOff>67310</xdr:rowOff>
        </xdr:to>
        <xdr:sp textlink="">
          <xdr:nvSpPr>
            <xdr:cNvPr id="83997" name="Object 14" hidden="1">
              <a:extLst>
                <a:ext uri="{63B3BB69-23CF-44E3-9099-C40C66FF867C}">
                  <a14:compatExt spid="_x0000_s83997"/>
                </a:ext>
              </a:extLst>
            </xdr:cNvPr>
            <xdr:cNvSpPr>
              <a:spLocks noChangeAspect="1"/>
            </xdr:cNvSpPr>
          </xdr:nvSpPr>
          <xdr:spPr>
            <a:xfrm>
              <a:off x="276225" y="151872315"/>
              <a:ext cx="5934075" cy="9367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76200</xdr:colOff>
          <xdr:row>725</xdr:row>
          <xdr:rowOff>37465</xdr:rowOff>
        </xdr:from>
        <xdr:to xmlns:xdr="http://schemas.openxmlformats.org/drawingml/2006/spreadsheetDrawing">
          <xdr:col>38</xdr:col>
          <xdr:colOff>19050</xdr:colOff>
          <xdr:row>763</xdr:row>
          <xdr:rowOff>228600</xdr:rowOff>
        </xdr:to>
        <xdr:sp textlink="">
          <xdr:nvSpPr>
            <xdr:cNvPr id="83998" name="オブジェクト 30" hidden="1">
              <a:extLst>
                <a:ext uri="{63B3BB69-23CF-44E3-9099-C40C66FF867C}">
                  <a14:compatExt spid="_x0000_s83998"/>
                </a:ext>
              </a:extLst>
            </xdr:cNvPr>
            <xdr:cNvSpPr>
              <a:spLocks noChangeAspect="1"/>
            </xdr:cNvSpPr>
          </xdr:nvSpPr>
          <xdr:spPr>
            <a:xfrm>
              <a:off x="238125" y="162172650"/>
              <a:ext cx="5934075" cy="933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142875</xdr:colOff>
          <xdr:row>769</xdr:row>
          <xdr:rowOff>28575</xdr:rowOff>
        </xdr:from>
        <xdr:to xmlns:xdr="http://schemas.openxmlformats.org/drawingml/2006/spreadsheetDrawing">
          <xdr:col>38</xdr:col>
          <xdr:colOff>85725</xdr:colOff>
          <xdr:row>808</xdr:row>
          <xdr:rowOff>0</xdr:rowOff>
        </xdr:to>
        <xdr:sp textlink="">
          <xdr:nvSpPr>
            <xdr:cNvPr id="83999" name="オブジェクト 31" hidden="1">
              <a:extLst>
                <a:ext uri="{63B3BB69-23CF-44E3-9099-C40C66FF867C}">
                  <a14:compatExt spid="_x0000_s83999"/>
                </a:ext>
              </a:extLst>
            </xdr:cNvPr>
            <xdr:cNvSpPr>
              <a:spLocks noChangeAspect="1"/>
            </xdr:cNvSpPr>
          </xdr:nvSpPr>
          <xdr:spPr>
            <a:xfrm>
              <a:off x="304800" y="172753020"/>
              <a:ext cx="5934075" cy="9357360"/>
            </a:xfrm>
            <a:prstGeom prst="rect"/>
          </xdr:spPr>
        </xdr:sp>
        <xdr:clientData/>
      </xdr:twoCellAnchor>
    </mc:Choice>
    <mc:Fallback/>
  </mc:AlternateContent>
  <xdr:twoCellAnchor>
    <xdr:from xmlns:xdr="http://schemas.openxmlformats.org/drawingml/2006/spreadsheetDrawing">
      <xdr:col>1</xdr:col>
      <xdr:colOff>47625</xdr:colOff>
      <xdr:row>812</xdr:row>
      <xdr:rowOff>85725</xdr:rowOff>
    </xdr:from>
    <xdr:to xmlns:xdr="http://schemas.openxmlformats.org/drawingml/2006/spreadsheetDrawing">
      <xdr:col>39</xdr:col>
      <xdr:colOff>76200</xdr:colOff>
      <xdr:row>826</xdr:row>
      <xdr:rowOff>219075</xdr:rowOff>
    </xdr:to>
    <xdr:sp macro="" textlink="">
      <xdr:nvSpPr>
        <xdr:cNvPr id="39" name="テキスト ボックス 38"/>
        <xdr:cNvSpPr txBox="1"/>
      </xdr:nvSpPr>
      <xdr:spPr>
        <a:xfrm>
          <a:off x="209550" y="183158765"/>
          <a:ext cx="6181725" cy="35026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133350" indent="-133350" algn="just">
            <a:spcAft>
              <a:spcPts val="0"/>
            </a:spcAft>
          </a:pPr>
          <a:r>
            <a:rPr lang="en-US" altLang="ja-JP" sz="950">
              <a:solidFill>
                <a:schemeClr val="dk1"/>
              </a:solidFill>
              <a:effectLst/>
              <a:latin typeface="ＭＳ 明朝"/>
              <a:ea typeface="ＭＳ 明朝"/>
              <a:cs typeface="+mn-cs"/>
            </a:rPr>
            <a:t>4 </a:t>
          </a:r>
          <a:r>
            <a:rPr lang="ja-JP" altLang="ja-JP" sz="950">
              <a:solidFill>
                <a:schemeClr val="dk1"/>
              </a:solidFill>
              <a:effectLst/>
              <a:latin typeface="ＭＳ 明朝"/>
              <a:ea typeface="ＭＳ 明朝"/>
              <a:cs typeface="+mn-cs"/>
            </a:rPr>
            <a:t>　受注者は、工事目的物及び工事材料等を、第</a:t>
          </a:r>
          <a:r>
            <a:rPr lang="en-US" altLang="ja-JP" sz="950">
              <a:solidFill>
                <a:schemeClr val="dk1"/>
              </a:solidFill>
              <a:effectLst/>
              <a:latin typeface="ＭＳ 明朝"/>
              <a:ea typeface="ＭＳ 明朝"/>
              <a:cs typeface="+mn-cs"/>
            </a:rPr>
            <a:t>1</a:t>
          </a:r>
          <a:r>
            <a:rPr lang="ja-JP" altLang="ja-JP" sz="950">
              <a:solidFill>
                <a:schemeClr val="dk1"/>
              </a:solidFill>
              <a:effectLst/>
              <a:latin typeface="ＭＳ 明朝"/>
              <a:ea typeface="ＭＳ 明朝"/>
              <a:cs typeface="+mn-cs"/>
            </a:rPr>
            <a:t>項の規定による保険以外の保険に付したときは、</a:t>
          </a:r>
          <a:r>
            <a:rPr lang="ja-JP" altLang="en-US" sz="950" kern="100">
              <a:effectLst/>
              <a:latin typeface="ＭＳ 明朝"/>
              <a:ea typeface="ＭＳ 明朝"/>
              <a:cs typeface="Times New Roman"/>
            </a:rPr>
            <a:t>遅滞なくその旨を発注者に通知しなければならない。</a:t>
          </a:r>
        </a:p>
        <a:p>
          <a:pPr marL="133350" indent="-133350" algn="just">
            <a:spcAft>
              <a:spcPts val="0"/>
            </a:spcAft>
          </a:pPr>
          <a:r>
            <a:rPr lang="ja-JP" altLang="en-US" sz="950" kern="100">
              <a:effectLst/>
              <a:latin typeface="ＭＳ 明朝"/>
              <a:ea typeface="ＭＳ 明朝"/>
              <a:cs typeface="Times New Roman"/>
            </a:rPr>
            <a:t>　</a:t>
          </a:r>
          <a:r>
            <a:rPr lang="en-US" altLang="ja-JP" sz="950" kern="100">
              <a:effectLst/>
              <a:latin typeface="ＭＳ 明朝"/>
              <a:ea typeface="ＭＳ 明朝"/>
              <a:cs typeface="Times New Roman"/>
            </a:rPr>
            <a:t>(</a:t>
          </a:r>
          <a:r>
            <a:rPr lang="ja-JP" altLang="en-US" sz="950" kern="100">
              <a:effectLst/>
              <a:latin typeface="ＭＳ 明朝"/>
              <a:ea typeface="ＭＳ 明朝"/>
              <a:cs typeface="Times New Roman"/>
            </a:rPr>
            <a:t>賠償金等の徴収</a:t>
          </a:r>
          <a:r>
            <a:rPr lang="en-US" altLang="ja-JP" sz="950" kern="100">
              <a:effectLst/>
              <a:latin typeface="ＭＳ 明朝"/>
              <a:ea typeface="ＭＳ 明朝"/>
              <a:cs typeface="Times New Roman"/>
            </a:rPr>
            <a:t>)</a:t>
          </a:r>
        </a:p>
        <a:p>
          <a:pPr marL="133350" indent="-133350" algn="just">
            <a:spcAft>
              <a:spcPts val="0"/>
            </a:spcAft>
          </a:pPr>
          <a:r>
            <a:rPr lang="ja-JP" altLang="en-US" sz="950" kern="100">
              <a:effectLst/>
              <a:latin typeface="ＭＳ 明朝"/>
              <a:ea typeface="ＭＳ 明朝"/>
              <a:cs typeface="Times New Roman"/>
            </a:rPr>
            <a:t>第５２条　受注者がこの契約に基づく賠償金、損害金又は違約金を発注者の指定する期間内に支払わないときは、発注者は、その支払わない額に発注者の指定する期間を経過した日から請負代金額支払の日まで第</a:t>
          </a:r>
          <a:r>
            <a:rPr lang="en-US" altLang="ja-JP" sz="950" kern="100">
              <a:effectLst/>
              <a:latin typeface="ＭＳ 明朝"/>
              <a:ea typeface="ＭＳ 明朝"/>
              <a:cs typeface="Times New Roman"/>
            </a:rPr>
            <a:t>30</a:t>
          </a:r>
          <a:r>
            <a:rPr lang="ja-JP" altLang="en-US" sz="950" kern="100">
              <a:effectLst/>
              <a:latin typeface="ＭＳ 明朝"/>
              <a:ea typeface="ＭＳ 明朝"/>
              <a:cs typeface="Times New Roman"/>
            </a:rPr>
            <a:t>条第</a:t>
          </a:r>
          <a:r>
            <a:rPr lang="en-US" altLang="ja-JP" sz="950" kern="100">
              <a:effectLst/>
              <a:latin typeface="ＭＳ 明朝"/>
              <a:ea typeface="ＭＳ 明朝"/>
              <a:cs typeface="Times New Roman"/>
            </a:rPr>
            <a:t>7</a:t>
          </a:r>
          <a:r>
            <a:rPr lang="ja-JP" altLang="en-US" sz="950" kern="100">
              <a:effectLst/>
              <a:latin typeface="ＭＳ 明朝"/>
              <a:ea typeface="ＭＳ 明朝"/>
              <a:cs typeface="Times New Roman"/>
            </a:rPr>
            <a:t>項の率の割合で計算した利息を付した</a:t>
          </a:r>
          <a:r>
            <a:rPr lang="ja-JP" altLang="en-US" sz="950" kern="100">
              <a:effectLst/>
              <a:latin typeface="Century"/>
              <a:ea typeface="ＭＳ 明朝"/>
              <a:cs typeface="Times New Roman"/>
            </a:rPr>
            <a:t>額と、発注者の支払うべき請負代金額及び第</a:t>
          </a:r>
          <a:r>
            <a:rPr lang="en-US" altLang="ja-JP" sz="950" kern="100">
              <a:effectLst/>
              <a:latin typeface="Century"/>
              <a:ea typeface="ＭＳ 明朝"/>
              <a:cs typeface="Times New Roman"/>
            </a:rPr>
            <a:t>4</a:t>
          </a:r>
          <a:r>
            <a:rPr lang="ja-JP" altLang="en-US" sz="950" kern="100">
              <a:effectLst/>
              <a:latin typeface="Century"/>
              <a:ea typeface="ＭＳ 明朝"/>
              <a:cs typeface="Times New Roman"/>
            </a:rPr>
            <a:t>条の規定による契約保証金の納付又はこれに代わる担保の提供が行われているときは、当該契約保証金又は担保をもって相殺し、なお不足があるときは追徴する。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前項の追徴をする場合には、発注者は、受注者から遅延日数につき前項の率の割合で計算した額の延滞金を徴収する。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紛争の解決</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第５３条　この契約書の各条項において、発注者と受注者が協議して定めるものにつき協議が整わない場合その他この契約に関して発注者と受注者の間に紛争を生じた場合には、発注者及び受注者は、建設業法による建設工事紛争審査会（以下</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審査会</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という。</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のあっせん又は調停によりその解決を図る。</a:t>
          </a:r>
        </a:p>
        <a:p>
          <a:pPr marL="133350" indent="-133350" algn="just">
            <a:spcAft>
              <a:spcPts val="0"/>
            </a:spcAft>
          </a:pPr>
          <a:r>
            <a:rPr lang="ja-JP" altLang="en-US" sz="950" kern="100">
              <a:effectLst/>
              <a:latin typeface="Century"/>
              <a:ea typeface="ＭＳ 明朝"/>
              <a:cs typeface="Times New Roman"/>
            </a:rPr>
            <a:t>第５４条　発注者及び受注者は、その一方又は双方が前条の審査会のあっせん又は調停により紛争を解決する見込みがないと認めたときは、前条の規定にかかわらず審査会の仲裁に付し、その仲裁判断に服する。</a:t>
          </a:r>
        </a:p>
        <a:p>
          <a:pPr marL="133350" indent="-133350" algn="just">
            <a:spcAft>
              <a:spcPts val="0"/>
            </a:spcAft>
          </a:pPr>
          <a:r>
            <a:rPr lang="en-US" altLang="ja-JP" sz="950" kern="100">
              <a:effectLst/>
              <a:latin typeface="Century"/>
              <a:ea typeface="ＭＳ 明朝"/>
              <a:cs typeface="Times New Roman"/>
            </a:rPr>
            <a:t>2 </a:t>
          </a:r>
          <a:r>
            <a:rPr lang="ja-JP" altLang="en-US" sz="950" kern="100">
              <a:effectLst/>
              <a:latin typeface="Century"/>
              <a:ea typeface="ＭＳ 明朝"/>
              <a:cs typeface="Times New Roman"/>
            </a:rPr>
            <a:t>　前項の紛争を解決するため要する費用の負担については、発注者と受注者が協議して定める。</a:t>
          </a:r>
        </a:p>
        <a:p>
          <a:pPr marL="133350" indent="-133350" algn="just">
            <a:spcAft>
              <a:spcPts val="0"/>
            </a:spcAft>
          </a:pPr>
          <a:r>
            <a:rPr lang="ja-JP" altLang="en-US" sz="950" kern="100">
              <a:effectLst/>
              <a:latin typeface="Century"/>
              <a:ea typeface="ＭＳ 明朝"/>
              <a:cs typeface="Times New Roman"/>
            </a:rPr>
            <a:t>　</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補　則</a:t>
          </a:r>
          <a:r>
            <a:rPr lang="en-US" altLang="ja-JP" sz="950" kern="100">
              <a:effectLst/>
              <a:latin typeface="Century"/>
              <a:ea typeface="ＭＳ 明朝"/>
              <a:cs typeface="Times New Roman"/>
            </a:rPr>
            <a:t>)</a:t>
          </a:r>
        </a:p>
        <a:p>
          <a:pPr marL="133350" indent="-133350" algn="just">
            <a:spcAft>
              <a:spcPts val="0"/>
            </a:spcAft>
          </a:pPr>
          <a:r>
            <a:rPr lang="ja-JP" altLang="en-US" sz="950" kern="100">
              <a:effectLst/>
              <a:latin typeface="Century"/>
              <a:ea typeface="ＭＳ 明朝"/>
              <a:cs typeface="Times New Roman"/>
            </a:rPr>
            <a:t>第５５条　この契約書（変更契約書を含む。</a:t>
          </a:r>
          <a:r>
            <a:rPr lang="en-US" altLang="ja-JP" sz="950" kern="100">
              <a:effectLst/>
              <a:latin typeface="Century"/>
              <a:ea typeface="ＭＳ 明朝"/>
              <a:cs typeface="Times New Roman"/>
            </a:rPr>
            <a:t>)</a:t>
          </a:r>
          <a:r>
            <a:rPr lang="ja-JP" altLang="en-US" sz="950" kern="100">
              <a:effectLst/>
              <a:latin typeface="Century"/>
              <a:ea typeface="ＭＳ 明朝"/>
              <a:cs typeface="Times New Roman"/>
            </a:rPr>
            <a:t>　の作成に必要な費用は、すべて受注者の負担とする。</a:t>
          </a:r>
        </a:p>
        <a:p>
          <a:pPr marL="133350" indent="-133350" algn="just">
            <a:spcAft>
              <a:spcPts val="0"/>
            </a:spcAft>
          </a:pPr>
          <a:r>
            <a:rPr lang="ja-JP" altLang="en-US" sz="950" kern="100">
              <a:effectLst/>
              <a:latin typeface="Century"/>
              <a:ea typeface="ＭＳ 明朝"/>
              <a:cs typeface="Times New Roman"/>
            </a:rPr>
            <a:t>第５６条　この契約書に定めのない事項については、必要に応じて発注者と受注者が協議して定めるものとする。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mlns:xdr="http://schemas.openxmlformats.org/drawingml/2006/spreadsheetDrawing">
      <xdr:col>19</xdr:col>
      <xdr:colOff>104775</xdr:colOff>
      <xdr:row>19</xdr:row>
      <xdr:rowOff>8890</xdr:rowOff>
    </xdr:from>
    <xdr:to xmlns:xdr="http://schemas.openxmlformats.org/drawingml/2006/spreadsheetDrawing">
      <xdr:col>24</xdr:col>
      <xdr:colOff>142875</xdr:colOff>
      <xdr:row>22</xdr:row>
      <xdr:rowOff>0</xdr:rowOff>
    </xdr:to>
    <xdr:sp macro="" textlink="">
      <xdr:nvSpPr>
        <xdr:cNvPr id="2" name="Oval 1"/>
        <xdr:cNvSpPr>
          <a:spLocks noChangeArrowheads="1"/>
        </xdr:cNvSpPr>
      </xdr:nvSpPr>
      <xdr:spPr>
        <a:xfrm>
          <a:off x="3181350" y="3376930"/>
          <a:ext cx="847725" cy="871220"/>
        </a:xfrm>
        <a:prstGeom prst="ellips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editAs="oneCell">
    <xdr:from xmlns:xdr="http://schemas.openxmlformats.org/drawingml/2006/spreadsheetDrawing">
      <xdr:col>35</xdr:col>
      <xdr:colOff>104775</xdr:colOff>
      <xdr:row>20</xdr:row>
      <xdr:rowOff>161925</xdr:rowOff>
    </xdr:from>
    <xdr:to xmlns:xdr="http://schemas.openxmlformats.org/drawingml/2006/spreadsheetDrawing">
      <xdr:col>40</xdr:col>
      <xdr:colOff>133350</xdr:colOff>
      <xdr:row>23</xdr:row>
      <xdr:rowOff>142875</xdr:rowOff>
    </xdr:to>
    <xdr:sp macro="" textlink="">
      <xdr:nvSpPr>
        <xdr:cNvPr id="3" name="Rectangle 2"/>
        <xdr:cNvSpPr>
          <a:spLocks noChangeArrowheads="1"/>
        </xdr:cNvSpPr>
      </xdr:nvSpPr>
      <xdr:spPr>
        <a:xfrm>
          <a:off x="5772150" y="3823335"/>
          <a:ext cx="838200" cy="861060"/>
        </a:xfrm>
        <a:prstGeom prst="rect">
          <a:avLst/>
        </a:prstGeom>
        <a:noFill/>
        <a:ln w="6350">
          <a:solidFill>
            <a:srgbClr val="000000"/>
          </a:solidFill>
          <a:prstDash val="dash"/>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mlns:xdr="http://schemas.openxmlformats.org/drawingml/2006/spreadsheetDrawing">
      <xdr:col>19</xdr:col>
      <xdr:colOff>104775</xdr:colOff>
      <xdr:row>32</xdr:row>
      <xdr:rowOff>8890</xdr:rowOff>
    </xdr:from>
    <xdr:to xmlns:xdr="http://schemas.openxmlformats.org/drawingml/2006/spreadsheetDrawing">
      <xdr:col>24</xdr:col>
      <xdr:colOff>92075</xdr:colOff>
      <xdr:row>35</xdr:row>
      <xdr:rowOff>0</xdr:rowOff>
    </xdr:to>
    <xdr:sp macro="" textlink="">
      <xdr:nvSpPr>
        <xdr:cNvPr id="2" name="Oval 1"/>
        <xdr:cNvSpPr>
          <a:spLocks noChangeArrowheads="1"/>
        </xdr:cNvSpPr>
      </xdr:nvSpPr>
      <xdr:spPr>
        <a:xfrm>
          <a:off x="3181350" y="3512185"/>
          <a:ext cx="844550" cy="871220"/>
        </a:xfrm>
        <a:prstGeom prst="ellips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editAs="oneCell">
    <xdr:from xmlns:xdr="http://schemas.openxmlformats.org/drawingml/2006/spreadsheetDrawing">
      <xdr:col>36</xdr:col>
      <xdr:colOff>136525</xdr:colOff>
      <xdr:row>32</xdr:row>
      <xdr:rowOff>50800</xdr:rowOff>
    </xdr:from>
    <xdr:to xmlns:xdr="http://schemas.openxmlformats.org/drawingml/2006/spreadsheetDrawing">
      <xdr:col>42</xdr:col>
      <xdr:colOff>6350</xdr:colOff>
      <xdr:row>36</xdr:row>
      <xdr:rowOff>32385</xdr:rowOff>
    </xdr:to>
    <xdr:sp macro="" textlink="">
      <xdr:nvSpPr>
        <xdr:cNvPr id="3" name="Rectangle 2"/>
        <xdr:cNvSpPr>
          <a:spLocks noChangeArrowheads="1"/>
        </xdr:cNvSpPr>
      </xdr:nvSpPr>
      <xdr:spPr>
        <a:xfrm>
          <a:off x="6013450" y="3554095"/>
          <a:ext cx="841375" cy="861695"/>
        </a:xfrm>
        <a:prstGeom prst="rect">
          <a:avLst/>
        </a:prstGeom>
        <a:noFill/>
        <a:ln w="6350">
          <a:solidFill>
            <a:srgbClr val="000000"/>
          </a:solidFill>
          <a:prstDash val="dash"/>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16</xdr:col>
      <xdr:colOff>114300</xdr:colOff>
      <xdr:row>9</xdr:row>
      <xdr:rowOff>19685</xdr:rowOff>
    </xdr:from>
    <xdr:to xmlns:xdr="http://schemas.openxmlformats.org/drawingml/2006/spreadsheetDrawing">
      <xdr:col>21</xdr:col>
      <xdr:colOff>104775</xdr:colOff>
      <xdr:row>13</xdr:row>
      <xdr:rowOff>57785</xdr:rowOff>
    </xdr:to>
    <xdr:sp macro="" textlink="">
      <xdr:nvSpPr>
        <xdr:cNvPr id="2" name="楕円 2"/>
        <xdr:cNvSpPr>
          <a:spLocks noChangeArrowheads="1"/>
        </xdr:cNvSpPr>
      </xdr:nvSpPr>
      <xdr:spPr>
        <a:xfrm>
          <a:off x="2705100" y="1482725"/>
          <a:ext cx="800100" cy="800100"/>
        </a:xfrm>
        <a:prstGeom prst="ellipse">
          <a:avLst/>
        </a:prstGeom>
        <a:noFill/>
        <a:ln w="15875">
          <a:solidFill>
            <a:srgbClr val="000000"/>
          </a:solidFill>
          <a:prstDash val="sysDot"/>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4</xdr:col>
      <xdr:colOff>285750</xdr:colOff>
      <xdr:row>28</xdr:row>
      <xdr:rowOff>599440</xdr:rowOff>
    </xdr:from>
    <xdr:to xmlns:xdr="http://schemas.openxmlformats.org/drawingml/2006/spreadsheetDrawing">
      <xdr:col>10</xdr:col>
      <xdr:colOff>161925</xdr:colOff>
      <xdr:row>33</xdr:row>
      <xdr:rowOff>114935</xdr:rowOff>
    </xdr:to>
    <xdr:sp macro="" textlink="">
      <xdr:nvSpPr>
        <xdr:cNvPr id="2" name="オートシェイプ 4"/>
        <xdr:cNvSpPr>
          <a:spLocks noChangeArrowheads="1"/>
        </xdr:cNvSpPr>
      </xdr:nvSpPr>
      <xdr:spPr>
        <a:xfrm flipH="1">
          <a:off x="1876425" y="6447790"/>
          <a:ext cx="1581150" cy="506095"/>
        </a:xfrm>
        <a:prstGeom prst="bracketPair">
          <a:avLst>
            <a:gd name="adj" fmla="val 16667"/>
          </a:avLst>
        </a:prstGeom>
        <a:noFill/>
        <a:ln w="9525">
          <a:solidFill>
            <a:srgbClr val="000000"/>
          </a:solidFill>
          <a:round/>
          <a:headEnd/>
          <a:tailEnd/>
        </a:ln>
      </xdr:spPr>
    </xdr:sp>
    <xdr:clientData/>
  </xdr:twoCellAnchor>
  <xdr:twoCellAnchor>
    <xdr:from xmlns:xdr="http://schemas.openxmlformats.org/drawingml/2006/spreadsheetDrawing">
      <xdr:col>5</xdr:col>
      <xdr:colOff>9525</xdr:colOff>
      <xdr:row>28</xdr:row>
      <xdr:rowOff>599440</xdr:rowOff>
    </xdr:from>
    <xdr:to xmlns:xdr="http://schemas.openxmlformats.org/drawingml/2006/spreadsheetDrawing">
      <xdr:col>10</xdr:col>
      <xdr:colOff>47625</xdr:colOff>
      <xdr:row>33</xdr:row>
      <xdr:rowOff>200025</xdr:rowOff>
    </xdr:to>
    <xdr:sp macro="" textlink="">
      <xdr:nvSpPr>
        <xdr:cNvPr id="6" name="テキスト ボックス 5"/>
        <xdr:cNvSpPr txBox="1"/>
      </xdr:nvSpPr>
      <xdr:spPr>
        <a:xfrm>
          <a:off x="2047875" y="6447790"/>
          <a:ext cx="1295400" cy="5911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lIns="0" tIns="0" rIns="0" bIns="0" rtlCol="0" anchor="t"/>
        <a:lstStyle/>
        <a:p>
          <a:pPr algn="ctr"/>
          <a:r>
            <a:rPr kumimoji="1" lang="ja-JP" altLang="en-US" sz="1100" kern="400" baseline="0">
              <a:solidFill>
                <a:schemeClr val="tx1"/>
              </a:solidFill>
              <a:latin typeface="ＭＳ 明朝"/>
              <a:ea typeface="ＭＳ 明朝"/>
            </a:rPr>
            <a:t>中間前金払</a:t>
          </a:r>
          <a:endParaRPr kumimoji="1" lang="en-US" altLang="ja-JP" sz="1100" kern="400" baseline="0">
            <a:solidFill>
              <a:schemeClr val="tx1"/>
            </a:solidFill>
            <a:latin typeface="ＭＳ 明朝"/>
            <a:ea typeface="ＭＳ 明朝"/>
          </a:endParaRPr>
        </a:p>
        <a:p>
          <a:pPr algn="ctr"/>
          <a:endParaRPr kumimoji="1" lang="en-US" altLang="ja-JP" sz="300" kern="400" baseline="0">
            <a:solidFill>
              <a:schemeClr val="tx1"/>
            </a:solidFill>
            <a:latin typeface="ＭＳ 明朝"/>
            <a:ea typeface="ＭＳ 明朝"/>
          </a:endParaRPr>
        </a:p>
        <a:p>
          <a:pPr algn="ctr"/>
          <a:r>
            <a:rPr kumimoji="1" lang="ja-JP" altLang="en-US" sz="1100" kern="400" baseline="0">
              <a:solidFill>
                <a:schemeClr val="tx1"/>
              </a:solidFill>
              <a:latin typeface="ＭＳ 明朝"/>
              <a:ea typeface="ＭＳ 明朝"/>
            </a:rPr>
            <a:t>部　分　払</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19</xdr:col>
      <xdr:colOff>38100</xdr:colOff>
      <xdr:row>10</xdr:row>
      <xdr:rowOff>38100</xdr:rowOff>
    </xdr:from>
    <xdr:to xmlns:xdr="http://schemas.openxmlformats.org/drawingml/2006/spreadsheetDrawing">
      <xdr:col>24</xdr:col>
      <xdr:colOff>76200</xdr:colOff>
      <xdr:row>13</xdr:row>
      <xdr:rowOff>57150</xdr:rowOff>
    </xdr:to>
    <xdr:sp macro="" textlink="">
      <xdr:nvSpPr>
        <xdr:cNvPr id="72705" name="楕円 4"/>
        <xdr:cNvSpPr>
          <a:spLocks noChangeArrowheads="1"/>
        </xdr:cNvSpPr>
      </xdr:nvSpPr>
      <xdr:spPr>
        <a:xfrm>
          <a:off x="3114675" y="1691640"/>
          <a:ext cx="847725" cy="855345"/>
        </a:xfrm>
        <a:prstGeom prst="ellipse">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prstDash val="sysDot"/>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4</xdr:col>
      <xdr:colOff>285750</xdr:colOff>
      <xdr:row>32</xdr:row>
      <xdr:rowOff>599440</xdr:rowOff>
    </xdr:from>
    <xdr:to xmlns:xdr="http://schemas.openxmlformats.org/drawingml/2006/spreadsheetDrawing">
      <xdr:col>10</xdr:col>
      <xdr:colOff>161925</xdr:colOff>
      <xdr:row>37</xdr:row>
      <xdr:rowOff>114935</xdr:rowOff>
    </xdr:to>
    <xdr:sp macro="" textlink="">
      <xdr:nvSpPr>
        <xdr:cNvPr id="2" name="オートシェイプ 4"/>
        <xdr:cNvSpPr>
          <a:spLocks noChangeArrowheads="1"/>
        </xdr:cNvSpPr>
      </xdr:nvSpPr>
      <xdr:spPr>
        <a:xfrm flipH="1">
          <a:off x="1876425" y="7352665"/>
          <a:ext cx="1581150" cy="458470"/>
        </a:xfrm>
        <a:prstGeom prst="bracketPair">
          <a:avLst>
            <a:gd name="adj" fmla="val 16667"/>
          </a:avLst>
        </a:prstGeom>
        <a:noFill/>
        <a:ln w="9525">
          <a:solidFill>
            <a:srgbClr val="000000"/>
          </a:solidFill>
          <a:round/>
          <a:headEnd/>
          <a:tailEnd/>
        </a:ln>
      </xdr:spPr>
    </xdr:sp>
    <xdr:clientData/>
  </xdr:twoCellAnchor>
  <xdr:twoCellAnchor>
    <xdr:from xmlns:xdr="http://schemas.openxmlformats.org/drawingml/2006/spreadsheetDrawing">
      <xdr:col>5</xdr:col>
      <xdr:colOff>9525</xdr:colOff>
      <xdr:row>32</xdr:row>
      <xdr:rowOff>628650</xdr:rowOff>
    </xdr:from>
    <xdr:to xmlns:xdr="http://schemas.openxmlformats.org/drawingml/2006/spreadsheetDrawing">
      <xdr:col>10</xdr:col>
      <xdr:colOff>47625</xdr:colOff>
      <xdr:row>37</xdr:row>
      <xdr:rowOff>228600</xdr:rowOff>
    </xdr:to>
    <xdr:sp macro="" textlink="">
      <xdr:nvSpPr>
        <xdr:cNvPr id="3" name="テキスト ボックス 2"/>
        <xdr:cNvSpPr txBox="1"/>
      </xdr:nvSpPr>
      <xdr:spPr>
        <a:xfrm>
          <a:off x="2047875" y="7381875"/>
          <a:ext cx="1295400" cy="5429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lIns="0" tIns="0" rIns="0" bIns="0" rtlCol="0" anchor="t"/>
        <a:lstStyle/>
        <a:p>
          <a:pPr algn="ctr"/>
          <a:r>
            <a:rPr kumimoji="1" lang="ja-JP" altLang="en-US" sz="1100" kern="400" baseline="0">
              <a:solidFill>
                <a:schemeClr val="tx1"/>
              </a:solidFill>
              <a:latin typeface="ＭＳ 明朝"/>
              <a:ea typeface="ＭＳ 明朝"/>
            </a:rPr>
            <a:t>中間前金払</a:t>
          </a:r>
          <a:endParaRPr kumimoji="1" lang="en-US" altLang="ja-JP" sz="1100" kern="400" baseline="0">
            <a:solidFill>
              <a:schemeClr val="tx1"/>
            </a:solidFill>
            <a:latin typeface="ＭＳ 明朝"/>
            <a:ea typeface="ＭＳ 明朝"/>
          </a:endParaRPr>
        </a:p>
        <a:p>
          <a:pPr algn="ctr"/>
          <a:r>
            <a:rPr kumimoji="1" lang="ja-JP" altLang="en-US" sz="1100" kern="400" baseline="0">
              <a:solidFill>
                <a:schemeClr val="tx1"/>
              </a:solidFill>
              <a:latin typeface="ＭＳ 明朝"/>
              <a:ea typeface="ＭＳ 明朝"/>
            </a:rPr>
            <a:t>部　分　払</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19</xdr:col>
      <xdr:colOff>38100</xdr:colOff>
      <xdr:row>10</xdr:row>
      <xdr:rowOff>38100</xdr:rowOff>
    </xdr:from>
    <xdr:to xmlns:xdr="http://schemas.openxmlformats.org/drawingml/2006/spreadsheetDrawing">
      <xdr:col>24</xdr:col>
      <xdr:colOff>76200</xdr:colOff>
      <xdr:row>13</xdr:row>
      <xdr:rowOff>57150</xdr:rowOff>
    </xdr:to>
    <xdr:sp macro="" textlink="">
      <xdr:nvSpPr>
        <xdr:cNvPr id="73729" name="Oval 4"/>
        <xdr:cNvSpPr>
          <a:spLocks noChangeArrowheads="1"/>
        </xdr:cNvSpPr>
      </xdr:nvSpPr>
      <xdr:spPr>
        <a:xfrm>
          <a:off x="3114675" y="1691640"/>
          <a:ext cx="847725" cy="855345"/>
        </a:xfrm>
        <a:prstGeom prst="ellipse">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mlns:xdr="http://schemas.openxmlformats.org/drawingml/2006/spreadsheetDrawing">
      <xdr:col>8</xdr:col>
      <xdr:colOff>28575</xdr:colOff>
      <xdr:row>12</xdr:row>
      <xdr:rowOff>10160</xdr:rowOff>
    </xdr:from>
    <xdr:to xmlns:xdr="http://schemas.openxmlformats.org/drawingml/2006/spreadsheetDrawing">
      <xdr:col>11</xdr:col>
      <xdr:colOff>161925</xdr:colOff>
      <xdr:row>16</xdr:row>
      <xdr:rowOff>0</xdr:rowOff>
    </xdr:to>
    <xdr:sp macro="" textlink="">
      <xdr:nvSpPr>
        <xdr:cNvPr id="74753" name="楕円 1"/>
        <xdr:cNvSpPr>
          <a:spLocks noChangeArrowheads="1"/>
        </xdr:cNvSpPr>
      </xdr:nvSpPr>
      <xdr:spPr>
        <a:xfrm>
          <a:off x="2790825" y="1991360"/>
          <a:ext cx="847725" cy="847090"/>
        </a:xfrm>
        <a:prstGeom prst="ellipse">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absolute">
    <xdr:from xmlns:xdr="http://schemas.openxmlformats.org/drawingml/2006/spreadsheetDrawing">
      <xdr:col>8</xdr:col>
      <xdr:colOff>28575</xdr:colOff>
      <xdr:row>12</xdr:row>
      <xdr:rowOff>10160</xdr:rowOff>
    </xdr:from>
    <xdr:to xmlns:xdr="http://schemas.openxmlformats.org/drawingml/2006/spreadsheetDrawing">
      <xdr:col>11</xdr:col>
      <xdr:colOff>161925</xdr:colOff>
      <xdr:row>16</xdr:row>
      <xdr:rowOff>0</xdr:rowOff>
    </xdr:to>
    <xdr:sp macro="" textlink="">
      <xdr:nvSpPr>
        <xdr:cNvPr id="75777" name="Oval 1"/>
        <xdr:cNvSpPr>
          <a:spLocks noChangeArrowheads="1"/>
        </xdr:cNvSpPr>
      </xdr:nvSpPr>
      <xdr:spPr>
        <a:xfrm>
          <a:off x="2790825" y="1991360"/>
          <a:ext cx="847725" cy="847090"/>
        </a:xfrm>
        <a:prstGeom prst="ellipse">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prstDash val="sysDot"/>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18</xdr:col>
      <xdr:colOff>66675</xdr:colOff>
      <xdr:row>18</xdr:row>
      <xdr:rowOff>19050</xdr:rowOff>
    </xdr:from>
    <xdr:to xmlns:xdr="http://schemas.openxmlformats.org/drawingml/2006/spreadsheetDrawing">
      <xdr:col>23</xdr:col>
      <xdr:colOff>104775</xdr:colOff>
      <xdr:row>21</xdr:row>
      <xdr:rowOff>123825</xdr:rowOff>
    </xdr:to>
    <xdr:sp macro="" textlink="">
      <xdr:nvSpPr>
        <xdr:cNvPr id="76801" name="楕円 1"/>
        <xdr:cNvSpPr>
          <a:spLocks noChangeArrowheads="1"/>
        </xdr:cNvSpPr>
      </xdr:nvSpPr>
      <xdr:spPr>
        <a:xfrm>
          <a:off x="2981325" y="3196590"/>
          <a:ext cx="847725" cy="870585"/>
        </a:xfrm>
        <a:prstGeom prst="ellipse">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prstDash val="sysDot"/>
          <a:round/>
          <a:headEnd/>
          <a:tailEnd/>
        </a:ln>
      </xdr:spPr>
    </xdr:sp>
    <xdr:clientData/>
  </xdr:twoCellAnchor>
  <xdr:twoCellAnchor>
    <xdr:from xmlns:xdr="http://schemas.openxmlformats.org/drawingml/2006/spreadsheetDrawing">
      <xdr:col>22</xdr:col>
      <xdr:colOff>133350</xdr:colOff>
      <xdr:row>43</xdr:row>
      <xdr:rowOff>114300</xdr:rowOff>
    </xdr:from>
    <xdr:to xmlns:xdr="http://schemas.openxmlformats.org/drawingml/2006/spreadsheetDrawing">
      <xdr:col>24</xdr:col>
      <xdr:colOff>57150</xdr:colOff>
      <xdr:row>45</xdr:row>
      <xdr:rowOff>85725</xdr:rowOff>
    </xdr:to>
    <xdr:sp macro="" textlink="">
      <xdr:nvSpPr>
        <xdr:cNvPr id="3" name="テキスト ボックス 2"/>
        <xdr:cNvSpPr txBox="1">
          <a:spLocks noChangeArrowheads="1"/>
        </xdr:cNvSpPr>
      </xdr:nvSpPr>
      <xdr:spPr>
        <a:xfrm>
          <a:off x="3695700" y="9650095"/>
          <a:ext cx="247650" cy="376555"/>
        </a:xfrm>
        <a:prstGeom prst="rect">
          <a:avLst/>
        </a:prstGeom>
        <a:noFill/>
        <a:ln>
          <a:noFill/>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59</a:t>
          </a:r>
        </a:p>
        <a:p>
          <a:pPr algn="l" rtl="0">
            <a:lnSpc>
              <a:spcPts val="1200"/>
            </a:lnSpc>
            <a:defRPr sz="1000"/>
          </a:pPr>
          <a:r>
            <a:rPr lang="ja-JP" altLang="en-US" sz="1100" b="0" i="0" u="none" strike="noStrike" baseline="0">
              <a:solidFill>
                <a:srgbClr val="000000"/>
              </a:solidFill>
              <a:latin typeface="ＭＳ 明朝"/>
              <a:ea typeface="ＭＳ 明朝"/>
            </a:rPr>
            <a:t>60</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mlns:xdr="http://schemas.openxmlformats.org/drawingml/2006/spreadsheetDrawing">
      <xdr:col>18</xdr:col>
      <xdr:colOff>66675</xdr:colOff>
      <xdr:row>20</xdr:row>
      <xdr:rowOff>19685</xdr:rowOff>
    </xdr:from>
    <xdr:to xmlns:xdr="http://schemas.openxmlformats.org/drawingml/2006/spreadsheetDrawing">
      <xdr:col>23</xdr:col>
      <xdr:colOff>104775</xdr:colOff>
      <xdr:row>23</xdr:row>
      <xdr:rowOff>124460</xdr:rowOff>
    </xdr:to>
    <xdr:sp macro="" textlink="">
      <xdr:nvSpPr>
        <xdr:cNvPr id="2" name="Oval 1"/>
        <xdr:cNvSpPr>
          <a:spLocks noChangeArrowheads="1"/>
        </xdr:cNvSpPr>
      </xdr:nvSpPr>
      <xdr:spPr>
        <a:xfrm>
          <a:off x="2981325" y="3578225"/>
          <a:ext cx="847725" cy="847725"/>
        </a:xfrm>
        <a:prstGeom prst="ellipse">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prstDash val="sysDot"/>
          <a:round/>
          <a:headEnd/>
          <a:tailEnd/>
        </a:ln>
      </xdr:spPr>
    </xdr:sp>
    <xdr:clientData/>
  </xdr:twoCellAnchor>
  <xdr:twoCellAnchor>
    <xdr:from xmlns:xdr="http://schemas.openxmlformats.org/drawingml/2006/spreadsheetDrawing">
      <xdr:col>22</xdr:col>
      <xdr:colOff>133350</xdr:colOff>
      <xdr:row>45</xdr:row>
      <xdr:rowOff>114300</xdr:rowOff>
    </xdr:from>
    <xdr:to xmlns:xdr="http://schemas.openxmlformats.org/drawingml/2006/spreadsheetDrawing">
      <xdr:col>24</xdr:col>
      <xdr:colOff>57150</xdr:colOff>
      <xdr:row>47</xdr:row>
      <xdr:rowOff>85725</xdr:rowOff>
    </xdr:to>
    <xdr:sp macro="" textlink="">
      <xdr:nvSpPr>
        <xdr:cNvPr id="3" name="Text Box 2"/>
        <xdr:cNvSpPr txBox="1">
          <a:spLocks noChangeArrowheads="1"/>
        </xdr:cNvSpPr>
      </xdr:nvSpPr>
      <xdr:spPr>
        <a:xfrm>
          <a:off x="3695700" y="9867900"/>
          <a:ext cx="247650" cy="367665"/>
        </a:xfrm>
        <a:prstGeom prst="rect">
          <a:avLst/>
        </a:prstGeom>
        <a:noFill/>
        <a:ln>
          <a:noFill/>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59</a:t>
          </a:r>
        </a:p>
        <a:p>
          <a:pPr algn="l" rtl="0">
            <a:lnSpc>
              <a:spcPts val="1200"/>
            </a:lnSpc>
            <a:defRPr sz="1000"/>
          </a:pPr>
          <a:r>
            <a:rPr lang="ja-JP" altLang="en-US" sz="1100" b="0" i="0" u="none" strike="noStrike" baseline="0">
              <a:solidFill>
                <a:srgbClr val="000000"/>
              </a:solidFill>
              <a:latin typeface="ＭＳ 明朝"/>
              <a:ea typeface="ＭＳ 明朝"/>
            </a:rPr>
            <a:t>60</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mlns:xdr="http://schemas.openxmlformats.org/drawingml/2006/spreadsheetDrawing">
      <xdr:col>19</xdr:col>
      <xdr:colOff>104775</xdr:colOff>
      <xdr:row>14</xdr:row>
      <xdr:rowOff>9525</xdr:rowOff>
    </xdr:from>
    <xdr:to xmlns:xdr="http://schemas.openxmlformats.org/drawingml/2006/spreadsheetDrawing">
      <xdr:col>24</xdr:col>
      <xdr:colOff>142875</xdr:colOff>
      <xdr:row>17</xdr:row>
      <xdr:rowOff>57785</xdr:rowOff>
    </xdr:to>
    <xdr:sp macro="" textlink="">
      <xdr:nvSpPr>
        <xdr:cNvPr id="2" name="楕円 1"/>
        <xdr:cNvSpPr>
          <a:spLocks noChangeArrowheads="1"/>
        </xdr:cNvSpPr>
      </xdr:nvSpPr>
      <xdr:spPr>
        <a:xfrm>
          <a:off x="3181350" y="2425065"/>
          <a:ext cx="847725" cy="848360"/>
        </a:xfrm>
        <a:prstGeom prst="ellips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editAs="oneCell">
    <xdr:from xmlns:xdr="http://schemas.openxmlformats.org/drawingml/2006/spreadsheetDrawing">
      <xdr:col>35</xdr:col>
      <xdr:colOff>104775</xdr:colOff>
      <xdr:row>15</xdr:row>
      <xdr:rowOff>161925</xdr:rowOff>
    </xdr:from>
    <xdr:to xmlns:xdr="http://schemas.openxmlformats.org/drawingml/2006/spreadsheetDrawing">
      <xdr:col>40</xdr:col>
      <xdr:colOff>133350</xdr:colOff>
      <xdr:row>18</xdr:row>
      <xdr:rowOff>200025</xdr:rowOff>
    </xdr:to>
    <xdr:sp macro="" textlink="">
      <xdr:nvSpPr>
        <xdr:cNvPr id="3" name="四角形 3"/>
        <xdr:cNvSpPr>
          <a:spLocks noChangeArrowheads="1"/>
        </xdr:cNvSpPr>
      </xdr:nvSpPr>
      <xdr:spPr>
        <a:xfrm>
          <a:off x="6248400" y="2844165"/>
          <a:ext cx="838200" cy="838200"/>
        </a:xfrm>
        <a:prstGeom prst="rect">
          <a:avLst/>
        </a:prstGeom>
        <a:noFill/>
        <a:ln w="6350">
          <a:solidFill>
            <a:srgbClr val="000000"/>
          </a:solidFill>
          <a:prstDash val="dash"/>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mlns:xdr="http://schemas.openxmlformats.org/drawingml/2006/spreadsheetDrawing">
      <xdr:col>19</xdr:col>
      <xdr:colOff>104775</xdr:colOff>
      <xdr:row>15</xdr:row>
      <xdr:rowOff>9525</xdr:rowOff>
    </xdr:from>
    <xdr:to xmlns:xdr="http://schemas.openxmlformats.org/drawingml/2006/spreadsheetDrawing">
      <xdr:col>24</xdr:col>
      <xdr:colOff>142875</xdr:colOff>
      <xdr:row>18</xdr:row>
      <xdr:rowOff>57785</xdr:rowOff>
    </xdr:to>
    <xdr:sp macro="" textlink="">
      <xdr:nvSpPr>
        <xdr:cNvPr id="6" name="楕円 5"/>
        <xdr:cNvSpPr>
          <a:spLocks noChangeArrowheads="1"/>
        </xdr:cNvSpPr>
      </xdr:nvSpPr>
      <xdr:spPr>
        <a:xfrm>
          <a:off x="3181350" y="2615565"/>
          <a:ext cx="847725" cy="848360"/>
        </a:xfrm>
        <a:prstGeom prst="ellipse">
          <a:avLst/>
        </a:prstGeom>
        <a:noFill/>
        <a:ln w="9525">
          <a:solidFill>
            <a:srgbClr xmlns:mc="http://schemas.openxmlformats.org/markup-compatibility/2006" xmlns:a14="http://schemas.microsoft.com/office/drawing/2010/main" val="000000" a14:legacySpreadsheetColorIndex="64" mc:Ignorable="a14"/>
          </a:solidFill>
          <a:prstDash val="dash"/>
          <a:round/>
          <a:headEnd/>
          <a:tailEnd/>
        </a:ln>
      </xdr:spPr>
    </xdr:sp>
    <xdr:clientData/>
  </xdr:twoCellAnchor>
  <xdr:twoCellAnchor editAs="oneCell">
    <xdr:from xmlns:xdr="http://schemas.openxmlformats.org/drawingml/2006/spreadsheetDrawing">
      <xdr:col>35</xdr:col>
      <xdr:colOff>104775</xdr:colOff>
      <xdr:row>16</xdr:row>
      <xdr:rowOff>161925</xdr:rowOff>
    </xdr:from>
    <xdr:to xmlns:xdr="http://schemas.openxmlformats.org/drawingml/2006/spreadsheetDrawing">
      <xdr:col>40</xdr:col>
      <xdr:colOff>133350</xdr:colOff>
      <xdr:row>19</xdr:row>
      <xdr:rowOff>200025</xdr:rowOff>
    </xdr:to>
    <xdr:sp macro="" textlink="">
      <xdr:nvSpPr>
        <xdr:cNvPr id="7" name="四角形 3"/>
        <xdr:cNvSpPr>
          <a:spLocks noChangeArrowheads="1"/>
        </xdr:cNvSpPr>
      </xdr:nvSpPr>
      <xdr:spPr>
        <a:xfrm>
          <a:off x="5772150" y="3034665"/>
          <a:ext cx="838200" cy="838200"/>
        </a:xfrm>
        <a:prstGeom prst="rect">
          <a:avLst/>
        </a:prstGeom>
        <a:noFill/>
        <a:ln w="6350">
          <a:solidFill>
            <a:srgbClr val="000000"/>
          </a:solidFill>
          <a:prstDash val="dash"/>
          <a:miter lim="800000"/>
          <a:headEnd/>
          <a:tailEnd/>
        </a:ln>
      </xdr:spPr>
    </xdr:sp>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35506;&#31246;&#20813;&#31246;&#23626;"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課税免税届"/>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9" mc:Ignorable="a14"/>
        </a:solid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9" mc:Ignorable="a14"/>
        </a:solid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10.xml" /><Relationship Id="rId3" Type="http://schemas.openxmlformats.org/officeDocument/2006/relationships/vmlDrawing" Target="../drawings/vmlDrawing2.vml" /><Relationship Id="rId4" Type="http://schemas.openxmlformats.org/officeDocument/2006/relationships/oleObject" Target="../embeddings/oleObject1.bin" /><Relationship Id="rId5" Type="http://schemas.openxmlformats.org/officeDocument/2006/relationships/image" Target="../media/image1.emf" /><Relationship Id="rId6" Type="http://schemas.openxmlformats.org/officeDocument/2006/relationships/oleObject" Target="../embeddings/oleObject2.bin" /><Relationship Id="rId7" Type="http://schemas.openxmlformats.org/officeDocument/2006/relationships/image" Target="../media/image2.emf" /><Relationship Id="rId8" Type="http://schemas.openxmlformats.org/officeDocument/2006/relationships/oleObject" Target="../embeddings/oleObject3.bin" /><Relationship Id="rId9" Type="http://schemas.openxmlformats.org/officeDocument/2006/relationships/image" Target="../media/image3.emf" /><Relationship Id="rId10" Type="http://schemas.openxmlformats.org/officeDocument/2006/relationships/oleObject" Target="../embeddings/oleObject4.bin" /><Relationship Id="rId11" Type="http://schemas.openxmlformats.org/officeDocument/2006/relationships/image" Target="../media/image4.emf" /><Relationship Id="rId12" Type="http://schemas.openxmlformats.org/officeDocument/2006/relationships/oleObject" Target="../embeddings/oleObject5.bin" /><Relationship Id="rId13" Type="http://schemas.openxmlformats.org/officeDocument/2006/relationships/image" Target="../media/image5.emf" /><Relationship Id="rId14" Type="http://schemas.openxmlformats.org/officeDocument/2006/relationships/oleObject" Target="../embeddings/oleObject6.bin" /><Relationship Id="rId15" Type="http://schemas.openxmlformats.org/officeDocument/2006/relationships/image" Target="../media/image6.emf" /><Relationship Id="rId16" Type="http://schemas.openxmlformats.org/officeDocument/2006/relationships/oleObject" Target="../embeddings/oleObject7.bin" /><Relationship Id="rId17" Type="http://schemas.openxmlformats.org/officeDocument/2006/relationships/image" Target="../media/image7.emf" /><Relationship Id="rId18" Type="http://schemas.openxmlformats.org/officeDocument/2006/relationships/oleObject" Target="../embeddings/oleObject8.bin" /><Relationship Id="rId19" Type="http://schemas.openxmlformats.org/officeDocument/2006/relationships/image" Target="../media/image8.emf" /><Relationship Id="rId20" Type="http://schemas.openxmlformats.org/officeDocument/2006/relationships/oleObject" Target="../embeddings/oleObject9.bin" /><Relationship Id="rId21" Type="http://schemas.openxmlformats.org/officeDocument/2006/relationships/image" Target="../media/image9.emf" /><Relationship Id="rId22" Type="http://schemas.openxmlformats.org/officeDocument/2006/relationships/oleObject" Target="../embeddings/oleObject10.bin" /><Relationship Id="rId23" Type="http://schemas.openxmlformats.org/officeDocument/2006/relationships/image" Target="../media/image10.emf" /><Relationship Id="rId24" Type="http://schemas.openxmlformats.org/officeDocument/2006/relationships/oleObject" Target="../embeddings/oleObject11.bin" /><Relationship Id="rId25" Type="http://schemas.openxmlformats.org/officeDocument/2006/relationships/image" Target="../media/image11.emf" /><Relationship Id="rId26" Type="http://schemas.openxmlformats.org/officeDocument/2006/relationships/oleObject" Target="../embeddings/oleObject12.bin" /><Relationship Id="rId27" Type="http://schemas.openxmlformats.org/officeDocument/2006/relationships/image" Target="../media/image12.emf" /><Relationship Id="rId28" Type="http://schemas.openxmlformats.org/officeDocument/2006/relationships/oleObject" Target="../embeddings/oleObject13.bin" /><Relationship Id="rId29" Type="http://schemas.openxmlformats.org/officeDocument/2006/relationships/image" Target="../media/image13.emf" /><Relationship Id="rId30" Type="http://schemas.openxmlformats.org/officeDocument/2006/relationships/oleObject" Target="../embeddings/oleObject14.bin" /><Relationship Id="rId31" Type="http://schemas.openxmlformats.org/officeDocument/2006/relationships/image" Target="../media/image14.emf" /><Relationship Id="rId32" Type="http://schemas.openxmlformats.org/officeDocument/2006/relationships/oleObject" Target="../embeddings/oleObject15.bin" /><Relationship Id="rId33" Type="http://schemas.openxmlformats.org/officeDocument/2006/relationships/image" Target="../media/image15.emf" /><Relationship Id="rId34" Type="http://schemas.openxmlformats.org/officeDocument/2006/relationships/oleObject" Target="../embeddings/oleObject16.bin" /><Relationship Id="rId35" Type="http://schemas.openxmlformats.org/officeDocument/2006/relationships/image" Target="../media/image16.emf"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1.xml" /><Relationship Id="rId3" Type="http://schemas.openxmlformats.org/officeDocument/2006/relationships/vmlDrawing" Target="../drawings/vmlDrawing3.vml" /><Relationship Id="rId4" Type="http://schemas.openxmlformats.org/officeDocument/2006/relationships/oleObject" Target="../embeddings/oleObject17.bin" /><Relationship Id="rId5" Type="http://schemas.openxmlformats.org/officeDocument/2006/relationships/image" Target="../media/image17.emf" /><Relationship Id="rId6" Type="http://schemas.openxmlformats.org/officeDocument/2006/relationships/oleObject" Target="../embeddings/oleObject18.bin" /><Relationship Id="rId7" Type="http://schemas.openxmlformats.org/officeDocument/2006/relationships/image" Target="../media/image2.emf" /><Relationship Id="rId8" Type="http://schemas.openxmlformats.org/officeDocument/2006/relationships/oleObject" Target="../embeddings/oleObject19.bin" /><Relationship Id="rId9" Type="http://schemas.openxmlformats.org/officeDocument/2006/relationships/image" Target="../media/image18.emf" /><Relationship Id="rId10" Type="http://schemas.openxmlformats.org/officeDocument/2006/relationships/oleObject" Target="../embeddings/oleObject20.bin" /><Relationship Id="rId11" Type="http://schemas.openxmlformats.org/officeDocument/2006/relationships/image" Target="../media/image19.emf" /><Relationship Id="rId12" Type="http://schemas.openxmlformats.org/officeDocument/2006/relationships/oleObject" Target="../embeddings/oleObject21.bin" /><Relationship Id="rId13" Type="http://schemas.openxmlformats.org/officeDocument/2006/relationships/image" Target="../media/image20.emf" /><Relationship Id="rId14" Type="http://schemas.openxmlformats.org/officeDocument/2006/relationships/oleObject" Target="../embeddings/oleObject22.bin" /><Relationship Id="rId15" Type="http://schemas.openxmlformats.org/officeDocument/2006/relationships/image" Target="../media/image21.emf" /><Relationship Id="rId16" Type="http://schemas.openxmlformats.org/officeDocument/2006/relationships/oleObject" Target="../embeddings/oleObject23.bin" /><Relationship Id="rId17" Type="http://schemas.openxmlformats.org/officeDocument/2006/relationships/image" Target="../media/image22.emf" /><Relationship Id="rId18" Type="http://schemas.openxmlformats.org/officeDocument/2006/relationships/oleObject" Target="../embeddings/oleObject24.bin" /><Relationship Id="rId19" Type="http://schemas.openxmlformats.org/officeDocument/2006/relationships/image" Target="../media/image23.emf" /><Relationship Id="rId20" Type="http://schemas.openxmlformats.org/officeDocument/2006/relationships/oleObject" Target="../embeddings/oleObject25.bin" /><Relationship Id="rId21" Type="http://schemas.openxmlformats.org/officeDocument/2006/relationships/image" Target="../media/image24.emf" /><Relationship Id="rId22" Type="http://schemas.openxmlformats.org/officeDocument/2006/relationships/oleObject" Target="../embeddings/oleObject26.bin" /><Relationship Id="rId23" Type="http://schemas.openxmlformats.org/officeDocument/2006/relationships/image" Target="../media/image25.emf" /><Relationship Id="rId24" Type="http://schemas.openxmlformats.org/officeDocument/2006/relationships/oleObject" Target="../embeddings/oleObject27.bin" /><Relationship Id="rId25" Type="http://schemas.openxmlformats.org/officeDocument/2006/relationships/image" Target="../media/image26.emf" /><Relationship Id="rId26" Type="http://schemas.openxmlformats.org/officeDocument/2006/relationships/oleObject" Target="../embeddings/oleObject28.bin" /><Relationship Id="rId27" Type="http://schemas.openxmlformats.org/officeDocument/2006/relationships/image" Target="../media/image27.emf" /><Relationship Id="rId28" Type="http://schemas.openxmlformats.org/officeDocument/2006/relationships/oleObject" Target="../embeddings/oleObject29.bin" /><Relationship Id="rId29" Type="http://schemas.openxmlformats.org/officeDocument/2006/relationships/image" Target="../media/image28.emf" /><Relationship Id="rId30" Type="http://schemas.openxmlformats.org/officeDocument/2006/relationships/oleObject" Target="../embeddings/oleObject30.bin" /><Relationship Id="rId31" Type="http://schemas.openxmlformats.org/officeDocument/2006/relationships/image" Target="../media/image29.emf" /><Relationship Id="rId32" Type="http://schemas.openxmlformats.org/officeDocument/2006/relationships/oleObject" Target="../embeddings/oleObject31.bin" /><Relationship Id="rId33" Type="http://schemas.openxmlformats.org/officeDocument/2006/relationships/image" Target="../media/image30.emf" /><Relationship Id="rId34" Type="http://schemas.openxmlformats.org/officeDocument/2006/relationships/oleObject" Target="../embeddings/oleObject32.bin" /><Relationship Id="rId35" Type="http://schemas.openxmlformats.org/officeDocument/2006/relationships/image" Target="../media/image31.emf"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2.xml" /><Relationship Id="rId3" Type="http://schemas.openxmlformats.org/officeDocument/2006/relationships/vmlDrawing" Target="../drawings/vmlDrawing4.vml" /><Relationship Id="rId4" Type="http://schemas.openxmlformats.org/officeDocument/2006/relationships/package" Target="../embeddings/Package33.docx" /><Relationship Id="rId5" Type="http://schemas.openxmlformats.org/officeDocument/2006/relationships/image" Target="../media/image32.emf" /><Relationship Id="rId6" Type="http://schemas.openxmlformats.org/officeDocument/2006/relationships/package" Target="../embeddings/Package34.docx" /><Relationship Id="rId7" Type="http://schemas.openxmlformats.org/officeDocument/2006/relationships/image" Target="../media/image33.emf" /><Relationship Id="rId8" Type="http://schemas.openxmlformats.org/officeDocument/2006/relationships/oleObject" Target="../embeddings/oleObject35.bin" /><Relationship Id="rId9" Type="http://schemas.openxmlformats.org/officeDocument/2006/relationships/image" Target="../media/image34.emf" /><Relationship Id="rId10" Type="http://schemas.openxmlformats.org/officeDocument/2006/relationships/oleObject" Target="../embeddings/oleObject36.bin" /><Relationship Id="rId11" Type="http://schemas.openxmlformats.org/officeDocument/2006/relationships/image" Target="../media/image35.emf" /><Relationship Id="rId12" Type="http://schemas.openxmlformats.org/officeDocument/2006/relationships/oleObject" Target="../embeddings/oleObject37.bin" /><Relationship Id="rId13" Type="http://schemas.openxmlformats.org/officeDocument/2006/relationships/image" Target="../media/image36.emf" /><Relationship Id="rId14" Type="http://schemas.openxmlformats.org/officeDocument/2006/relationships/oleObject" Target="../embeddings/oleObject38.bin" /><Relationship Id="rId15" Type="http://schemas.openxmlformats.org/officeDocument/2006/relationships/image" Target="../media/image37.emf" /><Relationship Id="rId16" Type="http://schemas.openxmlformats.org/officeDocument/2006/relationships/oleObject" Target="../embeddings/oleObject39.bin" /><Relationship Id="rId17" Type="http://schemas.openxmlformats.org/officeDocument/2006/relationships/image" Target="../media/image38.emf" /><Relationship Id="rId18" Type="http://schemas.openxmlformats.org/officeDocument/2006/relationships/oleObject" Target="../embeddings/oleObject40.bin" /><Relationship Id="rId19" Type="http://schemas.openxmlformats.org/officeDocument/2006/relationships/image" Target="../media/image39.emf" /><Relationship Id="rId20" Type="http://schemas.openxmlformats.org/officeDocument/2006/relationships/oleObject" Target="../embeddings/oleObject41.bin" /><Relationship Id="rId21" Type="http://schemas.openxmlformats.org/officeDocument/2006/relationships/image" Target="../media/image40.emf" /><Relationship Id="rId22" Type="http://schemas.openxmlformats.org/officeDocument/2006/relationships/oleObject" Target="../embeddings/oleObject42.bin" /><Relationship Id="rId23" Type="http://schemas.openxmlformats.org/officeDocument/2006/relationships/image" Target="../media/image41.emf" /><Relationship Id="rId24" Type="http://schemas.openxmlformats.org/officeDocument/2006/relationships/oleObject" Target="../embeddings/oleObject43.bin" /><Relationship Id="rId25" Type="http://schemas.openxmlformats.org/officeDocument/2006/relationships/image" Target="../media/image42.emf" /><Relationship Id="rId26" Type="http://schemas.openxmlformats.org/officeDocument/2006/relationships/oleObject" Target="../embeddings/oleObject44.bin" /><Relationship Id="rId27" Type="http://schemas.openxmlformats.org/officeDocument/2006/relationships/image" Target="../media/image43.emf" /><Relationship Id="rId28" Type="http://schemas.openxmlformats.org/officeDocument/2006/relationships/oleObject" Target="../embeddings/oleObject45.bin" /><Relationship Id="rId29" Type="http://schemas.openxmlformats.org/officeDocument/2006/relationships/image" Target="../media/image44.emf" /><Relationship Id="rId30" Type="http://schemas.openxmlformats.org/officeDocument/2006/relationships/oleObject" Target="../embeddings/oleObject46.bin" /><Relationship Id="rId31" Type="http://schemas.openxmlformats.org/officeDocument/2006/relationships/image" Target="../media/image45.emf" /><Relationship Id="rId32" Type="http://schemas.openxmlformats.org/officeDocument/2006/relationships/oleObject" Target="../embeddings/oleObject47.bin" /><Relationship Id="rId33" Type="http://schemas.openxmlformats.org/officeDocument/2006/relationships/image" Target="../media/image46.emf" /><Relationship Id="rId34" Type="http://schemas.openxmlformats.org/officeDocument/2006/relationships/oleObject" Target="../embeddings/oleObject48.bin" /><Relationship Id="rId35" Type="http://schemas.openxmlformats.org/officeDocument/2006/relationships/image" Target="../media/image47.emf"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3.xml" /><Relationship Id="rId3" Type="http://schemas.openxmlformats.org/officeDocument/2006/relationships/vmlDrawing" Target="../drawings/vmlDrawing5.vml" /><Relationship Id="rId4" Type="http://schemas.openxmlformats.org/officeDocument/2006/relationships/package" Target="../embeddings/Package49.docx" /><Relationship Id="rId5" Type="http://schemas.openxmlformats.org/officeDocument/2006/relationships/image" Target="../media/image48.emf" /><Relationship Id="rId6" Type="http://schemas.openxmlformats.org/officeDocument/2006/relationships/package" Target="../embeddings/Package50.docx" /><Relationship Id="rId7" Type="http://schemas.openxmlformats.org/officeDocument/2006/relationships/image" Target="../media/image33.emf" /><Relationship Id="rId8" Type="http://schemas.openxmlformats.org/officeDocument/2006/relationships/oleObject" Target="../embeddings/oleObject51.bin" /><Relationship Id="rId9" Type="http://schemas.openxmlformats.org/officeDocument/2006/relationships/image" Target="../media/image49.emf" /><Relationship Id="rId10" Type="http://schemas.openxmlformats.org/officeDocument/2006/relationships/oleObject" Target="../embeddings/oleObject52.bin" /><Relationship Id="rId11" Type="http://schemas.openxmlformats.org/officeDocument/2006/relationships/image" Target="../media/image50.emf" /><Relationship Id="rId12" Type="http://schemas.openxmlformats.org/officeDocument/2006/relationships/oleObject" Target="../embeddings/oleObject53.bin" /><Relationship Id="rId13" Type="http://schemas.openxmlformats.org/officeDocument/2006/relationships/image" Target="../media/image51.emf" /><Relationship Id="rId14" Type="http://schemas.openxmlformats.org/officeDocument/2006/relationships/oleObject" Target="../embeddings/oleObject54.bin" /><Relationship Id="rId15" Type="http://schemas.openxmlformats.org/officeDocument/2006/relationships/image" Target="../media/image52.emf" /><Relationship Id="rId16" Type="http://schemas.openxmlformats.org/officeDocument/2006/relationships/oleObject" Target="../embeddings/oleObject55.bin" /><Relationship Id="rId17" Type="http://schemas.openxmlformats.org/officeDocument/2006/relationships/image" Target="../media/image53.emf" /><Relationship Id="rId18" Type="http://schemas.openxmlformats.org/officeDocument/2006/relationships/oleObject" Target="../embeddings/oleObject56.bin" /><Relationship Id="rId19" Type="http://schemas.openxmlformats.org/officeDocument/2006/relationships/image" Target="../media/image54.emf" /><Relationship Id="rId20" Type="http://schemas.openxmlformats.org/officeDocument/2006/relationships/oleObject" Target="../embeddings/oleObject57.bin" /><Relationship Id="rId21" Type="http://schemas.openxmlformats.org/officeDocument/2006/relationships/image" Target="../media/image55.emf" /><Relationship Id="rId22" Type="http://schemas.openxmlformats.org/officeDocument/2006/relationships/oleObject" Target="../embeddings/oleObject58.bin" /><Relationship Id="rId23" Type="http://schemas.openxmlformats.org/officeDocument/2006/relationships/image" Target="../media/image56.emf" /><Relationship Id="rId24" Type="http://schemas.openxmlformats.org/officeDocument/2006/relationships/oleObject" Target="../embeddings/oleObject59.bin" /><Relationship Id="rId25" Type="http://schemas.openxmlformats.org/officeDocument/2006/relationships/image" Target="../media/image57.emf" /><Relationship Id="rId26" Type="http://schemas.openxmlformats.org/officeDocument/2006/relationships/oleObject" Target="../embeddings/oleObject60.bin" /><Relationship Id="rId27" Type="http://schemas.openxmlformats.org/officeDocument/2006/relationships/image" Target="../media/image58.emf" /><Relationship Id="rId28" Type="http://schemas.openxmlformats.org/officeDocument/2006/relationships/oleObject" Target="../embeddings/oleObject61.bin" /><Relationship Id="rId29" Type="http://schemas.openxmlformats.org/officeDocument/2006/relationships/image" Target="../media/image59.emf" /><Relationship Id="rId30" Type="http://schemas.openxmlformats.org/officeDocument/2006/relationships/oleObject" Target="../embeddings/oleObject62.bin" /><Relationship Id="rId31" Type="http://schemas.openxmlformats.org/officeDocument/2006/relationships/image" Target="../media/image60.emf" /><Relationship Id="rId32" Type="http://schemas.openxmlformats.org/officeDocument/2006/relationships/oleObject" Target="../embeddings/oleObject63.bin" /><Relationship Id="rId33" Type="http://schemas.openxmlformats.org/officeDocument/2006/relationships/image" Target="../media/image61.emf" /><Relationship Id="rId34" Type="http://schemas.openxmlformats.org/officeDocument/2006/relationships/oleObject" Target="../embeddings/oleObject64.bin" /><Relationship Id="rId35" Type="http://schemas.openxmlformats.org/officeDocument/2006/relationships/image" Target="../media/image62.emf"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4.xml" /><Relationship Id="rId3" Type="http://schemas.openxmlformats.org/officeDocument/2006/relationships/vmlDrawing" Target="../drawings/vmlDrawing6.vml" /><Relationship Id="rId4" Type="http://schemas.openxmlformats.org/officeDocument/2006/relationships/package" Target="../embeddings/Package65.docx" /><Relationship Id="rId5" Type="http://schemas.openxmlformats.org/officeDocument/2006/relationships/image" Target="../media/image63.emf" /><Relationship Id="rId6" Type="http://schemas.openxmlformats.org/officeDocument/2006/relationships/package" Target="../embeddings/Package66.docx" /><Relationship Id="rId7" Type="http://schemas.openxmlformats.org/officeDocument/2006/relationships/image" Target="../media/image33.emf" /><Relationship Id="rId8" Type="http://schemas.openxmlformats.org/officeDocument/2006/relationships/oleObject" Target="../embeddings/oleObject67.bin" /><Relationship Id="rId9" Type="http://schemas.openxmlformats.org/officeDocument/2006/relationships/image" Target="../media/image64.emf" /><Relationship Id="rId10" Type="http://schemas.openxmlformats.org/officeDocument/2006/relationships/oleObject" Target="../embeddings/oleObject68.bin" /><Relationship Id="rId11" Type="http://schemas.openxmlformats.org/officeDocument/2006/relationships/image" Target="../media/image65.emf" /><Relationship Id="rId12" Type="http://schemas.openxmlformats.org/officeDocument/2006/relationships/oleObject" Target="../embeddings/oleObject69.bin" /><Relationship Id="rId13" Type="http://schemas.openxmlformats.org/officeDocument/2006/relationships/image" Target="../media/image66.emf" /><Relationship Id="rId14" Type="http://schemas.openxmlformats.org/officeDocument/2006/relationships/oleObject" Target="../embeddings/oleObject70.bin" /><Relationship Id="rId15" Type="http://schemas.openxmlformats.org/officeDocument/2006/relationships/image" Target="../media/image67.emf" /><Relationship Id="rId16" Type="http://schemas.openxmlformats.org/officeDocument/2006/relationships/oleObject" Target="../embeddings/oleObject71.bin" /><Relationship Id="rId17" Type="http://schemas.openxmlformats.org/officeDocument/2006/relationships/image" Target="../media/image68.emf" /><Relationship Id="rId18" Type="http://schemas.openxmlformats.org/officeDocument/2006/relationships/oleObject" Target="../embeddings/oleObject72.bin" /><Relationship Id="rId19" Type="http://schemas.openxmlformats.org/officeDocument/2006/relationships/image" Target="../media/image69.emf" /><Relationship Id="rId20" Type="http://schemas.openxmlformats.org/officeDocument/2006/relationships/oleObject" Target="../embeddings/oleObject73.bin" /><Relationship Id="rId21" Type="http://schemas.openxmlformats.org/officeDocument/2006/relationships/image" Target="../media/image70.emf" /><Relationship Id="rId22" Type="http://schemas.openxmlformats.org/officeDocument/2006/relationships/oleObject" Target="../embeddings/oleObject74.bin" /><Relationship Id="rId23" Type="http://schemas.openxmlformats.org/officeDocument/2006/relationships/image" Target="../media/image71.emf" /><Relationship Id="rId24" Type="http://schemas.openxmlformats.org/officeDocument/2006/relationships/oleObject" Target="../embeddings/oleObject75.bin" /><Relationship Id="rId25" Type="http://schemas.openxmlformats.org/officeDocument/2006/relationships/image" Target="../media/image72.emf" /><Relationship Id="rId26" Type="http://schemas.openxmlformats.org/officeDocument/2006/relationships/oleObject" Target="../embeddings/oleObject76.bin" /><Relationship Id="rId27" Type="http://schemas.openxmlformats.org/officeDocument/2006/relationships/image" Target="../media/image73.emf" /><Relationship Id="rId28" Type="http://schemas.openxmlformats.org/officeDocument/2006/relationships/oleObject" Target="../embeddings/oleObject77.bin" /><Relationship Id="rId29" Type="http://schemas.openxmlformats.org/officeDocument/2006/relationships/image" Target="../media/image74.emf" /><Relationship Id="rId30" Type="http://schemas.openxmlformats.org/officeDocument/2006/relationships/oleObject" Target="../embeddings/oleObject78.bin" /><Relationship Id="rId31" Type="http://schemas.openxmlformats.org/officeDocument/2006/relationships/image" Target="../media/image75.emf" /><Relationship Id="rId32" Type="http://schemas.openxmlformats.org/officeDocument/2006/relationships/oleObject" Target="../embeddings/oleObject79.bin" /><Relationship Id="rId33" Type="http://schemas.openxmlformats.org/officeDocument/2006/relationships/image" Target="../media/image76.emf" /><Relationship Id="rId34" Type="http://schemas.openxmlformats.org/officeDocument/2006/relationships/oleObject" Target="../embeddings/oleObject80.bin" /><Relationship Id="rId35" Type="http://schemas.openxmlformats.org/officeDocument/2006/relationships/image" Target="../media/image77.emf"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15.xml" /><Relationship Id="rId3" Type="http://schemas.openxmlformats.org/officeDocument/2006/relationships/vmlDrawing" Target="../drawings/vmlDrawing7.vml" /><Relationship Id="rId4" Type="http://schemas.openxmlformats.org/officeDocument/2006/relationships/package" Target="../embeddings/Package81.docx" /><Relationship Id="rId5" Type="http://schemas.openxmlformats.org/officeDocument/2006/relationships/image" Target="../media/image78.emf" /><Relationship Id="rId6" Type="http://schemas.openxmlformats.org/officeDocument/2006/relationships/package" Target="../embeddings/Package82.docx" /><Relationship Id="rId7" Type="http://schemas.openxmlformats.org/officeDocument/2006/relationships/image" Target="../media/image33.emf" /><Relationship Id="rId8" Type="http://schemas.openxmlformats.org/officeDocument/2006/relationships/oleObject" Target="../embeddings/oleObject83.bin" /><Relationship Id="rId9" Type="http://schemas.openxmlformats.org/officeDocument/2006/relationships/image" Target="../media/image79.emf" /><Relationship Id="rId10" Type="http://schemas.openxmlformats.org/officeDocument/2006/relationships/oleObject" Target="../embeddings/oleObject84.bin" /><Relationship Id="rId11" Type="http://schemas.openxmlformats.org/officeDocument/2006/relationships/image" Target="../media/image80.emf" /><Relationship Id="rId12" Type="http://schemas.openxmlformats.org/officeDocument/2006/relationships/oleObject" Target="../embeddings/oleObject85.bin" /><Relationship Id="rId13" Type="http://schemas.openxmlformats.org/officeDocument/2006/relationships/image" Target="../media/image81.emf" /><Relationship Id="rId14" Type="http://schemas.openxmlformats.org/officeDocument/2006/relationships/oleObject" Target="../embeddings/oleObject86.bin" /><Relationship Id="rId15" Type="http://schemas.openxmlformats.org/officeDocument/2006/relationships/image" Target="../media/image82.emf" /><Relationship Id="rId16" Type="http://schemas.openxmlformats.org/officeDocument/2006/relationships/oleObject" Target="../embeddings/oleObject87.bin" /><Relationship Id="rId17" Type="http://schemas.openxmlformats.org/officeDocument/2006/relationships/image" Target="../media/image83.emf" /><Relationship Id="rId18" Type="http://schemas.openxmlformats.org/officeDocument/2006/relationships/oleObject" Target="../embeddings/oleObject88.bin" /><Relationship Id="rId19" Type="http://schemas.openxmlformats.org/officeDocument/2006/relationships/image" Target="../media/image84.emf" /><Relationship Id="rId20" Type="http://schemas.openxmlformats.org/officeDocument/2006/relationships/oleObject" Target="../embeddings/oleObject89.bin" /><Relationship Id="rId21" Type="http://schemas.openxmlformats.org/officeDocument/2006/relationships/image" Target="../media/image85.emf" /><Relationship Id="rId22" Type="http://schemas.openxmlformats.org/officeDocument/2006/relationships/oleObject" Target="../embeddings/oleObject90.bin" /><Relationship Id="rId23" Type="http://schemas.openxmlformats.org/officeDocument/2006/relationships/image" Target="../media/image86.emf" /><Relationship Id="rId24" Type="http://schemas.openxmlformats.org/officeDocument/2006/relationships/oleObject" Target="../embeddings/oleObject91.bin" /><Relationship Id="rId25" Type="http://schemas.openxmlformats.org/officeDocument/2006/relationships/image" Target="../media/image87.emf" /><Relationship Id="rId26" Type="http://schemas.openxmlformats.org/officeDocument/2006/relationships/oleObject" Target="../embeddings/oleObject92.bin" /><Relationship Id="rId27" Type="http://schemas.openxmlformats.org/officeDocument/2006/relationships/image" Target="../media/image88.emf" /><Relationship Id="rId28" Type="http://schemas.openxmlformats.org/officeDocument/2006/relationships/oleObject" Target="../embeddings/oleObject93.bin" /><Relationship Id="rId29" Type="http://schemas.openxmlformats.org/officeDocument/2006/relationships/image" Target="../media/image89.emf" /><Relationship Id="rId30" Type="http://schemas.openxmlformats.org/officeDocument/2006/relationships/oleObject" Target="../embeddings/oleObject94.bin" /><Relationship Id="rId31" Type="http://schemas.openxmlformats.org/officeDocument/2006/relationships/image" Target="../media/image90.emf" /><Relationship Id="rId32" Type="http://schemas.openxmlformats.org/officeDocument/2006/relationships/oleObject" Target="../embeddings/oleObject95.bin" /><Relationship Id="rId33" Type="http://schemas.openxmlformats.org/officeDocument/2006/relationships/image" Target="../media/image91.emf" /><Relationship Id="rId34" Type="http://schemas.openxmlformats.org/officeDocument/2006/relationships/oleObject" Target="../embeddings/oleObject96.bin" /><Relationship Id="rId35" Type="http://schemas.openxmlformats.org/officeDocument/2006/relationships/image" Target="../media/image92.emf"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18.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9.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20.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B1:I32"/>
  <sheetViews>
    <sheetView tabSelected="1" view="pageBreakPreview" topLeftCell="B1" zoomScaleSheetLayoutView="100" workbookViewId="0">
      <selection activeCell="D26" sqref="D26"/>
    </sheetView>
  </sheetViews>
  <sheetFormatPr defaultRowHeight="13.5"/>
  <cols>
    <col min="1" max="1" width="9" hidden="1" customWidth="1"/>
    <col min="2" max="2" width="4.25" style="1" customWidth="1"/>
    <col min="3" max="3" width="16.125" style="2" customWidth="1"/>
    <col min="4" max="4" width="52.625" style="2" customWidth="1"/>
    <col min="5" max="5" width="18.75" customWidth="1"/>
    <col min="6" max="6" width="9.5" bestFit="1" customWidth="1"/>
  </cols>
  <sheetData>
    <row r="1" spans="2:9" ht="19.5" customHeight="1">
      <c r="B1" s="3" t="s">
        <v>64</v>
      </c>
      <c r="C1" s="3"/>
      <c r="D1" s="3"/>
      <c r="E1" s="3"/>
      <c r="F1" s="37" t="s">
        <v>387</v>
      </c>
    </row>
    <row r="2" spans="2:9">
      <c r="B2" s="3"/>
      <c r="C2" s="3"/>
      <c r="D2" s="3"/>
      <c r="E2" s="3"/>
    </row>
    <row r="3" spans="2:9" ht="258" customHeight="1">
      <c r="B3" s="4" t="s">
        <v>123</v>
      </c>
      <c r="C3" s="13"/>
      <c r="D3" s="13"/>
      <c r="E3" s="13"/>
    </row>
    <row r="4" spans="2:9" ht="48.75" customHeight="1">
      <c r="B4" s="5"/>
      <c r="C4" s="14"/>
      <c r="D4" s="14"/>
      <c r="E4" s="29"/>
    </row>
    <row r="5" spans="2:9">
      <c r="B5" s="6"/>
      <c r="C5" s="15" t="s">
        <v>17</v>
      </c>
      <c r="D5" s="15" t="s">
        <v>23</v>
      </c>
      <c r="E5" s="30" t="s">
        <v>83</v>
      </c>
    </row>
    <row r="6" spans="2:9" ht="30" customHeight="1">
      <c r="B6" s="7">
        <v>1</v>
      </c>
      <c r="C6" s="16" t="s">
        <v>273</v>
      </c>
      <c r="D6" s="20" t="s">
        <v>273</v>
      </c>
      <c r="E6" s="31" t="s">
        <v>98</v>
      </c>
    </row>
    <row r="7" spans="2:9" ht="30" customHeight="1">
      <c r="B7" s="8"/>
      <c r="C7" s="16" t="s">
        <v>135</v>
      </c>
      <c r="D7" s="21"/>
      <c r="E7" s="32"/>
    </row>
    <row r="8" spans="2:9" ht="30" customHeight="1">
      <c r="B8" s="7">
        <v>2</v>
      </c>
      <c r="C8" s="16" t="s">
        <v>101</v>
      </c>
      <c r="D8" s="22" t="s">
        <v>158</v>
      </c>
      <c r="E8" s="31" t="s">
        <v>98</v>
      </c>
      <c r="I8" s="2"/>
    </row>
    <row r="9" spans="2:9" ht="30" customHeight="1">
      <c r="B9" s="8"/>
      <c r="C9" s="16" t="s">
        <v>135</v>
      </c>
      <c r="D9" s="23"/>
      <c r="E9" s="32"/>
      <c r="I9" s="2"/>
    </row>
    <row r="10" spans="2:9" ht="30" customHeight="1">
      <c r="B10" s="7">
        <v>3</v>
      </c>
      <c r="C10" s="16" t="s">
        <v>300</v>
      </c>
      <c r="D10" s="20" t="s">
        <v>57</v>
      </c>
      <c r="E10" s="31" t="s">
        <v>98</v>
      </c>
    </row>
    <row r="11" spans="2:9" ht="30" customHeight="1">
      <c r="B11" s="8"/>
      <c r="C11" s="16" t="s">
        <v>135</v>
      </c>
      <c r="D11" s="21"/>
      <c r="E11" s="32"/>
    </row>
    <row r="12" spans="2:9" ht="30" customHeight="1">
      <c r="B12" s="7">
        <v>4</v>
      </c>
      <c r="C12" s="16" t="s">
        <v>223</v>
      </c>
      <c r="D12" s="24" t="s">
        <v>111</v>
      </c>
      <c r="E12" s="33" t="s">
        <v>98</v>
      </c>
    </row>
    <row r="13" spans="2:9" ht="30" customHeight="1">
      <c r="B13" s="7">
        <v>5</v>
      </c>
      <c r="C13" s="16" t="s">
        <v>249</v>
      </c>
      <c r="D13" s="25" t="s">
        <v>395</v>
      </c>
      <c r="E13" s="31" t="s">
        <v>98</v>
      </c>
    </row>
    <row r="14" spans="2:9" ht="30" customHeight="1">
      <c r="B14" s="9"/>
      <c r="C14" s="16" t="s">
        <v>260</v>
      </c>
      <c r="D14" s="26"/>
      <c r="E14" s="34"/>
    </row>
    <row r="15" spans="2:9" ht="30" customHeight="1">
      <c r="B15" s="9"/>
      <c r="C15" s="16" t="s">
        <v>215</v>
      </c>
      <c r="D15" s="26"/>
      <c r="E15" s="34"/>
    </row>
    <row r="16" spans="2:9" ht="30" customHeight="1">
      <c r="B16" s="9"/>
      <c r="C16" s="16" t="s">
        <v>134</v>
      </c>
      <c r="D16" s="26"/>
      <c r="E16" s="34"/>
    </row>
    <row r="17" spans="2:5" ht="30" customHeight="1">
      <c r="B17" s="9"/>
      <c r="C17" s="16" t="s">
        <v>319</v>
      </c>
      <c r="D17" s="26"/>
      <c r="E17" s="34"/>
    </row>
    <row r="18" spans="2:5" ht="30" customHeight="1">
      <c r="B18" s="8"/>
      <c r="C18" s="16" t="s">
        <v>132</v>
      </c>
      <c r="D18" s="27"/>
      <c r="E18" s="32"/>
    </row>
    <row r="19" spans="2:5" ht="30" customHeight="1">
      <c r="B19" s="10">
        <v>6</v>
      </c>
      <c r="C19" s="16" t="s">
        <v>2</v>
      </c>
      <c r="D19" s="20" t="s">
        <v>303</v>
      </c>
      <c r="E19" s="20" t="s">
        <v>89</v>
      </c>
    </row>
    <row r="20" spans="2:5" ht="30" customHeight="1">
      <c r="B20" s="11"/>
      <c r="C20" s="16" t="s">
        <v>360</v>
      </c>
      <c r="D20" s="21"/>
      <c r="E20" s="21"/>
    </row>
    <row r="21" spans="2:5" ht="78.75" customHeight="1">
      <c r="B21" s="7">
        <v>7</v>
      </c>
      <c r="C21" s="16" t="s">
        <v>198</v>
      </c>
      <c r="D21" s="24" t="s">
        <v>152</v>
      </c>
      <c r="E21" s="35" t="s">
        <v>98</v>
      </c>
    </row>
    <row r="22" spans="2:5" ht="43.5" customHeight="1">
      <c r="B22" s="7">
        <v>8</v>
      </c>
      <c r="C22" s="16" t="s">
        <v>107</v>
      </c>
      <c r="D22" s="24" t="s">
        <v>94</v>
      </c>
      <c r="E22" s="35" t="s">
        <v>98</v>
      </c>
    </row>
    <row r="23" spans="2:5" ht="43.5" customHeight="1">
      <c r="B23" s="7">
        <v>9</v>
      </c>
      <c r="C23" s="17" t="s">
        <v>52</v>
      </c>
      <c r="D23" s="24" t="s">
        <v>242</v>
      </c>
      <c r="E23" s="35" t="s">
        <v>98</v>
      </c>
    </row>
    <row r="24" spans="2:5" ht="40.5">
      <c r="B24" s="7">
        <v>10</v>
      </c>
      <c r="C24" s="17" t="s">
        <v>397</v>
      </c>
      <c r="D24" s="24" t="s">
        <v>154</v>
      </c>
      <c r="E24" s="35" t="s">
        <v>98</v>
      </c>
    </row>
    <row r="25" spans="2:5" ht="29.25" customHeight="1">
      <c r="B25" s="7">
        <v>11</v>
      </c>
      <c r="C25" s="17" t="s">
        <v>144</v>
      </c>
      <c r="D25" s="24" t="s">
        <v>289</v>
      </c>
      <c r="E25" s="35" t="s">
        <v>98</v>
      </c>
    </row>
    <row r="26" spans="2:5" ht="36.75" customHeight="1">
      <c r="B26" s="7">
        <v>12</v>
      </c>
      <c r="C26" s="17" t="s">
        <v>56</v>
      </c>
      <c r="D26" s="24" t="s">
        <v>416</v>
      </c>
      <c r="E26" s="35" t="s">
        <v>98</v>
      </c>
    </row>
    <row r="27" spans="2:5" ht="57.75" customHeight="1">
      <c r="B27" s="6">
        <v>13</v>
      </c>
      <c r="C27" s="18" t="s">
        <v>221</v>
      </c>
      <c r="D27" s="28" t="s">
        <v>258</v>
      </c>
      <c r="E27" s="33" t="s">
        <v>98</v>
      </c>
    </row>
    <row r="28" spans="2:5" ht="27" customHeight="1">
      <c r="B28" s="6"/>
      <c r="C28" s="19" t="s">
        <v>135</v>
      </c>
      <c r="D28" s="28"/>
      <c r="E28" s="33"/>
    </row>
    <row r="29" spans="2:5" hidden="1" outlineLevel="1">
      <c r="B29" s="12" t="s">
        <v>7</v>
      </c>
      <c r="C29" s="12"/>
      <c r="D29" s="2" t="s">
        <v>339</v>
      </c>
    </row>
    <row r="30" spans="2:5" hidden="1" outlineLevel="1"/>
    <row r="31" spans="2:5" collapsed="1"/>
    <row r="32" spans="2:5">
      <c r="E32" s="36"/>
    </row>
  </sheetData>
  <mergeCells count="21">
    <mergeCell ref="B3:E3"/>
    <mergeCell ref="B29:C29"/>
    <mergeCell ref="B1:E2"/>
    <mergeCell ref="B6:B7"/>
    <mergeCell ref="D6:D7"/>
    <mergeCell ref="E6:E7"/>
    <mergeCell ref="B8:B9"/>
    <mergeCell ref="D8:D9"/>
    <mergeCell ref="E8:E9"/>
    <mergeCell ref="B10:B11"/>
    <mergeCell ref="D10:D11"/>
    <mergeCell ref="E10:E11"/>
    <mergeCell ref="B13:B18"/>
    <mergeCell ref="D13:D18"/>
    <mergeCell ref="E13:E18"/>
    <mergeCell ref="B19:B20"/>
    <mergeCell ref="D19:D20"/>
    <mergeCell ref="E19:E20"/>
    <mergeCell ref="B27:B28"/>
    <mergeCell ref="D27:D28"/>
    <mergeCell ref="E27:E28"/>
  </mergeCells>
  <phoneticPr fontId="16" type="Hiragana"/>
  <hyperlinks>
    <hyperlink ref="C6" location="着手届!A1"/>
    <hyperlink ref="C8" location="工程表!A1"/>
    <hyperlink ref="C7" location="'着手届(JV)'!A1"/>
    <hyperlink ref="C9" location="'工程表 (JV)'!A1"/>
    <hyperlink ref="C10" location="選任届!A1"/>
    <hyperlink ref="C11" location="'選任届(JV)'!A1"/>
    <hyperlink ref="C12" location="'契約書（300万円未満）'!A1"/>
    <hyperlink ref="C13" location="'契約書（300万円以上）'!A1"/>
    <hyperlink ref="C14" location="'契約書（300万円以上・予定表有）'!A1"/>
    <hyperlink ref="C15" location="'契約書（300万円以上　議決用・単体）'!A1"/>
    <hyperlink ref="C16" location="'契約書（300万円以上　議決用・JV）'!A1"/>
    <hyperlink ref="C18" location="'契約書（300万円以上・議決不要・JV）'!A1"/>
    <hyperlink ref="C19" location="変更契約書!A1"/>
    <hyperlink ref="C21" location="特約条項!A1"/>
    <hyperlink ref="C22" location="'ﾘｻｲｸﾙ(解体)'!A1"/>
    <hyperlink ref="C23" location="'ﾘｻｲｸﾙ(新築)'!A1"/>
    <hyperlink ref="C24" location="'ﾘｻｲｸﾙ(その他)'!A1"/>
    <hyperlink ref="C25" location="'ﾘｻｲｸﾙ（別紙）'!A1"/>
    <hyperlink ref="C27" location="中間!A1"/>
    <hyperlink ref="C28" location="'中間(JV)'!A1"/>
    <hyperlink ref="C20" location="'変更契約書 (JV）'!Print_Area"/>
    <hyperlink ref="C17" location="'契約書（300万円以上　議決用・3JV）'!A1"/>
    <hyperlink ref="C26" location="免税事業者届!A1"/>
  </hyperlinks>
  <pageMargins left="0.59055118110236227" right="0.59055118110236227" top="0.78740157480314965" bottom="0.98425196850393681" header="0.51181102362204722" footer="0.51181102362204722"/>
  <pageSetup paperSize="9" fitToWidth="1" fitToHeight="1" orientation="portrait" usePrinterDefaults="1"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FF00"/>
    <outlinePr showOutlineSymbols="0"/>
  </sheetPr>
  <dimension ref="A1:CM855"/>
  <sheetViews>
    <sheetView showGridLines="0" showZeros="0" showOutlineSymbols="0" workbookViewId="0">
      <selection activeCell="L2" sqref="L2:AE2"/>
    </sheetView>
  </sheetViews>
  <sheetFormatPr defaultColWidth="2.125" defaultRowHeight="18.95" customHeight="1"/>
  <cols>
    <col min="1" max="3" width="2.125" style="39"/>
    <col min="4" max="4" width="2.125" style="427"/>
    <col min="5" max="16384" width="2.125" style="39"/>
  </cols>
  <sheetData>
    <row r="1" spans="1:69" ht="5.0999999999999996" customHeight="1">
      <c r="D1" s="39"/>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c r="BI1" s="497"/>
      <c r="BJ1" s="497"/>
      <c r="BK1" s="497"/>
      <c r="BL1" s="497"/>
      <c r="BM1" s="497"/>
      <c r="BN1" s="497"/>
      <c r="BO1" s="497"/>
      <c r="BP1" s="497"/>
      <c r="BQ1" s="497"/>
    </row>
    <row r="2" spans="1:69" s="38" customFormat="1" ht="15" customHeight="1">
      <c r="A2" s="39"/>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375"/>
      <c r="BE2" s="497">
        <f>L7</f>
        <v>0</v>
      </c>
      <c r="BF2" s="497"/>
      <c r="BG2" s="497"/>
      <c r="BH2" s="497"/>
      <c r="BI2" s="497"/>
      <c r="BJ2" s="497"/>
      <c r="BK2" s="497"/>
      <c r="BL2" s="497"/>
      <c r="BM2" s="497"/>
      <c r="BN2" s="497"/>
      <c r="BO2" s="497"/>
      <c r="BP2" s="375"/>
      <c r="BQ2" s="375"/>
    </row>
    <row r="3" spans="1:69" s="38" customFormat="1" ht="15" customHeight="1">
      <c r="A3" s="39"/>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375"/>
      <c r="BE3" s="497">
        <f>IF(L7="",0,LEN(BE2))</f>
        <v>0</v>
      </c>
      <c r="BF3" s="497"/>
      <c r="BG3" s="497"/>
      <c r="BH3" s="497"/>
      <c r="BI3" s="497"/>
      <c r="BJ3" s="497"/>
      <c r="BK3" s="497"/>
      <c r="BL3" s="497"/>
      <c r="BM3" s="497"/>
      <c r="BN3" s="497"/>
      <c r="BO3" s="497"/>
      <c r="BP3" s="375"/>
      <c r="BQ3" s="375"/>
    </row>
    <row r="4" spans="1:69" s="38" customFormat="1" ht="15" customHeight="1">
      <c r="A4" s="39"/>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493" t="s">
        <v>32</v>
      </c>
      <c r="AB4" s="84"/>
      <c r="AC4" s="84"/>
      <c r="AD4" s="84"/>
      <c r="AE4" s="93"/>
      <c r="AF4" s="99"/>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375"/>
      <c r="BE4" s="497" t="str">
        <f>IF(BE3=10,"￥","")</f>
        <v/>
      </c>
      <c r="BF4" s="497" t="str">
        <f>IF(BE3=9,"￥",IF(BE3&gt;=10,DBCS(MID(BE2,BE3-9,1)),""))</f>
        <v/>
      </c>
      <c r="BG4" s="497" t="str">
        <f>IF(BE3=8,"￥",IF(BE3&gt;=9,DBCS(MID(BE2,BE3-8,1)),""))</f>
        <v/>
      </c>
      <c r="BH4" s="497" t="str">
        <f>IF(BE3=7,"￥",IF(BE3&gt;=8,DBCS(MID(BE2,BE3-7,1)),""))</f>
        <v/>
      </c>
      <c r="BI4" s="497" t="str">
        <f>IF(BE3=6,"￥",IF(BE3&gt;=7,DBCS(MID(BE2,BE3-6,1)),""))</f>
        <v/>
      </c>
      <c r="BJ4" s="497" t="str">
        <f>IF(BE3=5,"￥",IF(BE3&gt;=6,DBCS(MID(BE2,BE3-5,1)),""))</f>
        <v/>
      </c>
      <c r="BK4" s="497" t="str">
        <f>IF(BE3=4,"￥",IF(BE3&gt;=5,DBCS(MID(BE2,BE3-4,1)),""))</f>
        <v/>
      </c>
      <c r="BL4" s="497" t="str">
        <f>IF(BE3=3,"￥",IF(BE3&gt;=4,DBCS(MID(BE2,BE3-3,1)),""))</f>
        <v/>
      </c>
      <c r="BM4" s="497" t="str">
        <f>IF(BE3=2,"￥",IF(BE3&gt;=3,DBCS(MID(BE2,BE3-2,1)),""))</f>
        <v/>
      </c>
      <c r="BN4" s="497" t="str">
        <f>IF(BE3=1,"￥",IF(BE3&gt;=2,DBCS(MID(BE2,BE3-1,1)),""))</f>
        <v/>
      </c>
      <c r="BO4" s="497" t="str">
        <f>IF(BE3&gt;0,DBCS(RIGHT(BE2,1)),"")</f>
        <v/>
      </c>
      <c r="BP4" s="375"/>
      <c r="BQ4" s="375"/>
    </row>
    <row r="5" spans="1:69" s="38" customFormat="1" ht="15" customHeight="1">
      <c r="A5" s="39"/>
      <c r="B5" s="321"/>
      <c r="C5" s="332"/>
      <c r="D5" s="332"/>
      <c r="E5" s="332"/>
      <c r="F5" s="332"/>
      <c r="G5" s="332"/>
      <c r="H5" s="332"/>
      <c r="I5" s="332"/>
      <c r="J5" s="332"/>
      <c r="K5" s="345"/>
      <c r="L5" s="67"/>
      <c r="M5" s="73"/>
      <c r="N5" s="73"/>
      <c r="O5" s="73"/>
      <c r="P5" s="73"/>
      <c r="Q5" s="73"/>
      <c r="R5" s="73"/>
      <c r="S5" s="73"/>
      <c r="T5" s="73"/>
      <c r="U5" s="73"/>
      <c r="V5" s="73"/>
      <c r="W5" s="73"/>
      <c r="X5" s="73"/>
      <c r="Y5" s="73"/>
      <c r="Z5" s="73"/>
      <c r="AA5" s="493" t="s">
        <v>321</v>
      </c>
      <c r="AB5" s="84"/>
      <c r="AC5" s="84"/>
      <c r="AD5" s="84"/>
      <c r="AE5" s="93"/>
      <c r="AF5" s="99"/>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5"/>
      <c r="BE5" s="375"/>
      <c r="BF5" s="375"/>
      <c r="BG5" s="375"/>
      <c r="BH5" s="375"/>
      <c r="BI5" s="375"/>
      <c r="BJ5" s="375"/>
      <c r="BK5" s="375"/>
      <c r="BL5" s="375"/>
      <c r="BM5" s="375"/>
      <c r="BN5" s="375"/>
      <c r="BO5" s="375"/>
      <c r="BP5" s="375"/>
      <c r="BQ5" s="375"/>
    </row>
    <row r="6" spans="1:69" s="38" customFormat="1" ht="15" customHeight="1">
      <c r="A6" s="39"/>
      <c r="B6" s="321"/>
      <c r="C6" s="429" t="s">
        <v>38</v>
      </c>
      <c r="D6" s="429"/>
      <c r="E6" s="429"/>
      <c r="F6" s="429"/>
      <c r="G6" s="429"/>
      <c r="H6" s="429"/>
      <c r="I6" s="429"/>
      <c r="J6" s="429"/>
      <c r="K6" s="444"/>
      <c r="L6" s="351">
        <f>L4-L5</f>
        <v>0</v>
      </c>
      <c r="M6" s="89"/>
      <c r="N6" s="89"/>
      <c r="O6" s="89"/>
      <c r="P6" s="89"/>
      <c r="Q6" s="89"/>
      <c r="R6" s="89"/>
      <c r="S6" s="89"/>
      <c r="T6" s="89"/>
      <c r="U6" s="89"/>
      <c r="V6" s="89"/>
      <c r="W6" s="89"/>
      <c r="X6" s="89"/>
      <c r="Y6" s="89"/>
      <c r="Z6" s="89"/>
      <c r="AA6" s="89" t="s">
        <v>45</v>
      </c>
      <c r="AB6" s="84"/>
      <c r="AC6" s="84"/>
      <c r="AD6" s="84"/>
      <c r="AE6" s="93"/>
      <c r="AF6" s="99"/>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375"/>
      <c r="BE6" s="375"/>
      <c r="BF6" s="375"/>
      <c r="BG6" s="375"/>
      <c r="BH6" s="375"/>
      <c r="BI6" s="375"/>
      <c r="BJ6" s="375"/>
      <c r="BK6" s="375"/>
      <c r="BL6" s="375"/>
      <c r="BM6" s="375"/>
      <c r="BN6" s="375"/>
      <c r="BO6" s="375"/>
      <c r="BP6" s="375"/>
      <c r="BQ6" s="375"/>
    </row>
    <row r="7" spans="1:69" s="38" customFormat="1" ht="15" customHeight="1">
      <c r="A7" s="39"/>
      <c r="B7" s="319" t="s">
        <v>333</v>
      </c>
      <c r="C7" s="330"/>
      <c r="D7" s="330"/>
      <c r="E7" s="330"/>
      <c r="F7" s="330"/>
      <c r="G7" s="330"/>
      <c r="H7" s="330"/>
      <c r="I7" s="330"/>
      <c r="J7" s="330"/>
      <c r="K7" s="348"/>
      <c r="L7" s="67"/>
      <c r="M7" s="73"/>
      <c r="N7" s="73"/>
      <c r="O7" s="73"/>
      <c r="P7" s="73"/>
      <c r="Q7" s="73"/>
      <c r="R7" s="73"/>
      <c r="S7" s="73"/>
      <c r="T7" s="73"/>
      <c r="U7" s="73"/>
      <c r="V7" s="73"/>
      <c r="W7" s="73"/>
      <c r="X7" s="73"/>
      <c r="Y7" s="73"/>
      <c r="Z7" s="73"/>
      <c r="AA7" s="89" t="s">
        <v>45</v>
      </c>
      <c r="AB7" s="84"/>
      <c r="AC7" s="84"/>
      <c r="AD7" s="84"/>
      <c r="AE7" s="93"/>
      <c r="AF7" s="99"/>
      <c r="AG7" s="377" t="str">
        <f>BE4&amp;BF4&amp;IF(OR(BF4="￥",BF4=""),"","，")&amp;BG4&amp;BH4&amp;BI4&amp;IF(OR(BI4="￥",BI4=""),"","，")&amp;BJ4&amp;BK4&amp;BL4&amp;IF(OR(BL4="￥",BL4=""),"","，")&amp;BM4&amp;BN4&amp;BO4</f>
        <v/>
      </c>
      <c r="AH7" s="377"/>
      <c r="AI7" s="377"/>
      <c r="AJ7" s="377"/>
      <c r="AK7" s="377"/>
      <c r="AL7" s="377"/>
      <c r="AM7" s="377"/>
      <c r="AN7" s="377"/>
      <c r="AO7" s="377"/>
      <c r="AP7" s="377"/>
      <c r="AQ7" s="377"/>
      <c r="AR7" s="377"/>
      <c r="AS7" s="377"/>
      <c r="AT7" s="377"/>
      <c r="AU7" s="377"/>
      <c r="AV7" s="377"/>
      <c r="AW7" s="377"/>
      <c r="AX7" s="377"/>
      <c r="AY7" s="377"/>
      <c r="AZ7" s="377"/>
      <c r="BA7" s="377"/>
      <c r="BB7" s="377"/>
      <c r="BC7" s="377"/>
      <c r="BD7" s="375"/>
      <c r="BE7" s="375"/>
      <c r="BF7" s="375"/>
      <c r="BG7" s="375"/>
      <c r="BH7" s="375"/>
      <c r="BI7" s="375"/>
      <c r="BJ7" s="375"/>
      <c r="BK7" s="375"/>
      <c r="BL7" s="375"/>
      <c r="BM7" s="375"/>
      <c r="BN7" s="375"/>
      <c r="BO7" s="375"/>
      <c r="BP7" s="375"/>
      <c r="BQ7" s="375"/>
    </row>
    <row r="8" spans="1:69" s="38" customFormat="1" ht="15" customHeight="1">
      <c r="A8" s="39"/>
      <c r="B8" s="40" t="s">
        <v>51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83"/>
      <c r="AB8" s="83"/>
      <c r="AC8" s="83"/>
      <c r="AD8" s="83"/>
      <c r="AE8" s="94"/>
      <c r="AF8" s="99"/>
      <c r="AG8" s="377" t="str">
        <f>IF(L8="","　　",L8)&amp;IF(OR(O8="",S8="",W8=""),"　　　年　　　月　　　日",IF(O8&lt;10,"　　","　")&amp;DBCS(O8)&amp;"年"&amp;IF(S8&lt;10,"　　","　")&amp;DBCS(S8)&amp;"月"&amp;IF(W8&lt;10,"　　","　")&amp;DBCS(W8)&amp;"日")</f>
        <v>令和　　　年　　　月　　　日</v>
      </c>
      <c r="AH8" s="377"/>
      <c r="AI8" s="377"/>
      <c r="AJ8" s="377"/>
      <c r="AK8" s="377"/>
      <c r="AL8" s="377"/>
      <c r="AM8" s="377"/>
      <c r="AN8" s="377"/>
      <c r="AO8" s="377"/>
      <c r="AP8" s="377"/>
      <c r="AQ8" s="377"/>
      <c r="AR8" s="377"/>
      <c r="AS8" s="377"/>
      <c r="AT8" s="377"/>
      <c r="AU8" s="377"/>
      <c r="AV8" s="377"/>
      <c r="AW8" s="377"/>
      <c r="AX8" s="377"/>
      <c r="AY8" s="377"/>
      <c r="AZ8" s="377"/>
      <c r="BA8" s="377"/>
      <c r="BB8" s="377"/>
      <c r="BC8" s="377"/>
      <c r="BD8" s="375"/>
      <c r="BE8" s="375"/>
      <c r="BF8" s="375"/>
      <c r="BG8" s="375"/>
      <c r="BH8" s="375"/>
      <c r="BI8" s="375"/>
      <c r="BJ8" s="375"/>
      <c r="BK8" s="375"/>
      <c r="BL8" s="375"/>
      <c r="BM8" s="375"/>
      <c r="BN8" s="375"/>
      <c r="BO8" s="375"/>
      <c r="BP8" s="375"/>
      <c r="BQ8" s="375"/>
    </row>
    <row r="9" spans="1:69" s="38" customFormat="1" ht="15" customHeight="1">
      <c r="A9" s="39"/>
      <c r="B9" s="40" t="s">
        <v>58</v>
      </c>
      <c r="C9" s="44"/>
      <c r="D9" s="44"/>
      <c r="E9" s="44"/>
      <c r="F9" s="44"/>
      <c r="G9" s="44"/>
      <c r="H9" s="44"/>
      <c r="I9" s="44"/>
      <c r="J9" s="44"/>
      <c r="K9" s="61"/>
      <c r="L9" s="264" t="str">
        <f>IF(L8="","",L8)</f>
        <v>令和</v>
      </c>
      <c r="M9" s="83"/>
      <c r="N9" s="83"/>
      <c r="O9" s="83" t="str">
        <f>IF(O8="","",O8)</f>
        <v/>
      </c>
      <c r="P9" s="83"/>
      <c r="Q9" s="83" t="s">
        <v>68</v>
      </c>
      <c r="R9" s="83"/>
      <c r="S9" s="83" t="str">
        <f>IF(S8="","",S8)</f>
        <v/>
      </c>
      <c r="T9" s="83"/>
      <c r="U9" s="83" t="s">
        <v>77</v>
      </c>
      <c r="V9" s="83"/>
      <c r="W9" s="83" t="str">
        <f>IF(W8="","",W8)</f>
        <v/>
      </c>
      <c r="X9" s="83"/>
      <c r="Y9" s="83" t="s">
        <v>9</v>
      </c>
      <c r="Z9" s="83"/>
      <c r="AA9" s="83"/>
      <c r="AB9" s="83"/>
      <c r="AC9" s="83"/>
      <c r="AD9" s="83"/>
      <c r="AE9" s="94"/>
      <c r="AF9" s="99"/>
      <c r="AG9" s="377" t="str">
        <f>IF(L9="","　　",L9)&amp;IF(OR(O9="",S9="",W9=""),"　　　年　　　月　　　日",IF(O9&lt;10,"　　","　")&amp;DBCS(O9)&amp;"年"&amp;IF(S9&lt;10,"　　","　")&amp;DBCS(S9)&amp;"月"&amp;IF(W9&lt;10,"　　","　")&amp;DBCS(W9)&amp;"日")</f>
        <v>令和　　　年　　　月　　　日</v>
      </c>
      <c r="AH9" s="377"/>
      <c r="AI9" s="377"/>
      <c r="AJ9" s="377"/>
      <c r="AK9" s="377"/>
      <c r="AL9" s="377"/>
      <c r="AM9" s="377"/>
      <c r="AN9" s="377"/>
      <c r="AO9" s="377"/>
      <c r="AP9" s="377"/>
      <c r="AQ9" s="377"/>
      <c r="AR9" s="377"/>
      <c r="AS9" s="377"/>
      <c r="AT9" s="377"/>
      <c r="AU9" s="377"/>
      <c r="AV9" s="377"/>
      <c r="AW9" s="377"/>
      <c r="AX9" s="377"/>
      <c r="AY9" s="377"/>
      <c r="AZ9" s="377"/>
      <c r="BA9" s="377"/>
      <c r="BB9" s="377"/>
      <c r="BC9" s="377"/>
      <c r="BD9" s="375"/>
      <c r="BE9" s="375"/>
      <c r="BF9" s="375"/>
      <c r="BG9" s="375"/>
      <c r="BH9" s="375"/>
      <c r="BI9" s="375"/>
      <c r="BJ9" s="375"/>
      <c r="BK9" s="375"/>
      <c r="BL9" s="375"/>
      <c r="BM9" s="375"/>
      <c r="BN9" s="375"/>
      <c r="BO9" s="375"/>
      <c r="BP9" s="375"/>
      <c r="BQ9" s="375"/>
    </row>
    <row r="10" spans="1:69" s="38" customFormat="1" ht="15" customHeight="1">
      <c r="A10" s="39"/>
      <c r="B10" s="40" t="s">
        <v>124</v>
      </c>
      <c r="C10" s="44"/>
      <c r="D10" s="44"/>
      <c r="E10" s="44"/>
      <c r="F10" s="44"/>
      <c r="G10" s="44"/>
      <c r="H10" s="44"/>
      <c r="I10" s="44"/>
      <c r="J10" s="44"/>
      <c r="K10" s="61"/>
      <c r="L10" s="68" t="s">
        <v>301</v>
      </c>
      <c r="M10" s="74"/>
      <c r="N10" s="74"/>
      <c r="O10" s="74"/>
      <c r="P10" s="74"/>
      <c r="Q10" s="83" t="s">
        <v>68</v>
      </c>
      <c r="R10" s="83"/>
      <c r="S10" s="74"/>
      <c r="T10" s="74"/>
      <c r="U10" s="83" t="s">
        <v>77</v>
      </c>
      <c r="V10" s="83"/>
      <c r="W10" s="74"/>
      <c r="X10" s="74"/>
      <c r="Y10" s="83" t="s">
        <v>9</v>
      </c>
      <c r="Z10" s="83"/>
      <c r="AA10" s="83"/>
      <c r="AB10" s="83"/>
      <c r="AC10" s="83"/>
      <c r="AD10" s="83"/>
      <c r="AE10" s="94"/>
      <c r="AF10" s="99"/>
      <c r="AG10" s="377" t="str">
        <f>IF(L10="","　　",L10)&amp;IF(OR(O10="",S10="",W10=""),"　　　年　　　月　　　日",IF(O10&lt;10,"　　","　")&amp;DBCS(O10)&amp;"年"&amp;IF(S10&lt;10,"　　","　")&amp;DBCS(S10)&amp;"月"&amp;IF(W10&lt;10,"　　","　")&amp;DBCS(W10)&amp;"日")</f>
        <v>令和　　　年　　　月　　　日</v>
      </c>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5"/>
      <c r="BE10" s="375"/>
      <c r="BF10" s="375"/>
      <c r="BG10" s="375"/>
      <c r="BH10" s="375"/>
      <c r="BI10" s="375"/>
      <c r="BJ10" s="375"/>
      <c r="BK10" s="375"/>
      <c r="BL10" s="375"/>
      <c r="BM10" s="375"/>
      <c r="BN10" s="375"/>
      <c r="BO10" s="375"/>
      <c r="BP10" s="375"/>
      <c r="BQ10" s="375"/>
    </row>
    <row r="11" spans="1:69" s="38" customFormat="1" ht="15" customHeight="1">
      <c r="A11" s="39"/>
      <c r="B11" s="40" t="s">
        <v>214</v>
      </c>
      <c r="C11" s="44"/>
      <c r="D11" s="44"/>
      <c r="E11" s="44"/>
      <c r="F11" s="44"/>
      <c r="G11" s="44"/>
      <c r="H11" s="44"/>
      <c r="I11" s="44"/>
      <c r="J11" s="44"/>
      <c r="K11" s="61"/>
      <c r="L11" s="409" t="s">
        <v>108</v>
      </c>
      <c r="M11" s="411"/>
      <c r="N11" s="412"/>
      <c r="O11" s="361"/>
      <c r="P11" s="418" t="str">
        <f>IF(L11="不要","※1～18ページをページ指定で印刷してください","")</f>
        <v>※1～18ページをページ指定で印刷してください</v>
      </c>
      <c r="Q11" s="361"/>
      <c r="R11" s="361"/>
      <c r="S11" s="361"/>
      <c r="T11" s="361"/>
      <c r="U11" s="361"/>
      <c r="V11" s="361"/>
      <c r="W11" s="361"/>
      <c r="X11" s="361"/>
      <c r="Y11" s="361"/>
      <c r="Z11" s="361"/>
      <c r="AA11" s="361"/>
      <c r="AB11" s="361"/>
      <c r="AC11" s="361"/>
      <c r="AD11" s="361"/>
      <c r="AE11" s="372"/>
      <c r="AF11" s="99"/>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5"/>
      <c r="BE11" s="375"/>
      <c r="BF11" s="375"/>
      <c r="BG11" s="375"/>
      <c r="BH11" s="375"/>
      <c r="BI11" s="375"/>
      <c r="BJ11" s="375"/>
      <c r="BK11" s="375"/>
      <c r="BL11" s="375"/>
      <c r="BM11" s="375"/>
      <c r="BN11" s="375"/>
      <c r="BO11" s="375"/>
      <c r="BP11" s="375"/>
      <c r="BQ11" s="375"/>
    </row>
    <row r="12" spans="1:69" s="38" customFormat="1" ht="15" customHeight="1">
      <c r="A12" s="39"/>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99"/>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295"/>
      <c r="BE12" s="38"/>
      <c r="BF12" s="38"/>
      <c r="BG12" s="38"/>
      <c r="BH12" s="38"/>
      <c r="BI12" s="38"/>
      <c r="BJ12" s="38"/>
      <c r="BK12" s="38"/>
      <c r="BL12" s="38"/>
      <c r="BM12" s="38"/>
      <c r="BN12" s="38"/>
      <c r="BO12" s="38"/>
      <c r="BP12" s="38"/>
      <c r="BQ12" s="38"/>
    </row>
    <row r="13" spans="1:69" s="38" customFormat="1" ht="15" customHeight="1">
      <c r="A13" s="39"/>
      <c r="B13" s="42"/>
      <c r="C13" s="46"/>
      <c r="D13" s="46"/>
      <c r="E13" s="51"/>
      <c r="F13" s="55" t="s">
        <v>61</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99"/>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295"/>
      <c r="BE13" s="38"/>
      <c r="BF13" s="38"/>
      <c r="BG13" s="38"/>
      <c r="BH13" s="38"/>
      <c r="BI13" s="38"/>
      <c r="BJ13" s="38"/>
      <c r="BK13" s="38"/>
      <c r="BL13" s="38"/>
      <c r="BM13" s="38"/>
      <c r="BN13" s="38"/>
      <c r="BO13" s="38"/>
      <c r="BP13" s="38"/>
      <c r="BQ13" s="38"/>
    </row>
    <row r="14" spans="1:69" s="38" customFormat="1" ht="15" customHeight="1">
      <c r="A14" s="39"/>
      <c r="B14" s="42"/>
      <c r="C14" s="46"/>
      <c r="D14" s="46"/>
      <c r="E14" s="51"/>
      <c r="F14" s="55" t="s">
        <v>63</v>
      </c>
      <c r="G14" s="58"/>
      <c r="H14" s="58"/>
      <c r="I14" s="58"/>
      <c r="J14" s="58"/>
      <c r="K14" s="63"/>
      <c r="L14" s="119"/>
      <c r="M14" s="123"/>
      <c r="N14" s="123"/>
      <c r="O14" s="123"/>
      <c r="P14" s="123"/>
      <c r="Q14" s="123"/>
      <c r="R14" s="123"/>
      <c r="S14" s="123"/>
      <c r="T14" s="123"/>
      <c r="U14" s="123"/>
      <c r="V14" s="123"/>
      <c r="W14" s="123"/>
      <c r="X14" s="123"/>
      <c r="Y14" s="123"/>
      <c r="Z14" s="123"/>
      <c r="AA14" s="123"/>
      <c r="AB14" s="123"/>
      <c r="AC14" s="123"/>
      <c r="AD14" s="123"/>
      <c r="AE14" s="134"/>
      <c r="AF14" s="99"/>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295"/>
      <c r="BE14" s="38"/>
      <c r="BF14" s="38"/>
      <c r="BG14" s="38"/>
      <c r="BH14" s="38"/>
      <c r="BI14" s="38"/>
      <c r="BJ14" s="38"/>
      <c r="BK14" s="38"/>
      <c r="BL14" s="38"/>
      <c r="BM14" s="38"/>
      <c r="BN14" s="38"/>
      <c r="BO14" s="38"/>
      <c r="BP14" s="38"/>
      <c r="BQ14" s="38"/>
    </row>
    <row r="15" spans="1:69" s="38" customFormat="1" ht="15" customHeight="1">
      <c r="A15" s="39"/>
      <c r="B15" s="43"/>
      <c r="C15" s="47"/>
      <c r="D15" s="47"/>
      <c r="E15" s="52"/>
      <c r="F15" s="56" t="s">
        <v>82</v>
      </c>
      <c r="G15" s="59"/>
      <c r="H15" s="59"/>
      <c r="I15" s="59"/>
      <c r="J15" s="59"/>
      <c r="K15" s="64"/>
      <c r="L15" s="265"/>
      <c r="M15" s="267"/>
      <c r="N15" s="267"/>
      <c r="O15" s="267"/>
      <c r="P15" s="267"/>
      <c r="Q15" s="267"/>
      <c r="R15" s="267"/>
      <c r="S15" s="267"/>
      <c r="T15" s="267"/>
      <c r="U15" s="267"/>
      <c r="V15" s="267"/>
      <c r="W15" s="267"/>
      <c r="X15" s="267"/>
      <c r="Y15" s="267"/>
      <c r="Z15" s="267"/>
      <c r="AA15" s="267"/>
      <c r="AB15" s="267"/>
      <c r="AC15" s="267"/>
      <c r="AD15" s="267"/>
      <c r="AE15" s="290"/>
      <c r="AF15" s="38"/>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295"/>
      <c r="BE15" s="38"/>
      <c r="BF15" s="38"/>
      <c r="BG15" s="38"/>
      <c r="BH15" s="38"/>
      <c r="BI15" s="38"/>
      <c r="BJ15" s="38"/>
      <c r="BK15" s="38"/>
      <c r="BL15" s="38"/>
      <c r="BM15" s="38"/>
      <c r="BN15" s="38"/>
      <c r="BO15" s="38"/>
      <c r="BP15" s="38"/>
      <c r="BQ15" s="38"/>
    </row>
    <row r="16" spans="1:69" ht="5.0999999999999996" customHeight="1">
      <c r="F16" s="436"/>
      <c r="G16" s="436"/>
      <c r="H16" s="436"/>
      <c r="I16" s="436"/>
      <c r="J16" s="436"/>
      <c r="K16" s="436"/>
      <c r="L16" s="436"/>
      <c r="M16" s="436"/>
    </row>
    <row r="17" spans="3:91" ht="9.6" customHeight="1">
      <c r="C17" s="430" t="str">
        <f>目次!F1</f>
        <v>【契約監理/20240401/第1版】</v>
      </c>
    </row>
    <row r="18" spans="3:91" ht="9.6" customHeight="1">
      <c r="AX18" s="427"/>
    </row>
    <row r="19" spans="3:91" ht="9.6" customHeight="1">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c r="CM19" s="427"/>
    </row>
    <row r="20" spans="3:91" ht="9.6" customHeight="1">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row>
    <row r="21" spans="3:91" ht="9.6" customHeight="1">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row>
    <row r="22" spans="3:91" ht="9.6" customHeight="1">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row>
    <row r="23" spans="3:91" ht="9.6" customHeight="1">
      <c r="D23" s="427" t="s">
        <v>337</v>
      </c>
      <c r="E23" s="427"/>
      <c r="F23" s="427"/>
      <c r="G23" s="427"/>
      <c r="H23" s="427"/>
      <c r="I23" s="427"/>
      <c r="J23" s="427"/>
      <c r="K23" s="427"/>
      <c r="L23" s="427"/>
      <c r="M23" s="427"/>
      <c r="N23" s="427"/>
      <c r="O23" s="427"/>
      <c r="P23" s="427"/>
      <c r="Q23" s="427"/>
      <c r="R23" s="427"/>
      <c r="S23" s="427"/>
      <c r="T23" s="427"/>
      <c r="U23" s="427"/>
      <c r="V23" s="427"/>
      <c r="W23" s="427"/>
      <c r="X23" s="427"/>
      <c r="Y23" s="427"/>
      <c r="Z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7"/>
    </row>
    <row r="24" spans="3:91" ht="9.6" customHeight="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7"/>
    </row>
    <row r="25" spans="3:91" ht="9.6" customHeight="1">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row>
    <row r="26" spans="3:91" ht="9.6" customHeight="1">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row>
    <row r="27" spans="3:91" ht="9.6" customHeight="1">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c r="CM27" s="427"/>
    </row>
    <row r="28" spans="3:91" ht="9.6" customHeight="1">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row>
    <row r="29" spans="3:91" ht="9.6" customHeight="1">
      <c r="E29" s="431" t="s">
        <v>342</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row>
    <row r="30" spans="3:91" ht="9.6" customHeight="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row>
    <row r="31" spans="3:91" ht="9.6" customHeight="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row>
    <row r="32" spans="3:91" ht="9.6" customHeight="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row>
    <row r="33" spans="5:91" ht="9.6" customHeight="1">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row>
    <row r="34" spans="5:91" ht="9.6" customHeight="1">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row>
    <row r="35" spans="5:91" ht="9.6" customHeight="1">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row>
    <row r="36" spans="5:91" ht="9.6" customHeight="1">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row>
    <row r="37" spans="5:91" ht="9.6" customHeight="1">
      <c r="E37" s="432" t="s">
        <v>31</v>
      </c>
      <c r="F37" s="438"/>
      <c r="G37" s="440" t="s">
        <v>274</v>
      </c>
      <c r="H37" s="440"/>
      <c r="I37" s="440"/>
      <c r="J37" s="440"/>
      <c r="K37" s="440"/>
      <c r="L37" s="440"/>
      <c r="M37" s="446"/>
      <c r="N37" s="449"/>
      <c r="O37" s="452" t="str">
        <f>IF(L2="","",L2)</f>
        <v/>
      </c>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500"/>
      <c r="AQ37" s="282"/>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row>
    <row r="38" spans="5:91" ht="9.6" customHeight="1">
      <c r="E38" s="433"/>
      <c r="F38" s="435"/>
      <c r="G38" s="441"/>
      <c r="H38" s="441"/>
      <c r="I38" s="441"/>
      <c r="J38" s="441"/>
      <c r="K38" s="441"/>
      <c r="L38" s="441"/>
      <c r="M38" s="447"/>
      <c r="N38" s="450"/>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501"/>
      <c r="AQ38" s="282"/>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c r="CM38" s="427"/>
    </row>
    <row r="39" spans="5:91" ht="9.6" customHeight="1">
      <c r="E39" s="433"/>
      <c r="F39" s="435"/>
      <c r="G39" s="441"/>
      <c r="H39" s="441"/>
      <c r="I39" s="441"/>
      <c r="J39" s="441"/>
      <c r="K39" s="441"/>
      <c r="L39" s="441"/>
      <c r="M39" s="447"/>
      <c r="N39" s="450"/>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501"/>
      <c r="AQ39" s="282"/>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c r="CM39" s="427"/>
    </row>
    <row r="40" spans="5:91" ht="9.6" customHeight="1">
      <c r="E40" s="433"/>
      <c r="F40" s="435"/>
      <c r="G40" s="441"/>
      <c r="H40" s="441"/>
      <c r="I40" s="441"/>
      <c r="J40" s="441"/>
      <c r="K40" s="441"/>
      <c r="L40" s="441"/>
      <c r="M40" s="447"/>
      <c r="N40" s="450"/>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501"/>
      <c r="AQ40" s="282"/>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row>
    <row r="41" spans="5:91" ht="9.6" customHeight="1">
      <c r="E41" s="434"/>
      <c r="F41" s="439"/>
      <c r="G41" s="442"/>
      <c r="H41" s="442"/>
      <c r="I41" s="442"/>
      <c r="J41" s="442"/>
      <c r="K41" s="442"/>
      <c r="L41" s="442"/>
      <c r="M41" s="448"/>
      <c r="N41" s="416"/>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502"/>
      <c r="AQ41" s="282"/>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row>
    <row r="42" spans="5:91" ht="9.6" customHeight="1">
      <c r="E42" s="432" t="s">
        <v>110</v>
      </c>
      <c r="F42" s="438"/>
      <c r="G42" s="440" t="s">
        <v>278</v>
      </c>
      <c r="H42" s="440"/>
      <c r="I42" s="440"/>
      <c r="J42" s="440"/>
      <c r="K42" s="440"/>
      <c r="L42" s="440"/>
      <c r="M42" s="446"/>
      <c r="N42" s="449"/>
      <c r="O42" s="453"/>
      <c r="P42" s="453"/>
      <c r="Q42" s="453"/>
      <c r="R42" s="451"/>
      <c r="S42" s="470"/>
      <c r="T42" s="470"/>
      <c r="U42" s="470"/>
      <c r="V42" s="470"/>
      <c r="W42" s="470"/>
      <c r="X42" s="470"/>
      <c r="Y42" s="470"/>
      <c r="Z42" s="470"/>
      <c r="AA42" s="470"/>
      <c r="AB42" s="470"/>
      <c r="AC42" s="470"/>
      <c r="AD42" s="451"/>
      <c r="AE42" s="451"/>
      <c r="AF42" s="451"/>
      <c r="AG42" s="451"/>
      <c r="AH42" s="451"/>
      <c r="AI42" s="451"/>
      <c r="AJ42" s="451"/>
      <c r="AK42" s="451"/>
      <c r="AL42" s="451"/>
      <c r="AM42" s="451"/>
      <c r="AN42" s="451"/>
      <c r="AO42" s="451"/>
      <c r="AP42" s="446"/>
      <c r="AQ42" s="282"/>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row>
    <row r="43" spans="5:91" ht="9.6" customHeight="1">
      <c r="E43" s="433"/>
      <c r="F43" s="435"/>
      <c r="G43" s="441"/>
      <c r="H43" s="441"/>
      <c r="I43" s="441"/>
      <c r="J43" s="441"/>
      <c r="K43" s="441"/>
      <c r="L43" s="441"/>
      <c r="M43" s="447"/>
      <c r="N43" s="450"/>
      <c r="O43" s="46" t="str">
        <f>"津山市　"&amp;IF(O3="","　　　　　　　　",O3)&amp;"　地内"</f>
        <v>津山市　　　　　　　　　　地内</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47"/>
      <c r="AQ43" s="282"/>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row>
    <row r="44" spans="5:91" ht="9.6" customHeight="1">
      <c r="E44" s="433"/>
      <c r="F44" s="435"/>
      <c r="G44" s="441"/>
      <c r="H44" s="441"/>
      <c r="I44" s="441"/>
      <c r="J44" s="441"/>
      <c r="K44" s="441"/>
      <c r="L44" s="441"/>
      <c r="M44" s="447"/>
      <c r="N44" s="450"/>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47"/>
      <c r="AQ44" s="282"/>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row>
    <row r="45" spans="5:91" ht="9.6" customHeight="1">
      <c r="E45" s="433"/>
      <c r="F45" s="435"/>
      <c r="G45" s="441"/>
      <c r="H45" s="441"/>
      <c r="I45" s="441"/>
      <c r="J45" s="441"/>
      <c r="K45" s="441"/>
      <c r="L45" s="441"/>
      <c r="M45" s="447"/>
      <c r="N45" s="450"/>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47"/>
      <c r="AQ45" s="282"/>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row>
    <row r="46" spans="5:91" ht="9.6" customHeight="1">
      <c r="E46" s="434"/>
      <c r="F46" s="439"/>
      <c r="G46" s="442"/>
      <c r="H46" s="442"/>
      <c r="I46" s="442"/>
      <c r="J46" s="442"/>
      <c r="K46" s="442"/>
      <c r="L46" s="442"/>
      <c r="M46" s="448"/>
      <c r="N46" s="416"/>
      <c r="O46" s="454"/>
      <c r="P46" s="454"/>
      <c r="Q46" s="454"/>
      <c r="R46" s="66"/>
      <c r="S46" s="471"/>
      <c r="T46" s="471"/>
      <c r="U46" s="471"/>
      <c r="V46" s="471"/>
      <c r="W46" s="471"/>
      <c r="X46" s="471"/>
      <c r="Y46" s="471"/>
      <c r="Z46" s="471"/>
      <c r="AA46" s="471"/>
      <c r="AB46" s="471"/>
      <c r="AC46" s="471"/>
      <c r="AD46" s="66"/>
      <c r="AE46" s="66"/>
      <c r="AF46" s="66"/>
      <c r="AG46" s="66"/>
      <c r="AH46" s="66"/>
      <c r="AI46" s="66"/>
      <c r="AJ46" s="66"/>
      <c r="AK46" s="66"/>
      <c r="AL46" s="66"/>
      <c r="AM46" s="66"/>
      <c r="AN46" s="66"/>
      <c r="AO46" s="66"/>
      <c r="AP46" s="448"/>
      <c r="AQ46" s="282"/>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row>
    <row r="47" spans="5:91" ht="9.9499999999999993" customHeight="1">
      <c r="E47" s="432" t="s">
        <v>112</v>
      </c>
      <c r="F47" s="438"/>
      <c r="G47" s="440" t="s">
        <v>239</v>
      </c>
      <c r="H47" s="440"/>
      <c r="I47" s="440"/>
      <c r="J47" s="440"/>
      <c r="K47" s="440"/>
      <c r="L47" s="440"/>
      <c r="M47" s="446"/>
      <c r="N47" s="449"/>
      <c r="O47" s="455" t="s">
        <v>252</v>
      </c>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503"/>
      <c r="AQ47" s="456"/>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row>
    <row r="48" spans="5:91" ht="9.6" customHeight="1">
      <c r="E48" s="433"/>
      <c r="F48" s="435"/>
      <c r="G48" s="441"/>
      <c r="H48" s="441"/>
      <c r="I48" s="441"/>
      <c r="J48" s="441"/>
      <c r="K48" s="441"/>
      <c r="L48" s="441"/>
      <c r="M48" s="447"/>
      <c r="N48" s="450"/>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504"/>
      <c r="AQ48" s="456"/>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row>
    <row r="49" spans="5:91" ht="9.6" customHeight="1">
      <c r="E49" s="433"/>
      <c r="F49" s="435"/>
      <c r="G49" s="441"/>
      <c r="H49" s="441"/>
      <c r="I49" s="441"/>
      <c r="J49" s="441"/>
      <c r="K49" s="441"/>
      <c r="L49" s="441"/>
      <c r="M49" s="447"/>
      <c r="N49" s="450"/>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504"/>
      <c r="AQ49" s="456"/>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row>
    <row r="50" spans="5:91" ht="9.6" customHeight="1">
      <c r="E50" s="433"/>
      <c r="F50" s="435"/>
      <c r="G50" s="441"/>
      <c r="H50" s="441"/>
      <c r="I50" s="441"/>
      <c r="J50" s="441"/>
      <c r="K50" s="441"/>
      <c r="L50" s="441"/>
      <c r="M50" s="447"/>
      <c r="N50" s="450"/>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504"/>
      <c r="AQ50" s="456"/>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row>
    <row r="51" spans="5:91" ht="9.6" customHeight="1">
      <c r="E51" s="434"/>
      <c r="F51" s="439"/>
      <c r="G51" s="442"/>
      <c r="H51" s="442"/>
      <c r="I51" s="442"/>
      <c r="J51" s="442"/>
      <c r="K51" s="442"/>
      <c r="L51" s="442"/>
      <c r="M51" s="448"/>
      <c r="N51" s="416"/>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505"/>
      <c r="AQ51" s="456"/>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row>
    <row r="52" spans="5:91" ht="9.6" customHeight="1">
      <c r="E52" s="432" t="s">
        <v>47</v>
      </c>
      <c r="F52" s="438"/>
      <c r="G52" s="330" t="s">
        <v>330</v>
      </c>
      <c r="H52" s="330"/>
      <c r="I52" s="330"/>
      <c r="J52" s="330"/>
      <c r="K52" s="330"/>
      <c r="L52" s="330"/>
      <c r="M52" s="446"/>
      <c r="N52" s="449"/>
      <c r="O52" s="330" t="s">
        <v>343</v>
      </c>
      <c r="P52" s="330"/>
      <c r="Q52" s="330"/>
      <c r="R52" s="451"/>
      <c r="S52" s="451"/>
      <c r="T52" s="451" t="str">
        <f>AG9</f>
        <v>令和　　　年　　　月　　　日</v>
      </c>
      <c r="U52" s="451"/>
      <c r="V52" s="451"/>
      <c r="W52" s="451"/>
      <c r="X52" s="451"/>
      <c r="Y52" s="451"/>
      <c r="Z52" s="451"/>
      <c r="AA52" s="451"/>
      <c r="AB52" s="451"/>
      <c r="AC52" s="451"/>
      <c r="AD52" s="451"/>
      <c r="AE52" s="451"/>
      <c r="AF52" s="451"/>
      <c r="AG52" s="451"/>
      <c r="AH52" s="451"/>
      <c r="AI52" s="451"/>
      <c r="AJ52" s="451"/>
      <c r="AK52" s="451"/>
      <c r="AL52" s="451"/>
      <c r="AM52" s="451"/>
      <c r="AN52" s="451"/>
      <c r="AO52" s="451"/>
      <c r="AP52" s="446"/>
      <c r="AQ52" s="282"/>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row>
    <row r="53" spans="5:91" ht="9.6" customHeight="1">
      <c r="E53" s="433"/>
      <c r="F53" s="435"/>
      <c r="G53" s="331"/>
      <c r="H53" s="331"/>
      <c r="I53" s="331"/>
      <c r="J53" s="331"/>
      <c r="K53" s="331"/>
      <c r="L53" s="331"/>
      <c r="M53" s="447"/>
      <c r="N53" s="450"/>
      <c r="O53" s="331"/>
      <c r="P53" s="331"/>
      <c r="Q53" s="331"/>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447"/>
      <c r="AQ53" s="282"/>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row>
    <row r="54" spans="5:91" ht="9.6" customHeight="1">
      <c r="E54" s="433"/>
      <c r="F54" s="435"/>
      <c r="G54" s="331"/>
      <c r="H54" s="331"/>
      <c r="I54" s="331"/>
      <c r="J54" s="331"/>
      <c r="K54" s="331"/>
      <c r="L54" s="331"/>
      <c r="M54" s="447"/>
      <c r="N54" s="450"/>
      <c r="O54" s="331"/>
      <c r="P54" s="331"/>
      <c r="Q54" s="331"/>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447"/>
      <c r="AQ54" s="282"/>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row>
    <row r="55" spans="5:91" ht="9.6" customHeight="1">
      <c r="E55" s="433"/>
      <c r="F55" s="435"/>
      <c r="G55" s="331"/>
      <c r="H55" s="331"/>
      <c r="I55" s="331"/>
      <c r="J55" s="331"/>
      <c r="K55" s="331"/>
      <c r="L55" s="331"/>
      <c r="M55" s="447"/>
      <c r="N55" s="450"/>
      <c r="O55" s="331"/>
      <c r="P55" s="331"/>
      <c r="Q55" s="331"/>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447"/>
      <c r="AQ55" s="282"/>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row>
    <row r="56" spans="5:91" ht="9.6" customHeight="1">
      <c r="E56" s="433"/>
      <c r="F56" s="435"/>
      <c r="G56" s="331"/>
      <c r="H56" s="331"/>
      <c r="I56" s="331"/>
      <c r="J56" s="331"/>
      <c r="K56" s="331"/>
      <c r="L56" s="331"/>
      <c r="M56" s="447"/>
      <c r="N56" s="450"/>
      <c r="O56" s="331" t="s">
        <v>156</v>
      </c>
      <c r="P56" s="331"/>
      <c r="Q56" s="331"/>
      <c r="R56" s="282"/>
      <c r="S56" s="282"/>
      <c r="T56" s="282" t="str">
        <f>AG10</f>
        <v>令和　　　年　　　月　　　日</v>
      </c>
      <c r="U56" s="282"/>
      <c r="V56" s="282"/>
      <c r="W56" s="282"/>
      <c r="X56" s="282"/>
      <c r="Y56" s="282"/>
      <c r="Z56" s="282"/>
      <c r="AA56" s="282"/>
      <c r="AB56" s="282"/>
      <c r="AC56" s="282"/>
      <c r="AD56" s="282"/>
      <c r="AE56" s="282"/>
      <c r="AF56" s="282"/>
      <c r="AG56" s="282"/>
      <c r="AH56" s="282"/>
      <c r="AI56" s="282"/>
      <c r="AJ56" s="282"/>
      <c r="AK56" s="282"/>
      <c r="AL56" s="282"/>
      <c r="AM56" s="282"/>
      <c r="AN56" s="282"/>
      <c r="AO56" s="282"/>
      <c r="AP56" s="447"/>
      <c r="AQ56" s="282"/>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row>
    <row r="57" spans="5:91" ht="9.6" customHeight="1">
      <c r="E57" s="433"/>
      <c r="F57" s="435"/>
      <c r="G57" s="331"/>
      <c r="H57" s="331"/>
      <c r="I57" s="331"/>
      <c r="J57" s="331"/>
      <c r="K57" s="331"/>
      <c r="L57" s="331"/>
      <c r="M57" s="447"/>
      <c r="N57" s="450"/>
      <c r="O57" s="331"/>
      <c r="P57" s="331"/>
      <c r="Q57" s="331"/>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447"/>
      <c r="AQ57" s="282"/>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row>
    <row r="58" spans="5:91" ht="9.6" customHeight="1">
      <c r="E58" s="433"/>
      <c r="F58" s="435"/>
      <c r="G58" s="331"/>
      <c r="H58" s="331"/>
      <c r="I58" s="331"/>
      <c r="J58" s="331"/>
      <c r="K58" s="331"/>
      <c r="L58" s="331"/>
      <c r="M58" s="447"/>
      <c r="N58" s="450"/>
      <c r="O58" s="331"/>
      <c r="P58" s="331"/>
      <c r="Q58" s="331"/>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447"/>
      <c r="AQ58" s="282"/>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row>
    <row r="59" spans="5:91" ht="9.6" customHeight="1">
      <c r="E59" s="434"/>
      <c r="F59" s="439"/>
      <c r="G59" s="332"/>
      <c r="H59" s="332"/>
      <c r="I59" s="332"/>
      <c r="J59" s="332"/>
      <c r="K59" s="332"/>
      <c r="L59" s="332"/>
      <c r="M59" s="448"/>
      <c r="N59" s="416"/>
      <c r="O59" s="332"/>
      <c r="P59" s="332"/>
      <c r="Q59" s="332"/>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448"/>
      <c r="AQ59" s="282"/>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row>
    <row r="60" spans="5:91" ht="9.6" customHeight="1">
      <c r="E60" s="432" t="s">
        <v>118</v>
      </c>
      <c r="F60" s="438"/>
      <c r="G60" s="330" t="s">
        <v>117</v>
      </c>
      <c r="H60" s="330"/>
      <c r="I60" s="330"/>
      <c r="J60" s="330"/>
      <c r="K60" s="330"/>
      <c r="L60" s="330"/>
      <c r="M60" s="446"/>
      <c r="N60" s="451"/>
      <c r="O60" s="458" t="s">
        <v>184</v>
      </c>
      <c r="P60" s="458"/>
      <c r="Q60" s="458"/>
      <c r="R60" s="458"/>
      <c r="S60" s="458"/>
      <c r="T60" s="458"/>
      <c r="U60" s="458"/>
      <c r="V60" s="458"/>
      <c r="W60" s="458"/>
      <c r="X60" s="481"/>
      <c r="Y60" s="485" t="s">
        <v>268</v>
      </c>
      <c r="Z60" s="490"/>
      <c r="AA60" s="485" t="s">
        <v>269</v>
      </c>
      <c r="AB60" s="490"/>
      <c r="AC60" s="485" t="s">
        <v>42</v>
      </c>
      <c r="AD60" s="490"/>
      <c r="AE60" s="485" t="s">
        <v>79</v>
      </c>
      <c r="AF60" s="490"/>
      <c r="AG60" s="485" t="s">
        <v>160</v>
      </c>
      <c r="AH60" s="490"/>
      <c r="AI60" s="485" t="s">
        <v>99</v>
      </c>
      <c r="AJ60" s="490"/>
      <c r="AK60" s="485" t="s">
        <v>253</v>
      </c>
      <c r="AL60" s="490"/>
      <c r="AM60" s="485" t="s">
        <v>139</v>
      </c>
      <c r="AN60" s="490"/>
      <c r="AO60" s="485" t="s">
        <v>45</v>
      </c>
      <c r="AP60" s="490"/>
      <c r="AQ60" s="509"/>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row>
    <row r="61" spans="5:91" ht="9.6" customHeight="1">
      <c r="E61" s="433"/>
      <c r="F61" s="435"/>
      <c r="G61" s="331"/>
      <c r="H61" s="331"/>
      <c r="I61" s="331"/>
      <c r="J61" s="331"/>
      <c r="K61" s="331"/>
      <c r="L61" s="331"/>
      <c r="M61" s="447"/>
      <c r="N61" s="282"/>
      <c r="O61" s="400"/>
      <c r="P61" s="400"/>
      <c r="Q61" s="400"/>
      <c r="R61" s="400"/>
      <c r="S61" s="400"/>
      <c r="T61" s="400"/>
      <c r="U61" s="400"/>
      <c r="V61" s="400"/>
      <c r="W61" s="400"/>
      <c r="X61" s="482"/>
      <c r="Y61" s="486"/>
      <c r="Z61" s="491"/>
      <c r="AA61" s="486"/>
      <c r="AB61" s="491"/>
      <c r="AC61" s="486"/>
      <c r="AD61" s="491"/>
      <c r="AE61" s="486"/>
      <c r="AF61" s="491"/>
      <c r="AG61" s="486"/>
      <c r="AH61" s="491"/>
      <c r="AI61" s="486"/>
      <c r="AJ61" s="491"/>
      <c r="AK61" s="486"/>
      <c r="AL61" s="491"/>
      <c r="AM61" s="486"/>
      <c r="AN61" s="491"/>
      <c r="AO61" s="486"/>
      <c r="AP61" s="491"/>
      <c r="AQ61" s="509"/>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row>
    <row r="62" spans="5:91" ht="9.6" customHeight="1">
      <c r="E62" s="433"/>
      <c r="F62" s="435"/>
      <c r="G62" s="331"/>
      <c r="H62" s="331"/>
      <c r="I62" s="331"/>
      <c r="J62" s="331"/>
      <c r="K62" s="331"/>
      <c r="L62" s="331"/>
      <c r="M62" s="447"/>
      <c r="N62" s="282"/>
      <c r="O62" s="400" t="s">
        <v>92</v>
      </c>
      <c r="P62" s="400"/>
      <c r="Q62" s="400"/>
      <c r="R62" s="400"/>
      <c r="S62" s="400"/>
      <c r="T62" s="400"/>
      <c r="U62" s="400"/>
      <c r="V62" s="477" t="str">
        <f>AG4</f>
        <v/>
      </c>
      <c r="W62" s="477" t="str">
        <f>AH4</f>
        <v/>
      </c>
      <c r="X62" s="483"/>
      <c r="Y62" s="487" t="str">
        <f>AI4</f>
        <v/>
      </c>
      <c r="Z62" s="487"/>
      <c r="AA62" s="487" t="str">
        <f>AJ4</f>
        <v/>
      </c>
      <c r="AB62" s="487"/>
      <c r="AC62" s="487" t="str">
        <f>AK4</f>
        <v/>
      </c>
      <c r="AD62" s="487"/>
      <c r="AE62" s="487" t="str">
        <f>AL4</f>
        <v/>
      </c>
      <c r="AF62" s="487"/>
      <c r="AG62" s="487" t="str">
        <f>AM4</f>
        <v/>
      </c>
      <c r="AH62" s="487"/>
      <c r="AI62" s="487" t="str">
        <f>AN4</f>
        <v/>
      </c>
      <c r="AJ62" s="487"/>
      <c r="AK62" s="487" t="str">
        <f>AO4</f>
        <v/>
      </c>
      <c r="AL62" s="487"/>
      <c r="AM62" s="487" t="str">
        <f>AP4</f>
        <v/>
      </c>
      <c r="AN62" s="487"/>
      <c r="AO62" s="487" t="str">
        <f>AQ4</f>
        <v/>
      </c>
      <c r="AP62" s="487"/>
      <c r="AQ62" s="477"/>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row>
    <row r="63" spans="5:91" ht="9.6" customHeight="1">
      <c r="E63" s="433"/>
      <c r="F63" s="435"/>
      <c r="G63" s="331"/>
      <c r="H63" s="331"/>
      <c r="I63" s="331"/>
      <c r="J63" s="331"/>
      <c r="K63" s="331"/>
      <c r="L63" s="331"/>
      <c r="M63" s="447"/>
      <c r="N63" s="282"/>
      <c r="O63" s="400"/>
      <c r="P63" s="400"/>
      <c r="Q63" s="400"/>
      <c r="R63" s="400"/>
      <c r="S63" s="400"/>
      <c r="T63" s="400"/>
      <c r="U63" s="400"/>
      <c r="V63" s="477"/>
      <c r="W63" s="477"/>
      <c r="X63" s="483"/>
      <c r="Y63" s="487"/>
      <c r="Z63" s="487"/>
      <c r="AA63" s="487"/>
      <c r="AB63" s="487"/>
      <c r="AC63" s="487"/>
      <c r="AD63" s="487"/>
      <c r="AE63" s="487"/>
      <c r="AF63" s="487"/>
      <c r="AG63" s="487"/>
      <c r="AH63" s="487"/>
      <c r="AI63" s="487"/>
      <c r="AJ63" s="487"/>
      <c r="AK63" s="487"/>
      <c r="AL63" s="487"/>
      <c r="AM63" s="487"/>
      <c r="AN63" s="487"/>
      <c r="AO63" s="487"/>
      <c r="AP63" s="487"/>
      <c r="AQ63" s="477"/>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row>
    <row r="64" spans="5:91" ht="9.6" customHeight="1">
      <c r="E64" s="433"/>
      <c r="F64" s="435"/>
      <c r="G64" s="331"/>
      <c r="H64" s="331"/>
      <c r="I64" s="331"/>
      <c r="J64" s="331"/>
      <c r="K64" s="331"/>
      <c r="L64" s="331"/>
      <c r="M64" s="447"/>
      <c r="N64" s="282"/>
      <c r="O64" s="400" t="s">
        <v>344</v>
      </c>
      <c r="P64" s="400"/>
      <c r="Q64" s="400"/>
      <c r="R64" s="400"/>
      <c r="S64" s="400"/>
      <c r="T64" s="400"/>
      <c r="U64" s="400"/>
      <c r="V64" s="477"/>
      <c r="W64" s="477"/>
      <c r="X64" s="483"/>
      <c r="Y64" s="487"/>
      <c r="Z64" s="487"/>
      <c r="AA64" s="487"/>
      <c r="AB64" s="487"/>
      <c r="AC64" s="487"/>
      <c r="AD64" s="487"/>
      <c r="AE64" s="487"/>
      <c r="AF64" s="487"/>
      <c r="AG64" s="487"/>
      <c r="AH64" s="487"/>
      <c r="AI64" s="487"/>
      <c r="AJ64" s="487"/>
      <c r="AK64" s="487"/>
      <c r="AL64" s="487"/>
      <c r="AM64" s="487"/>
      <c r="AN64" s="487"/>
      <c r="AO64" s="487"/>
      <c r="AP64" s="487"/>
      <c r="AQ64" s="477"/>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row>
    <row r="65" spans="5:91" ht="9.6" customHeight="1">
      <c r="E65" s="433"/>
      <c r="F65" s="435"/>
      <c r="G65" s="331"/>
      <c r="H65" s="331"/>
      <c r="I65" s="331"/>
      <c r="J65" s="331"/>
      <c r="K65" s="331"/>
      <c r="L65" s="331"/>
      <c r="M65" s="447"/>
      <c r="N65" s="282"/>
      <c r="O65" s="400"/>
      <c r="P65" s="400"/>
      <c r="Q65" s="400"/>
      <c r="R65" s="400"/>
      <c r="S65" s="400"/>
      <c r="T65" s="400"/>
      <c r="U65" s="400"/>
      <c r="V65" s="477"/>
      <c r="W65" s="477"/>
      <c r="X65" s="483"/>
      <c r="Y65" s="487"/>
      <c r="Z65" s="487"/>
      <c r="AA65" s="487"/>
      <c r="AB65" s="487"/>
      <c r="AC65" s="487"/>
      <c r="AD65" s="487"/>
      <c r="AE65" s="487"/>
      <c r="AF65" s="487"/>
      <c r="AG65" s="487"/>
      <c r="AH65" s="487"/>
      <c r="AI65" s="487"/>
      <c r="AJ65" s="487"/>
      <c r="AK65" s="487"/>
      <c r="AL65" s="487"/>
      <c r="AM65" s="487"/>
      <c r="AN65" s="487"/>
      <c r="AO65" s="487"/>
      <c r="AP65" s="487"/>
      <c r="AQ65" s="477"/>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row>
    <row r="66" spans="5:91" ht="9.6" customHeight="1">
      <c r="E66" s="433"/>
      <c r="F66" s="435"/>
      <c r="G66" s="331"/>
      <c r="H66" s="331"/>
      <c r="I66" s="331"/>
      <c r="J66" s="331"/>
      <c r="K66" s="331"/>
      <c r="L66" s="331"/>
      <c r="M66" s="447"/>
      <c r="N66" s="282"/>
      <c r="O66" s="400" t="s">
        <v>59</v>
      </c>
      <c r="P66" s="400"/>
      <c r="Q66" s="400"/>
      <c r="R66" s="400"/>
      <c r="S66" s="400"/>
      <c r="T66" s="400"/>
      <c r="U66" s="400"/>
      <c r="V66" s="477"/>
      <c r="W66" s="477"/>
      <c r="X66" s="483"/>
      <c r="Y66" s="487"/>
      <c r="Z66" s="487"/>
      <c r="AA66" s="487"/>
      <c r="AB66" s="487"/>
      <c r="AC66" s="487"/>
      <c r="AD66" s="487"/>
      <c r="AE66" s="487"/>
      <c r="AF66" s="487"/>
      <c r="AG66" s="487"/>
      <c r="AH66" s="487"/>
      <c r="AI66" s="487"/>
      <c r="AJ66" s="487"/>
      <c r="AK66" s="487"/>
      <c r="AL66" s="487"/>
      <c r="AM66" s="487"/>
      <c r="AN66" s="487"/>
      <c r="AO66" s="487"/>
      <c r="AP66" s="487"/>
      <c r="AQ66" s="477"/>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row>
    <row r="67" spans="5:91" ht="9.6" customHeight="1">
      <c r="E67" s="433"/>
      <c r="F67" s="435"/>
      <c r="G67" s="331"/>
      <c r="H67" s="331"/>
      <c r="I67" s="331"/>
      <c r="J67" s="331"/>
      <c r="K67" s="331"/>
      <c r="L67" s="331"/>
      <c r="M67" s="447"/>
      <c r="N67" s="66"/>
      <c r="O67" s="459"/>
      <c r="P67" s="459"/>
      <c r="Q67" s="459"/>
      <c r="R67" s="459"/>
      <c r="S67" s="459"/>
      <c r="T67" s="459"/>
      <c r="U67" s="459"/>
      <c r="V67" s="478"/>
      <c r="W67" s="478"/>
      <c r="X67" s="484"/>
      <c r="Y67" s="488"/>
      <c r="Z67" s="488"/>
      <c r="AA67" s="488"/>
      <c r="AB67" s="488"/>
      <c r="AC67" s="488"/>
      <c r="AD67" s="488"/>
      <c r="AE67" s="488"/>
      <c r="AF67" s="488"/>
      <c r="AG67" s="488"/>
      <c r="AH67" s="488"/>
      <c r="AI67" s="488"/>
      <c r="AJ67" s="488"/>
      <c r="AK67" s="488"/>
      <c r="AL67" s="488"/>
      <c r="AM67" s="488"/>
      <c r="AN67" s="488"/>
      <c r="AO67" s="488"/>
      <c r="AP67" s="488"/>
      <c r="AQ67" s="477"/>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row>
    <row r="68" spans="5:91" ht="9.6" customHeight="1">
      <c r="E68" s="433"/>
      <c r="F68" s="435"/>
      <c r="G68" s="331"/>
      <c r="H68" s="331"/>
      <c r="I68" s="331"/>
      <c r="J68" s="331"/>
      <c r="K68" s="331"/>
      <c r="L68" s="331"/>
      <c r="M68" s="447"/>
      <c r="N68" s="328"/>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86"/>
      <c r="AQ68" s="282"/>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row>
    <row r="69" spans="5:91" ht="9.6" customHeight="1">
      <c r="E69" s="433"/>
      <c r="F69" s="435"/>
      <c r="G69" s="331"/>
      <c r="H69" s="331"/>
      <c r="I69" s="331"/>
      <c r="J69" s="331"/>
      <c r="K69" s="331"/>
      <c r="L69" s="331"/>
      <c r="M69" s="447"/>
      <c r="N69" s="328"/>
      <c r="O69" s="460" t="s">
        <v>346</v>
      </c>
      <c r="P69" s="460"/>
      <c r="Q69" s="460"/>
      <c r="R69" s="460"/>
      <c r="S69" s="460"/>
      <c r="T69" s="460"/>
      <c r="U69" s="460"/>
      <c r="V69" s="460"/>
      <c r="W69" s="460"/>
      <c r="X69" s="460"/>
      <c r="Y69" s="460"/>
      <c r="Z69" s="460"/>
      <c r="AA69" s="460"/>
      <c r="AB69" s="460"/>
      <c r="AC69" s="495" t="str">
        <f>$AG$6</f>
        <v/>
      </c>
      <c r="AD69" s="495"/>
      <c r="AE69" s="495"/>
      <c r="AF69" s="495"/>
      <c r="AG69" s="495"/>
      <c r="AH69" s="495"/>
      <c r="AI69" s="495"/>
      <c r="AJ69" s="495"/>
      <c r="AK69" s="495"/>
      <c r="AL69" s="495"/>
      <c r="AM69" s="495"/>
      <c r="AN69" s="181" t="s">
        <v>45</v>
      </c>
      <c r="AO69" s="181"/>
      <c r="AP69" s="386"/>
      <c r="AQ69" s="282"/>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row>
    <row r="70" spans="5:91" ht="9.6" customHeight="1">
      <c r="E70" s="433"/>
      <c r="F70" s="435"/>
      <c r="G70" s="331"/>
      <c r="H70" s="331"/>
      <c r="I70" s="331"/>
      <c r="J70" s="331"/>
      <c r="K70" s="331"/>
      <c r="L70" s="331"/>
      <c r="M70" s="447"/>
      <c r="N70" s="328"/>
      <c r="O70" s="460"/>
      <c r="P70" s="460"/>
      <c r="Q70" s="460"/>
      <c r="R70" s="460"/>
      <c r="S70" s="460"/>
      <c r="T70" s="460"/>
      <c r="U70" s="460"/>
      <c r="V70" s="460"/>
      <c r="W70" s="460"/>
      <c r="X70" s="460"/>
      <c r="Y70" s="460"/>
      <c r="Z70" s="460"/>
      <c r="AA70" s="460"/>
      <c r="AB70" s="460"/>
      <c r="AC70" s="495"/>
      <c r="AD70" s="495"/>
      <c r="AE70" s="495"/>
      <c r="AF70" s="495"/>
      <c r="AG70" s="495"/>
      <c r="AH70" s="495"/>
      <c r="AI70" s="495"/>
      <c r="AJ70" s="495"/>
      <c r="AK70" s="495"/>
      <c r="AL70" s="495"/>
      <c r="AM70" s="495"/>
      <c r="AN70" s="181"/>
      <c r="AO70" s="181"/>
      <c r="AP70" s="386"/>
      <c r="AQ70" s="282"/>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row>
    <row r="71" spans="5:91" ht="9.6" customHeight="1">
      <c r="E71" s="433"/>
      <c r="F71" s="435"/>
      <c r="G71" s="331"/>
      <c r="H71" s="331"/>
      <c r="I71" s="331"/>
      <c r="J71" s="331"/>
      <c r="K71" s="331"/>
      <c r="L71" s="331"/>
      <c r="M71" s="447"/>
      <c r="N71" s="328"/>
      <c r="O71" s="46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86"/>
      <c r="AQ71" s="282"/>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row>
    <row r="72" spans="5:91" ht="9.6" customHeight="1">
      <c r="E72" s="433"/>
      <c r="F72" s="435"/>
      <c r="G72" s="331"/>
      <c r="H72" s="331"/>
      <c r="I72" s="331"/>
      <c r="J72" s="331"/>
      <c r="K72" s="331"/>
      <c r="L72" s="331"/>
      <c r="M72" s="447"/>
      <c r="N72" s="328"/>
      <c r="O72" s="462" t="s">
        <v>69</v>
      </c>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506"/>
      <c r="AQ72" s="510"/>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row>
    <row r="73" spans="5:91" ht="9.6" customHeight="1">
      <c r="E73" s="433"/>
      <c r="F73" s="435"/>
      <c r="G73" s="331"/>
      <c r="H73" s="331"/>
      <c r="I73" s="331"/>
      <c r="J73" s="331"/>
      <c r="K73" s="331"/>
      <c r="L73" s="331"/>
      <c r="M73" s="447"/>
      <c r="N73" s="328"/>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506"/>
      <c r="AQ73" s="510"/>
      <c r="AY73" s="511"/>
      <c r="AZ73" s="511"/>
      <c r="BA73" s="511"/>
      <c r="BB73" s="511"/>
      <c r="BC73" s="511"/>
      <c r="BD73" s="511"/>
      <c r="BE73" s="511"/>
      <c r="BF73" s="511"/>
      <c r="BG73" s="511"/>
      <c r="BH73" s="511"/>
      <c r="BI73" s="511"/>
      <c r="BJ73" s="511"/>
      <c r="BK73" s="511"/>
      <c r="BL73" s="511"/>
      <c r="BM73" s="511"/>
      <c r="BN73" s="511"/>
      <c r="BO73" s="511"/>
      <c r="BP73" s="511"/>
      <c r="BQ73" s="511"/>
      <c r="BR73" s="511"/>
      <c r="BS73" s="511"/>
      <c r="BT73" s="511"/>
      <c r="BU73" s="511"/>
      <c r="BV73" s="511"/>
      <c r="BW73" s="511"/>
      <c r="BX73" s="511"/>
      <c r="BY73" s="511"/>
      <c r="BZ73" s="511"/>
      <c r="CA73" s="511"/>
      <c r="CB73" s="511"/>
      <c r="CC73" s="511"/>
      <c r="CD73" s="511"/>
      <c r="CE73" s="511"/>
      <c r="CF73" s="511"/>
      <c r="CG73" s="511"/>
      <c r="CH73" s="511"/>
      <c r="CI73" s="511"/>
      <c r="CJ73" s="511"/>
      <c r="CK73" s="511"/>
      <c r="CL73" s="511"/>
      <c r="CM73" s="511"/>
    </row>
    <row r="74" spans="5:91" ht="9.6" customHeight="1">
      <c r="E74" s="433"/>
      <c r="F74" s="435"/>
      <c r="G74" s="331"/>
      <c r="H74" s="331"/>
      <c r="I74" s="331"/>
      <c r="J74" s="331"/>
      <c r="K74" s="331"/>
      <c r="L74" s="331"/>
      <c r="M74" s="447"/>
      <c r="N74" s="328"/>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507"/>
      <c r="AQ74" s="510"/>
      <c r="AY74" s="511"/>
      <c r="AZ74" s="511"/>
      <c r="BA74" s="511"/>
      <c r="BB74" s="511"/>
      <c r="BC74" s="511"/>
      <c r="BD74" s="511"/>
      <c r="BE74" s="511"/>
      <c r="BF74" s="511"/>
      <c r="BG74" s="511"/>
      <c r="BH74" s="511"/>
      <c r="BI74" s="511"/>
      <c r="BJ74" s="511"/>
      <c r="BK74" s="511"/>
      <c r="BL74" s="511"/>
      <c r="BM74" s="511"/>
      <c r="BN74" s="511"/>
      <c r="BO74" s="511"/>
      <c r="BP74" s="511"/>
      <c r="BQ74" s="511"/>
      <c r="BR74" s="511"/>
      <c r="BS74" s="511"/>
      <c r="BT74" s="511"/>
      <c r="BU74" s="511"/>
      <c r="BV74" s="511"/>
      <c r="BW74" s="511"/>
      <c r="BX74" s="511"/>
      <c r="BY74" s="511"/>
      <c r="BZ74" s="511"/>
      <c r="CA74" s="511"/>
      <c r="CB74" s="511"/>
      <c r="CC74" s="511"/>
      <c r="CD74" s="511"/>
      <c r="CE74" s="511"/>
      <c r="CF74" s="511"/>
      <c r="CG74" s="511"/>
      <c r="CH74" s="511"/>
      <c r="CI74" s="511"/>
      <c r="CJ74" s="511"/>
      <c r="CK74" s="511"/>
      <c r="CL74" s="511"/>
      <c r="CM74" s="511"/>
    </row>
    <row r="75" spans="5:91" ht="9.6" customHeight="1">
      <c r="E75" s="433"/>
      <c r="F75" s="435"/>
      <c r="G75" s="331"/>
      <c r="H75" s="331"/>
      <c r="I75" s="331"/>
      <c r="J75" s="331"/>
      <c r="K75" s="331"/>
      <c r="L75" s="331"/>
      <c r="M75" s="447"/>
      <c r="N75" s="328"/>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507"/>
      <c r="AQ75" s="510"/>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511"/>
      <c r="CB75" s="511"/>
      <c r="CC75" s="511"/>
      <c r="CD75" s="511"/>
      <c r="CE75" s="511"/>
      <c r="CF75" s="511"/>
      <c r="CG75" s="511"/>
      <c r="CH75" s="511"/>
      <c r="CI75" s="511"/>
      <c r="CJ75" s="511"/>
      <c r="CK75" s="511"/>
      <c r="CL75" s="511"/>
      <c r="CM75" s="511"/>
    </row>
    <row r="76" spans="5:91" ht="9.6" customHeight="1">
      <c r="E76" s="433"/>
      <c r="F76" s="435"/>
      <c r="G76" s="331"/>
      <c r="H76" s="331"/>
      <c r="I76" s="331"/>
      <c r="J76" s="331"/>
      <c r="K76" s="331"/>
      <c r="L76" s="331"/>
      <c r="M76" s="447"/>
      <c r="N76" s="328"/>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507"/>
      <c r="AQ76" s="510"/>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511"/>
      <c r="BW76" s="511"/>
      <c r="BX76" s="511"/>
      <c r="BY76" s="511"/>
      <c r="BZ76" s="511"/>
      <c r="CA76" s="511"/>
      <c r="CB76" s="511"/>
      <c r="CC76" s="511"/>
      <c r="CD76" s="511"/>
      <c r="CE76" s="511"/>
      <c r="CF76" s="511"/>
      <c r="CG76" s="511"/>
      <c r="CH76" s="511"/>
      <c r="CI76" s="511"/>
      <c r="CJ76" s="511"/>
      <c r="CK76" s="511"/>
      <c r="CL76" s="511"/>
      <c r="CM76" s="511"/>
    </row>
    <row r="77" spans="5:91" ht="9.6" customHeight="1">
      <c r="E77" s="434"/>
      <c r="F77" s="439"/>
      <c r="G77" s="332"/>
      <c r="H77" s="332"/>
      <c r="I77" s="332"/>
      <c r="J77" s="332"/>
      <c r="K77" s="332"/>
      <c r="L77" s="332"/>
      <c r="M77" s="448"/>
      <c r="N77" s="232"/>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508"/>
      <c r="AQ77" s="510"/>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row>
    <row r="78" spans="5:91" ht="4.7" customHeight="1">
      <c r="E78" s="432" t="s">
        <v>50</v>
      </c>
      <c r="F78" s="438"/>
      <c r="G78" s="440" t="s">
        <v>259</v>
      </c>
      <c r="H78" s="440"/>
      <c r="I78" s="440"/>
      <c r="J78" s="440"/>
      <c r="K78" s="440"/>
      <c r="L78" s="440"/>
      <c r="M78" s="446"/>
      <c r="N78" s="449"/>
      <c r="O78" s="451"/>
      <c r="P78" s="451"/>
      <c r="Q78" s="451"/>
      <c r="R78" s="451"/>
      <c r="S78" s="452" t="str">
        <f>IF(L12="","",L12)</f>
        <v/>
      </c>
      <c r="T78" s="452"/>
      <c r="U78" s="452"/>
      <c r="V78" s="452"/>
      <c r="W78" s="452"/>
      <c r="X78" s="452"/>
      <c r="Y78" s="452"/>
      <c r="Z78" s="452"/>
      <c r="AA78" s="452"/>
      <c r="AB78" s="452"/>
      <c r="AC78" s="452"/>
      <c r="AD78" s="452"/>
      <c r="AE78" s="452"/>
      <c r="AF78" s="452"/>
      <c r="AG78" s="452"/>
      <c r="AH78" s="452"/>
      <c r="AI78" s="452"/>
      <c r="AJ78" s="452"/>
      <c r="AK78" s="452"/>
      <c r="AL78" s="452"/>
      <c r="AM78" s="452"/>
      <c r="AN78" s="451"/>
      <c r="AO78" s="451"/>
      <c r="AP78" s="446"/>
      <c r="AQ78" s="282"/>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row>
    <row r="79" spans="5:91" ht="4.7" customHeight="1">
      <c r="E79" s="433"/>
      <c r="F79" s="435"/>
      <c r="G79" s="441"/>
      <c r="H79" s="441"/>
      <c r="I79" s="441"/>
      <c r="J79" s="441"/>
      <c r="K79" s="441"/>
      <c r="L79" s="441"/>
      <c r="M79" s="447"/>
      <c r="N79" s="450"/>
      <c r="O79" s="282"/>
      <c r="P79" s="282"/>
      <c r="Q79" s="282"/>
      <c r="R79" s="282"/>
      <c r="S79" s="365"/>
      <c r="T79" s="365"/>
      <c r="U79" s="365"/>
      <c r="V79" s="365"/>
      <c r="W79" s="365"/>
      <c r="X79" s="365"/>
      <c r="Y79" s="365"/>
      <c r="Z79" s="365"/>
      <c r="AA79" s="365"/>
      <c r="AB79" s="365"/>
      <c r="AC79" s="365"/>
      <c r="AD79" s="365"/>
      <c r="AE79" s="365"/>
      <c r="AF79" s="365"/>
      <c r="AG79" s="365"/>
      <c r="AH79" s="365"/>
      <c r="AI79" s="365"/>
      <c r="AJ79" s="365"/>
      <c r="AK79" s="365"/>
      <c r="AL79" s="365"/>
      <c r="AM79" s="365"/>
      <c r="AN79" s="282"/>
      <c r="AO79" s="282"/>
      <c r="AP79" s="447"/>
      <c r="AQ79" s="282"/>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row>
    <row r="80" spans="5:91" ht="4.7" customHeight="1">
      <c r="E80" s="433"/>
      <c r="F80" s="435"/>
      <c r="G80" s="441"/>
      <c r="H80" s="441"/>
      <c r="I80" s="441"/>
      <c r="J80" s="441"/>
      <c r="K80" s="441"/>
      <c r="L80" s="441"/>
      <c r="M80" s="447"/>
      <c r="N80" s="450"/>
      <c r="O80" s="282"/>
      <c r="P80" s="282"/>
      <c r="Q80" s="282"/>
      <c r="R80" s="282"/>
      <c r="S80" s="365"/>
      <c r="T80" s="365"/>
      <c r="U80" s="365"/>
      <c r="V80" s="365"/>
      <c r="W80" s="365"/>
      <c r="X80" s="365"/>
      <c r="Y80" s="365"/>
      <c r="Z80" s="365"/>
      <c r="AA80" s="365"/>
      <c r="AB80" s="365"/>
      <c r="AC80" s="365"/>
      <c r="AD80" s="365"/>
      <c r="AE80" s="365"/>
      <c r="AF80" s="365"/>
      <c r="AG80" s="365"/>
      <c r="AH80" s="365"/>
      <c r="AI80" s="365"/>
      <c r="AJ80" s="365"/>
      <c r="AK80" s="365"/>
      <c r="AL80" s="365"/>
      <c r="AM80" s="365"/>
      <c r="AN80" s="282"/>
      <c r="AO80" s="282"/>
      <c r="AP80" s="447"/>
      <c r="AQ80" s="282"/>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row>
    <row r="81" spans="5:91" ht="4.7" customHeight="1">
      <c r="E81" s="433"/>
      <c r="F81" s="435"/>
      <c r="G81" s="441"/>
      <c r="H81" s="441"/>
      <c r="I81" s="441"/>
      <c r="J81" s="441"/>
      <c r="K81" s="441"/>
      <c r="L81" s="441"/>
      <c r="M81" s="447"/>
      <c r="N81" s="450"/>
      <c r="O81" s="400"/>
      <c r="P81" s="400"/>
      <c r="Q81" s="400"/>
      <c r="R81" s="400"/>
      <c r="S81" s="365"/>
      <c r="T81" s="365"/>
      <c r="U81" s="365"/>
      <c r="V81" s="365"/>
      <c r="W81" s="365"/>
      <c r="X81" s="365"/>
      <c r="Y81" s="365"/>
      <c r="Z81" s="365"/>
      <c r="AA81" s="365"/>
      <c r="AB81" s="365"/>
      <c r="AC81" s="365"/>
      <c r="AD81" s="365"/>
      <c r="AE81" s="365"/>
      <c r="AF81" s="365"/>
      <c r="AG81" s="365"/>
      <c r="AH81" s="365"/>
      <c r="AI81" s="365"/>
      <c r="AJ81" s="365"/>
      <c r="AK81" s="365"/>
      <c r="AL81" s="365"/>
      <c r="AM81" s="365"/>
      <c r="AN81" s="400"/>
      <c r="AO81" s="400"/>
      <c r="AP81" s="447"/>
      <c r="AQ81" s="282"/>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511"/>
      <c r="CB81" s="511"/>
      <c r="CC81" s="511"/>
      <c r="CD81" s="511"/>
      <c r="CE81" s="511"/>
      <c r="CF81" s="511"/>
      <c r="CG81" s="511"/>
      <c r="CH81" s="511"/>
      <c r="CI81" s="511"/>
      <c r="CJ81" s="511"/>
      <c r="CK81" s="511"/>
      <c r="CL81" s="511"/>
      <c r="CM81" s="511"/>
    </row>
    <row r="82" spans="5:91" ht="4.7" customHeight="1">
      <c r="E82" s="433"/>
      <c r="F82" s="435"/>
      <c r="G82" s="441"/>
      <c r="H82" s="441"/>
      <c r="I82" s="441"/>
      <c r="J82" s="441"/>
      <c r="K82" s="441"/>
      <c r="L82" s="441"/>
      <c r="M82" s="447"/>
      <c r="N82" s="450"/>
      <c r="O82" s="400"/>
      <c r="P82" s="400"/>
      <c r="Q82" s="400"/>
      <c r="R82" s="400"/>
      <c r="S82" s="365" t="str">
        <f>IF(L13="","",L13)</f>
        <v/>
      </c>
      <c r="T82" s="365"/>
      <c r="U82" s="365"/>
      <c r="V82" s="365"/>
      <c r="W82" s="365"/>
      <c r="X82" s="365"/>
      <c r="Y82" s="365"/>
      <c r="Z82" s="365"/>
      <c r="AA82" s="365"/>
      <c r="AB82" s="365"/>
      <c r="AC82" s="365"/>
      <c r="AD82" s="365"/>
      <c r="AE82" s="365"/>
      <c r="AF82" s="365"/>
      <c r="AG82" s="365"/>
      <c r="AH82" s="365"/>
      <c r="AI82" s="365"/>
      <c r="AJ82" s="365"/>
      <c r="AK82" s="365"/>
      <c r="AL82" s="365"/>
      <c r="AM82" s="365"/>
      <c r="AN82" s="400"/>
      <c r="AO82" s="400"/>
      <c r="AP82" s="447"/>
      <c r="AQ82" s="282"/>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511"/>
      <c r="CB82" s="511"/>
      <c r="CC82" s="511"/>
      <c r="CD82" s="511"/>
      <c r="CE82" s="511"/>
      <c r="CF82" s="511"/>
      <c r="CG82" s="511"/>
      <c r="CH82" s="511"/>
      <c r="CI82" s="511"/>
      <c r="CJ82" s="511"/>
      <c r="CK82" s="511"/>
      <c r="CL82" s="511"/>
      <c r="CM82" s="511"/>
    </row>
    <row r="83" spans="5:91" ht="27.75" customHeight="1">
      <c r="E83" s="433"/>
      <c r="F83" s="435"/>
      <c r="G83" s="441"/>
      <c r="H83" s="441"/>
      <c r="I83" s="441"/>
      <c r="J83" s="441"/>
      <c r="K83" s="441"/>
      <c r="L83" s="441"/>
      <c r="M83" s="447"/>
      <c r="N83" s="450"/>
      <c r="O83" s="400"/>
      <c r="P83" s="400"/>
      <c r="Q83" s="400"/>
      <c r="R83" s="400"/>
      <c r="S83" s="365"/>
      <c r="T83" s="365"/>
      <c r="U83" s="365"/>
      <c r="V83" s="365"/>
      <c r="W83" s="365"/>
      <c r="X83" s="365"/>
      <c r="Y83" s="365"/>
      <c r="Z83" s="365"/>
      <c r="AA83" s="365"/>
      <c r="AB83" s="365"/>
      <c r="AC83" s="365"/>
      <c r="AD83" s="365"/>
      <c r="AE83" s="365"/>
      <c r="AF83" s="365"/>
      <c r="AG83" s="365"/>
      <c r="AH83" s="365"/>
      <c r="AI83" s="365"/>
      <c r="AJ83" s="365"/>
      <c r="AK83" s="365"/>
      <c r="AL83" s="365"/>
      <c r="AM83" s="365"/>
      <c r="AN83" s="400"/>
      <c r="AO83" s="400"/>
      <c r="AP83" s="447"/>
      <c r="AQ83" s="282"/>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511"/>
      <c r="CB83" s="511"/>
      <c r="CC83" s="511"/>
      <c r="CD83" s="511"/>
      <c r="CE83" s="511"/>
      <c r="CF83" s="511"/>
      <c r="CG83" s="511"/>
      <c r="CH83" s="511"/>
      <c r="CI83" s="511"/>
      <c r="CJ83" s="511"/>
      <c r="CK83" s="511"/>
      <c r="CL83" s="511"/>
      <c r="CM83" s="511"/>
    </row>
    <row r="84" spans="5:91" ht="4.7" customHeight="1">
      <c r="E84" s="433"/>
      <c r="F84" s="435"/>
      <c r="G84" s="441"/>
      <c r="H84" s="441"/>
      <c r="I84" s="441"/>
      <c r="J84" s="441"/>
      <c r="K84" s="441"/>
      <c r="L84" s="441"/>
      <c r="M84" s="447"/>
      <c r="N84" s="450"/>
      <c r="O84" s="400"/>
      <c r="P84" s="400"/>
      <c r="Q84" s="400"/>
      <c r="R84" s="400"/>
      <c r="S84" s="365"/>
      <c r="T84" s="365"/>
      <c r="U84" s="365"/>
      <c r="V84" s="365"/>
      <c r="W84" s="365"/>
      <c r="X84" s="365"/>
      <c r="Y84" s="365"/>
      <c r="Z84" s="365"/>
      <c r="AA84" s="365"/>
      <c r="AB84" s="365"/>
      <c r="AC84" s="365"/>
      <c r="AD84" s="365"/>
      <c r="AE84" s="365"/>
      <c r="AF84" s="365"/>
      <c r="AG84" s="365"/>
      <c r="AH84" s="365"/>
      <c r="AI84" s="365"/>
      <c r="AJ84" s="365"/>
      <c r="AK84" s="365"/>
      <c r="AL84" s="365"/>
      <c r="AM84" s="365"/>
      <c r="AN84" s="400"/>
      <c r="AO84" s="400"/>
      <c r="AP84" s="447"/>
      <c r="AQ84" s="282"/>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511"/>
      <c r="CB84" s="511"/>
      <c r="CC84" s="511"/>
      <c r="CD84" s="511"/>
      <c r="CE84" s="511"/>
      <c r="CF84" s="511"/>
      <c r="CG84" s="511"/>
      <c r="CH84" s="511"/>
      <c r="CI84" s="511"/>
      <c r="CJ84" s="511"/>
      <c r="CK84" s="511"/>
      <c r="CL84" s="511"/>
      <c r="CM84" s="511"/>
    </row>
    <row r="85" spans="5:91" ht="4.7" customHeight="1">
      <c r="E85" s="433"/>
      <c r="F85" s="435"/>
      <c r="G85" s="441"/>
      <c r="H85" s="441"/>
      <c r="I85" s="441"/>
      <c r="J85" s="441"/>
      <c r="K85" s="441"/>
      <c r="L85" s="441"/>
      <c r="M85" s="447"/>
      <c r="N85" s="450"/>
      <c r="O85" s="400"/>
      <c r="P85" s="400"/>
      <c r="Q85" s="400"/>
      <c r="R85" s="400"/>
      <c r="S85" s="365"/>
      <c r="T85" s="365"/>
      <c r="U85" s="365"/>
      <c r="V85" s="365"/>
      <c r="W85" s="365"/>
      <c r="X85" s="365"/>
      <c r="Y85" s="365"/>
      <c r="Z85" s="365"/>
      <c r="AA85" s="365"/>
      <c r="AB85" s="365"/>
      <c r="AC85" s="365"/>
      <c r="AD85" s="365"/>
      <c r="AE85" s="365"/>
      <c r="AF85" s="365"/>
      <c r="AG85" s="365"/>
      <c r="AH85" s="365"/>
      <c r="AI85" s="365"/>
      <c r="AJ85" s="365"/>
      <c r="AK85" s="365"/>
      <c r="AL85" s="365"/>
      <c r="AM85" s="365"/>
      <c r="AN85" s="400"/>
      <c r="AO85" s="400"/>
      <c r="AP85" s="447"/>
      <c r="AQ85" s="282"/>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511"/>
      <c r="CB85" s="511"/>
      <c r="CC85" s="511"/>
      <c r="CD85" s="511"/>
      <c r="CE85" s="511"/>
      <c r="CF85" s="511"/>
      <c r="CG85" s="511"/>
      <c r="CH85" s="511"/>
      <c r="CI85" s="511"/>
      <c r="CJ85" s="511"/>
      <c r="CK85" s="511"/>
      <c r="CL85" s="511"/>
      <c r="CM85" s="511"/>
    </row>
    <row r="86" spans="5:91" ht="4.7" customHeight="1">
      <c r="E86" s="433"/>
      <c r="F86" s="435"/>
      <c r="G86" s="441"/>
      <c r="H86" s="441"/>
      <c r="I86" s="441"/>
      <c r="J86" s="441"/>
      <c r="K86" s="441"/>
      <c r="L86" s="441"/>
      <c r="M86" s="447"/>
      <c r="N86" s="450"/>
      <c r="O86" s="400"/>
      <c r="P86" s="400"/>
      <c r="Q86" s="400"/>
      <c r="R86" s="400"/>
      <c r="S86" s="472" t="str">
        <f>IF(L14="","",L14)</f>
        <v/>
      </c>
      <c r="T86" s="472"/>
      <c r="U86" s="472"/>
      <c r="V86" s="472"/>
      <c r="W86" s="472"/>
      <c r="X86" s="472"/>
      <c r="Y86" s="472"/>
      <c r="Z86" s="400"/>
      <c r="AA86" s="90" t="str">
        <f>IF(L15="","",L15)</f>
        <v/>
      </c>
      <c r="AB86" s="90"/>
      <c r="AC86" s="90"/>
      <c r="AD86" s="90"/>
      <c r="AE86" s="90"/>
      <c r="AF86" s="90"/>
      <c r="AG86" s="90"/>
      <c r="AH86" s="90"/>
      <c r="AI86" s="90"/>
      <c r="AJ86" s="90"/>
      <c r="AK86" s="90"/>
      <c r="AL86" s="400"/>
      <c r="AM86" s="400"/>
      <c r="AN86" s="400"/>
      <c r="AO86" s="400"/>
      <c r="AP86" s="447"/>
      <c r="AQ86" s="282"/>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511"/>
      <c r="BW86" s="511"/>
      <c r="BX86" s="511"/>
      <c r="BY86" s="511"/>
      <c r="BZ86" s="511"/>
      <c r="CA86" s="511"/>
      <c r="CB86" s="511"/>
      <c r="CC86" s="511"/>
      <c r="CD86" s="511"/>
      <c r="CE86" s="511"/>
      <c r="CF86" s="511"/>
      <c r="CG86" s="511"/>
      <c r="CH86" s="511"/>
      <c r="CI86" s="511"/>
      <c r="CJ86" s="511"/>
      <c r="CK86" s="511"/>
      <c r="CL86" s="511"/>
      <c r="CM86" s="511"/>
    </row>
    <row r="87" spans="5:91" ht="4.7" customHeight="1">
      <c r="E87" s="433"/>
      <c r="F87" s="435"/>
      <c r="G87" s="441"/>
      <c r="H87" s="441"/>
      <c r="I87" s="441"/>
      <c r="J87" s="441"/>
      <c r="K87" s="441"/>
      <c r="L87" s="441"/>
      <c r="M87" s="447"/>
      <c r="N87" s="450"/>
      <c r="O87" s="465"/>
      <c r="P87" s="465"/>
      <c r="Q87" s="465"/>
      <c r="R87" s="465"/>
      <c r="S87" s="472"/>
      <c r="T87" s="472"/>
      <c r="U87" s="472"/>
      <c r="V87" s="472"/>
      <c r="W87" s="472"/>
      <c r="X87" s="472"/>
      <c r="Y87" s="472"/>
      <c r="Z87" s="465"/>
      <c r="AA87" s="90"/>
      <c r="AB87" s="90"/>
      <c r="AC87" s="90"/>
      <c r="AD87" s="90"/>
      <c r="AE87" s="90"/>
      <c r="AF87" s="90"/>
      <c r="AG87" s="90"/>
      <c r="AH87" s="90"/>
      <c r="AI87" s="90"/>
      <c r="AJ87" s="90"/>
      <c r="AK87" s="90"/>
      <c r="AL87" s="465"/>
      <c r="AM87" s="465"/>
      <c r="AN87" s="465"/>
      <c r="AO87" s="465"/>
      <c r="AP87" s="447"/>
      <c r="AQ87" s="282"/>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511"/>
      <c r="BU87" s="511"/>
      <c r="BV87" s="511"/>
      <c r="BW87" s="511"/>
      <c r="BX87" s="511"/>
      <c r="BY87" s="511"/>
      <c r="BZ87" s="511"/>
      <c r="CA87" s="511"/>
      <c r="CB87" s="511"/>
      <c r="CC87" s="511"/>
      <c r="CD87" s="511"/>
      <c r="CE87" s="511"/>
      <c r="CF87" s="511"/>
      <c r="CG87" s="511"/>
      <c r="CH87" s="511"/>
      <c r="CI87" s="511"/>
      <c r="CJ87" s="511"/>
      <c r="CK87" s="511"/>
      <c r="CL87" s="511"/>
      <c r="CM87" s="511"/>
    </row>
    <row r="88" spans="5:91" ht="4.7" customHeight="1">
      <c r="E88" s="433"/>
      <c r="F88" s="435"/>
      <c r="G88" s="441"/>
      <c r="H88" s="441"/>
      <c r="I88" s="441"/>
      <c r="J88" s="441"/>
      <c r="K88" s="441"/>
      <c r="L88" s="441"/>
      <c r="M88" s="447"/>
      <c r="N88" s="450"/>
      <c r="O88" s="465"/>
      <c r="P88" s="465"/>
      <c r="Q88" s="465"/>
      <c r="R88" s="465"/>
      <c r="S88" s="472"/>
      <c r="T88" s="472"/>
      <c r="U88" s="472"/>
      <c r="V88" s="472"/>
      <c r="W88" s="472"/>
      <c r="X88" s="472"/>
      <c r="Y88" s="472"/>
      <c r="Z88" s="465"/>
      <c r="AA88" s="90"/>
      <c r="AB88" s="90"/>
      <c r="AC88" s="90"/>
      <c r="AD88" s="90"/>
      <c r="AE88" s="90"/>
      <c r="AF88" s="90"/>
      <c r="AG88" s="90"/>
      <c r="AH88" s="90"/>
      <c r="AI88" s="90"/>
      <c r="AJ88" s="90"/>
      <c r="AK88" s="90"/>
      <c r="AL88" s="465"/>
      <c r="AM88" s="465"/>
      <c r="AN88" s="465"/>
      <c r="AO88" s="465"/>
      <c r="AP88" s="447"/>
      <c r="AQ88" s="282"/>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511"/>
      <c r="BU88" s="511"/>
      <c r="BV88" s="511"/>
      <c r="BW88" s="511"/>
      <c r="BX88" s="511"/>
      <c r="BY88" s="511"/>
      <c r="BZ88" s="511"/>
      <c r="CA88" s="511"/>
      <c r="CB88" s="511"/>
      <c r="CC88" s="511"/>
      <c r="CD88" s="511"/>
      <c r="CE88" s="511"/>
      <c r="CF88" s="511"/>
      <c r="CG88" s="511"/>
      <c r="CH88" s="511"/>
      <c r="CI88" s="511"/>
      <c r="CJ88" s="511"/>
      <c r="CK88" s="511"/>
      <c r="CL88" s="511"/>
      <c r="CM88" s="511"/>
    </row>
    <row r="89" spans="5:91" ht="4.7" customHeight="1">
      <c r="E89" s="434"/>
      <c r="F89" s="439"/>
      <c r="G89" s="442"/>
      <c r="H89" s="442"/>
      <c r="I89" s="442"/>
      <c r="J89" s="442"/>
      <c r="K89" s="442"/>
      <c r="L89" s="442"/>
      <c r="M89" s="448"/>
      <c r="N89" s="416"/>
      <c r="O89" s="466"/>
      <c r="P89" s="466"/>
      <c r="Q89" s="466"/>
      <c r="R89" s="466"/>
      <c r="S89" s="473"/>
      <c r="T89" s="473"/>
      <c r="U89" s="473"/>
      <c r="V89" s="473"/>
      <c r="W89" s="473"/>
      <c r="X89" s="473"/>
      <c r="Y89" s="473"/>
      <c r="Z89" s="466"/>
      <c r="AA89" s="494"/>
      <c r="AB89" s="494"/>
      <c r="AC89" s="494"/>
      <c r="AD89" s="494"/>
      <c r="AE89" s="494"/>
      <c r="AF89" s="494"/>
      <c r="AG89" s="494"/>
      <c r="AH89" s="494"/>
      <c r="AI89" s="494"/>
      <c r="AJ89" s="494"/>
      <c r="AK89" s="494"/>
      <c r="AL89" s="466"/>
      <c r="AM89" s="466"/>
      <c r="AN89" s="466"/>
      <c r="AO89" s="466"/>
      <c r="AP89" s="448"/>
      <c r="AQ89" s="282"/>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row>
    <row r="90" spans="5:91" ht="9.6" customHeight="1">
      <c r="E90" s="432" t="s">
        <v>349</v>
      </c>
      <c r="F90" s="438"/>
      <c r="G90" s="440" t="s">
        <v>226</v>
      </c>
      <c r="H90" s="440"/>
      <c r="I90" s="440"/>
      <c r="J90" s="440"/>
      <c r="K90" s="440"/>
      <c r="L90" s="440"/>
      <c r="M90" s="446"/>
      <c r="N90" s="449"/>
      <c r="O90" s="467" t="str">
        <f>AG7</f>
        <v/>
      </c>
      <c r="P90" s="467"/>
      <c r="Q90" s="467"/>
      <c r="R90" s="467"/>
      <c r="S90" s="467"/>
      <c r="T90" s="467"/>
      <c r="U90" s="467"/>
      <c r="V90" s="467"/>
      <c r="W90" s="467"/>
      <c r="X90" s="467"/>
      <c r="Y90" s="467"/>
      <c r="Z90" s="467"/>
      <c r="AA90" s="467"/>
      <c r="AB90" s="467"/>
      <c r="AC90" s="45" t="s">
        <v>45</v>
      </c>
      <c r="AD90" s="45"/>
      <c r="AE90" s="451"/>
      <c r="AF90" s="451"/>
      <c r="AG90" s="330"/>
      <c r="AH90" s="330"/>
      <c r="AI90" s="330"/>
      <c r="AJ90" s="451"/>
      <c r="AK90" s="451"/>
      <c r="AL90" s="451"/>
      <c r="AM90" s="451"/>
      <c r="AN90" s="451"/>
      <c r="AO90" s="451"/>
      <c r="AP90" s="446"/>
      <c r="AQ90" s="282"/>
      <c r="AY90" s="511"/>
      <c r="AZ90" s="511"/>
      <c r="BA90" s="511"/>
      <c r="BB90" s="511"/>
      <c r="BC90" s="511"/>
      <c r="BD90" s="511"/>
      <c r="BE90" s="511"/>
      <c r="BF90" s="511"/>
      <c r="BG90" s="511"/>
      <c r="BH90" s="511"/>
      <c r="BI90" s="511"/>
      <c r="BJ90" s="511"/>
      <c r="BK90" s="511"/>
      <c r="BL90" s="511"/>
      <c r="BM90" s="511"/>
      <c r="BN90" s="511"/>
      <c r="BO90" s="511"/>
      <c r="BP90" s="511"/>
      <c r="BQ90" s="511"/>
      <c r="BR90" s="511"/>
      <c r="BS90" s="511"/>
      <c r="BT90" s="511"/>
      <c r="BU90" s="511"/>
      <c r="BV90" s="511"/>
      <c r="BW90" s="511"/>
      <c r="BX90" s="511"/>
      <c r="BY90" s="511"/>
      <c r="BZ90" s="511"/>
      <c r="CA90" s="511"/>
      <c r="CB90" s="511"/>
      <c r="CC90" s="511"/>
      <c r="CD90" s="511"/>
      <c r="CE90" s="511"/>
      <c r="CF90" s="511"/>
      <c r="CG90" s="511"/>
      <c r="CH90" s="511"/>
      <c r="CI90" s="511"/>
      <c r="CJ90" s="511"/>
      <c r="CK90" s="511"/>
      <c r="CL90" s="511"/>
      <c r="CM90" s="511"/>
    </row>
    <row r="91" spans="5:91" ht="9.6" customHeight="1">
      <c r="E91" s="433"/>
      <c r="F91" s="435"/>
      <c r="G91" s="441"/>
      <c r="H91" s="441"/>
      <c r="I91" s="441"/>
      <c r="J91" s="441"/>
      <c r="K91" s="441"/>
      <c r="L91" s="441"/>
      <c r="M91" s="447"/>
      <c r="N91" s="450"/>
      <c r="O91" s="468"/>
      <c r="P91" s="468"/>
      <c r="Q91" s="468"/>
      <c r="R91" s="468"/>
      <c r="S91" s="468"/>
      <c r="T91" s="468"/>
      <c r="U91" s="468"/>
      <c r="V91" s="468"/>
      <c r="W91" s="468"/>
      <c r="X91" s="468"/>
      <c r="Y91" s="468"/>
      <c r="Z91" s="468"/>
      <c r="AA91" s="468"/>
      <c r="AB91" s="468"/>
      <c r="AC91" s="46"/>
      <c r="AD91" s="46"/>
      <c r="AE91" s="282"/>
      <c r="AF91" s="282"/>
      <c r="AG91" s="331" t="s">
        <v>296</v>
      </c>
      <c r="AH91" s="331"/>
      <c r="AI91" s="331"/>
      <c r="AJ91" s="282"/>
      <c r="AK91" s="282"/>
      <c r="AL91" s="282"/>
      <c r="AM91" s="282"/>
      <c r="AN91" s="282"/>
      <c r="AO91" s="282"/>
      <c r="AP91" s="447"/>
      <c r="AQ91" s="282"/>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row>
    <row r="92" spans="5:91" ht="9.6" customHeight="1">
      <c r="E92" s="433"/>
      <c r="F92" s="435"/>
      <c r="G92" s="441"/>
      <c r="H92" s="441"/>
      <c r="I92" s="441"/>
      <c r="J92" s="441"/>
      <c r="K92" s="441"/>
      <c r="L92" s="441"/>
      <c r="M92" s="447"/>
      <c r="N92" s="450"/>
      <c r="O92" s="468"/>
      <c r="P92" s="468"/>
      <c r="Q92" s="468"/>
      <c r="R92" s="468"/>
      <c r="S92" s="468"/>
      <c r="T92" s="468"/>
      <c r="U92" s="468"/>
      <c r="V92" s="468"/>
      <c r="W92" s="468"/>
      <c r="X92" s="468"/>
      <c r="Y92" s="468"/>
      <c r="Z92" s="468"/>
      <c r="AA92" s="468"/>
      <c r="AB92" s="468"/>
      <c r="AC92" s="46"/>
      <c r="AD92" s="46"/>
      <c r="AE92" s="282"/>
      <c r="AF92" s="282"/>
      <c r="AG92" s="331"/>
      <c r="AH92" s="331"/>
      <c r="AI92" s="331"/>
      <c r="AJ92" s="282"/>
      <c r="AK92" s="282"/>
      <c r="AL92" s="498"/>
      <c r="AM92" s="498"/>
      <c r="AN92" s="499"/>
      <c r="AO92" s="282"/>
      <c r="AP92" s="447"/>
      <c r="AQ92" s="282"/>
      <c r="AY92" s="511"/>
      <c r="AZ92" s="511"/>
      <c r="BA92" s="511"/>
      <c r="BB92" s="511"/>
      <c r="BC92" s="511"/>
      <c r="BD92" s="511"/>
      <c r="BE92" s="511"/>
      <c r="BF92" s="511"/>
      <c r="BG92" s="511"/>
      <c r="BH92" s="511"/>
      <c r="BI92" s="511"/>
      <c r="BJ92" s="511"/>
      <c r="BK92" s="511"/>
      <c r="BL92" s="511"/>
      <c r="BM92" s="511"/>
      <c r="BN92" s="511"/>
      <c r="BO92" s="511"/>
      <c r="BP92" s="511"/>
      <c r="BQ92" s="511"/>
      <c r="BR92" s="511"/>
      <c r="BS92" s="511"/>
      <c r="BT92" s="511"/>
      <c r="BU92" s="511"/>
      <c r="BV92" s="511"/>
      <c r="BW92" s="511"/>
      <c r="BX92" s="511"/>
      <c r="BY92" s="511"/>
      <c r="BZ92" s="511"/>
      <c r="CA92" s="511"/>
      <c r="CB92" s="511"/>
      <c r="CC92" s="511"/>
      <c r="CD92" s="511"/>
      <c r="CE92" s="511"/>
      <c r="CF92" s="511"/>
      <c r="CG92" s="511"/>
      <c r="CH92" s="511"/>
      <c r="CI92" s="511"/>
      <c r="CJ92" s="511"/>
      <c r="CK92" s="511"/>
      <c r="CL92" s="511"/>
      <c r="CM92" s="511"/>
    </row>
    <row r="93" spans="5:91" ht="9.6" customHeight="1">
      <c r="E93" s="433"/>
      <c r="F93" s="435"/>
      <c r="G93" s="441"/>
      <c r="H93" s="441"/>
      <c r="I93" s="441"/>
      <c r="J93" s="441"/>
      <c r="K93" s="441"/>
      <c r="L93" s="441"/>
      <c r="M93" s="447"/>
      <c r="N93" s="450"/>
      <c r="O93" s="468"/>
      <c r="P93" s="468"/>
      <c r="Q93" s="468"/>
      <c r="R93" s="468"/>
      <c r="S93" s="468"/>
      <c r="T93" s="468"/>
      <c r="U93" s="468"/>
      <c r="V93" s="468"/>
      <c r="W93" s="468"/>
      <c r="X93" s="468"/>
      <c r="Y93" s="468"/>
      <c r="Z93" s="468"/>
      <c r="AA93" s="468"/>
      <c r="AB93" s="468"/>
      <c r="AC93" s="46"/>
      <c r="AD93" s="46"/>
      <c r="AE93" s="282"/>
      <c r="AF93" s="282"/>
      <c r="AG93" s="331"/>
      <c r="AH93" s="331"/>
      <c r="AI93" s="331"/>
      <c r="AJ93" s="282"/>
      <c r="AK93" s="282"/>
      <c r="AL93" s="499"/>
      <c r="AM93" s="499"/>
      <c r="AN93" s="499"/>
      <c r="AO93" s="282"/>
      <c r="AP93" s="447"/>
      <c r="AQ93" s="282"/>
      <c r="AY93" s="511"/>
      <c r="AZ93" s="511"/>
      <c r="BA93" s="511"/>
      <c r="BB93" s="511"/>
      <c r="BC93" s="511"/>
      <c r="BD93" s="511"/>
      <c r="BE93" s="511"/>
      <c r="BF93" s="511"/>
      <c r="BG93" s="511"/>
      <c r="BH93" s="511"/>
      <c r="BI93" s="511"/>
      <c r="BJ93" s="511"/>
      <c r="BK93" s="511"/>
      <c r="BL93" s="511"/>
      <c r="BM93" s="511"/>
      <c r="BN93" s="511"/>
      <c r="BO93" s="511"/>
      <c r="BP93" s="511"/>
      <c r="BQ93" s="511"/>
      <c r="BR93" s="511"/>
      <c r="BS93" s="511"/>
      <c r="BT93" s="511"/>
      <c r="BU93" s="511"/>
      <c r="BV93" s="511"/>
      <c r="BW93" s="511"/>
      <c r="BX93" s="511"/>
      <c r="BY93" s="511"/>
      <c r="BZ93" s="511"/>
      <c r="CA93" s="511"/>
      <c r="CB93" s="511"/>
      <c r="CC93" s="511"/>
      <c r="CD93" s="511"/>
      <c r="CE93" s="511"/>
      <c r="CF93" s="511"/>
      <c r="CG93" s="511"/>
      <c r="CH93" s="511"/>
      <c r="CI93" s="511"/>
      <c r="CJ93" s="511"/>
      <c r="CK93" s="511"/>
      <c r="CL93" s="511"/>
      <c r="CM93" s="511"/>
    </row>
    <row r="94" spans="5:91" ht="9.9499999999999993" customHeight="1">
      <c r="E94" s="434"/>
      <c r="F94" s="439"/>
      <c r="G94" s="442"/>
      <c r="H94" s="442"/>
      <c r="I94" s="442"/>
      <c r="J94" s="442"/>
      <c r="K94" s="442"/>
      <c r="L94" s="442"/>
      <c r="M94" s="448"/>
      <c r="N94" s="416"/>
      <c r="O94" s="469"/>
      <c r="P94" s="469"/>
      <c r="Q94" s="469"/>
      <c r="R94" s="469"/>
      <c r="S94" s="469"/>
      <c r="T94" s="469"/>
      <c r="U94" s="469"/>
      <c r="V94" s="469"/>
      <c r="W94" s="469"/>
      <c r="X94" s="469"/>
      <c r="Y94" s="469"/>
      <c r="Z94" s="469"/>
      <c r="AA94" s="469"/>
      <c r="AB94" s="469"/>
      <c r="AC94" s="47"/>
      <c r="AD94" s="47"/>
      <c r="AE94" s="66"/>
      <c r="AF94" s="66"/>
      <c r="AG94" s="332"/>
      <c r="AH94" s="332"/>
      <c r="AI94" s="332"/>
      <c r="AJ94" s="66"/>
      <c r="AK94" s="66"/>
      <c r="AL94" s="66"/>
      <c r="AM94" s="66"/>
      <c r="AN94" s="66"/>
      <c r="AO94" s="66"/>
      <c r="AP94" s="448"/>
      <c r="AQ94" s="282"/>
      <c r="AY94" s="511"/>
      <c r="AZ94" s="511"/>
      <c r="BA94" s="511"/>
      <c r="BB94" s="511"/>
      <c r="BC94" s="511"/>
      <c r="BD94" s="511"/>
      <c r="BE94" s="511"/>
      <c r="BF94" s="511"/>
      <c r="BG94" s="511"/>
      <c r="BH94" s="511"/>
      <c r="BI94" s="511"/>
      <c r="BJ94" s="511"/>
      <c r="BK94" s="511"/>
      <c r="BL94" s="511"/>
      <c r="BM94" s="511"/>
      <c r="BN94" s="511"/>
      <c r="BO94" s="511"/>
      <c r="BP94" s="511"/>
      <c r="BQ94" s="511"/>
      <c r="BR94" s="511"/>
      <c r="BS94" s="511"/>
      <c r="BT94" s="511"/>
      <c r="BU94" s="511"/>
      <c r="BV94" s="511"/>
      <c r="BW94" s="511"/>
      <c r="BX94" s="511"/>
      <c r="BY94" s="511"/>
      <c r="BZ94" s="511"/>
      <c r="CA94" s="511"/>
      <c r="CB94" s="511"/>
      <c r="CC94" s="511"/>
      <c r="CD94" s="511"/>
      <c r="CE94" s="511"/>
      <c r="CF94" s="511"/>
      <c r="CG94" s="511"/>
      <c r="CH94" s="511"/>
      <c r="CI94" s="511"/>
      <c r="CJ94" s="511"/>
      <c r="CK94" s="511"/>
      <c r="CL94" s="511"/>
      <c r="CM94" s="511"/>
    </row>
    <row r="95" spans="5:91" ht="9.6" customHeight="1">
      <c r="E95" s="432" t="s">
        <v>351</v>
      </c>
      <c r="F95" s="438"/>
      <c r="G95" s="440" t="s">
        <v>316</v>
      </c>
      <c r="H95" s="440"/>
      <c r="I95" s="440"/>
      <c r="J95" s="440"/>
      <c r="K95" s="440"/>
      <c r="L95" s="440"/>
      <c r="M95" s="446"/>
      <c r="N95" s="449"/>
      <c r="O95" s="451" t="s">
        <v>277</v>
      </c>
      <c r="P95" s="451"/>
      <c r="Q95" s="451"/>
      <c r="R95" s="451"/>
      <c r="S95" s="451"/>
      <c r="T95" s="451"/>
      <c r="U95" s="474"/>
      <c r="V95" s="474"/>
      <c r="W95" s="474"/>
      <c r="X95" s="451" t="s">
        <v>312</v>
      </c>
      <c r="Y95" s="451"/>
      <c r="Z95" s="451"/>
      <c r="AA95" s="451"/>
      <c r="AB95" s="451" t="s">
        <v>86</v>
      </c>
      <c r="AC95" s="451"/>
      <c r="AD95" s="451"/>
      <c r="AE95" s="451"/>
      <c r="AF95" s="451"/>
      <c r="AG95" s="451"/>
      <c r="AH95" s="451"/>
      <c r="AI95" s="451"/>
      <c r="AJ95" s="451"/>
      <c r="AK95" s="451"/>
      <c r="AL95" s="451"/>
      <c r="AM95" s="451"/>
      <c r="AN95" s="451"/>
      <c r="AO95" s="451"/>
      <c r="AP95" s="446"/>
      <c r="AQ95" s="282"/>
      <c r="AY95" s="511"/>
      <c r="AZ95" s="511"/>
      <c r="BA95" s="511"/>
      <c r="BB95" s="511"/>
      <c r="BC95" s="511"/>
      <c r="BD95" s="511"/>
      <c r="BE95" s="511"/>
      <c r="BF95" s="511"/>
      <c r="BG95" s="511"/>
      <c r="BH95" s="511"/>
      <c r="BI95" s="511"/>
      <c r="BJ95" s="511"/>
      <c r="BK95" s="511"/>
      <c r="BL95" s="511"/>
      <c r="BM95" s="511"/>
      <c r="BN95" s="511"/>
      <c r="BO95" s="511"/>
      <c r="BP95" s="511"/>
      <c r="BQ95" s="511"/>
      <c r="BR95" s="511"/>
      <c r="BS95" s="511"/>
      <c r="BT95" s="511"/>
      <c r="BU95" s="511"/>
      <c r="BV95" s="511"/>
      <c r="BW95" s="511"/>
      <c r="BX95" s="511"/>
      <c r="BY95" s="511"/>
      <c r="BZ95" s="511"/>
      <c r="CA95" s="511"/>
      <c r="CB95" s="511"/>
      <c r="CC95" s="511"/>
      <c r="CD95" s="511"/>
      <c r="CE95" s="511"/>
      <c r="CF95" s="511"/>
      <c r="CG95" s="511"/>
      <c r="CH95" s="511"/>
      <c r="CI95" s="511"/>
      <c r="CJ95" s="511"/>
      <c r="CK95" s="511"/>
      <c r="CL95" s="511"/>
      <c r="CM95" s="511"/>
    </row>
    <row r="96" spans="5:91" ht="9.6" customHeight="1">
      <c r="E96" s="433"/>
      <c r="F96" s="435"/>
      <c r="G96" s="441"/>
      <c r="H96" s="441"/>
      <c r="I96" s="441"/>
      <c r="J96" s="441"/>
      <c r="K96" s="441"/>
      <c r="L96" s="441"/>
      <c r="M96" s="447"/>
      <c r="N96" s="450"/>
      <c r="O96" s="282"/>
      <c r="P96" s="282"/>
      <c r="Q96" s="282"/>
      <c r="R96" s="282"/>
      <c r="S96" s="282"/>
      <c r="T96" s="282"/>
      <c r="U96" s="475"/>
      <c r="V96" s="475"/>
      <c r="W96" s="475"/>
      <c r="X96" s="282"/>
      <c r="Y96" s="282"/>
      <c r="Z96" s="282"/>
      <c r="AA96" s="282"/>
      <c r="AB96" s="282"/>
      <c r="AC96" s="282"/>
      <c r="AD96" s="282"/>
      <c r="AE96" s="282"/>
      <c r="AF96" s="282"/>
      <c r="AG96" s="282"/>
      <c r="AH96" s="282"/>
      <c r="AI96" s="282"/>
      <c r="AJ96" s="282"/>
      <c r="AK96" s="282"/>
      <c r="AL96" s="282"/>
      <c r="AM96" s="282"/>
      <c r="AN96" s="282"/>
      <c r="AO96" s="282"/>
      <c r="AP96" s="447"/>
      <c r="AQ96" s="282"/>
      <c r="AY96" s="511"/>
      <c r="AZ96" s="511"/>
      <c r="BA96" s="511"/>
      <c r="BB96" s="511"/>
      <c r="BC96" s="511"/>
      <c r="BD96" s="511"/>
      <c r="BE96" s="511"/>
      <c r="BF96" s="511"/>
      <c r="BG96" s="511"/>
      <c r="BH96" s="511"/>
      <c r="BI96" s="511"/>
      <c r="BJ96" s="511"/>
      <c r="BK96" s="511"/>
      <c r="BL96" s="511"/>
      <c r="BM96" s="511"/>
      <c r="BN96" s="511"/>
      <c r="BO96" s="511"/>
      <c r="BP96" s="511"/>
      <c r="BQ96" s="511"/>
      <c r="BR96" s="511"/>
      <c r="BS96" s="511"/>
      <c r="BT96" s="511"/>
      <c r="BU96" s="511"/>
      <c r="BV96" s="511"/>
      <c r="BW96" s="511"/>
      <c r="BX96" s="511"/>
      <c r="BY96" s="511"/>
      <c r="BZ96" s="511"/>
      <c r="CA96" s="511"/>
      <c r="CB96" s="511"/>
      <c r="CC96" s="511"/>
      <c r="CD96" s="511"/>
      <c r="CE96" s="511"/>
      <c r="CF96" s="511"/>
      <c r="CG96" s="511"/>
      <c r="CH96" s="511"/>
      <c r="CI96" s="511"/>
      <c r="CJ96" s="511"/>
      <c r="CK96" s="511"/>
      <c r="CL96" s="511"/>
      <c r="CM96" s="511"/>
    </row>
    <row r="97" spans="3:91" ht="9.6" customHeight="1">
      <c r="E97" s="433"/>
      <c r="F97" s="435"/>
      <c r="G97" s="441"/>
      <c r="H97" s="441"/>
      <c r="I97" s="441"/>
      <c r="J97" s="441"/>
      <c r="K97" s="441"/>
      <c r="L97" s="441"/>
      <c r="M97" s="447"/>
      <c r="N97" s="450"/>
      <c r="O97" s="282"/>
      <c r="P97" s="282"/>
      <c r="Q97" s="282"/>
      <c r="R97" s="282"/>
      <c r="S97" s="282"/>
      <c r="T97" s="282"/>
      <c r="U97" s="475"/>
      <c r="V97" s="475"/>
      <c r="W97" s="475"/>
      <c r="X97" s="282"/>
      <c r="Y97" s="282"/>
      <c r="Z97" s="282"/>
      <c r="AA97" s="282"/>
      <c r="AB97" s="282"/>
      <c r="AC97" s="282"/>
      <c r="AD97" s="282"/>
      <c r="AE97" s="282"/>
      <c r="AF97" s="282"/>
      <c r="AG97" s="282"/>
      <c r="AH97" s="282"/>
      <c r="AI97" s="282"/>
      <c r="AJ97" s="282"/>
      <c r="AK97" s="282"/>
      <c r="AL97" s="282"/>
      <c r="AM97" s="282"/>
      <c r="AN97" s="282"/>
      <c r="AO97" s="282"/>
      <c r="AP97" s="447"/>
      <c r="AQ97" s="282"/>
      <c r="AY97" s="511"/>
      <c r="AZ97" s="511"/>
      <c r="BA97" s="511"/>
      <c r="BB97" s="511"/>
      <c r="BC97" s="511"/>
      <c r="BD97" s="511"/>
      <c r="BE97" s="511"/>
      <c r="BF97" s="511"/>
      <c r="BG97" s="511"/>
      <c r="BH97" s="511"/>
      <c r="BI97" s="511"/>
      <c r="BJ97" s="511"/>
      <c r="BK97" s="511"/>
      <c r="BL97" s="511"/>
      <c r="BM97" s="511"/>
      <c r="BN97" s="511"/>
      <c r="BO97" s="511"/>
      <c r="BP97" s="511"/>
      <c r="BQ97" s="511"/>
      <c r="BR97" s="511"/>
      <c r="BS97" s="511"/>
      <c r="BT97" s="511"/>
      <c r="BU97" s="511"/>
      <c r="BV97" s="511"/>
      <c r="BW97" s="511"/>
      <c r="BX97" s="511"/>
      <c r="BY97" s="511"/>
      <c r="BZ97" s="511"/>
      <c r="CA97" s="511"/>
      <c r="CB97" s="511"/>
      <c r="CC97" s="511"/>
      <c r="CD97" s="511"/>
      <c r="CE97" s="511"/>
      <c r="CF97" s="511"/>
      <c r="CG97" s="511"/>
      <c r="CH97" s="511"/>
      <c r="CI97" s="511"/>
      <c r="CJ97" s="511"/>
      <c r="CK97" s="511"/>
      <c r="CL97" s="511"/>
      <c r="CM97" s="511"/>
    </row>
    <row r="98" spans="3:91" ht="9.6" customHeight="1">
      <c r="E98" s="433"/>
      <c r="F98" s="435"/>
      <c r="G98" s="441"/>
      <c r="H98" s="441"/>
      <c r="I98" s="441"/>
      <c r="J98" s="441"/>
      <c r="K98" s="441"/>
      <c r="L98" s="441"/>
      <c r="M98" s="447"/>
      <c r="N98" s="450"/>
      <c r="O98" s="282"/>
      <c r="P98" s="282"/>
      <c r="Q98" s="282"/>
      <c r="R98" s="282"/>
      <c r="S98" s="282"/>
      <c r="T98" s="282"/>
      <c r="U98" s="475"/>
      <c r="V98" s="475"/>
      <c r="W98" s="475"/>
      <c r="X98" s="282"/>
      <c r="Y98" s="282"/>
      <c r="Z98" s="282"/>
      <c r="AA98" s="282"/>
      <c r="AB98" s="282"/>
      <c r="AC98" s="282"/>
      <c r="AD98" s="282"/>
      <c r="AE98" s="282"/>
      <c r="AF98" s="282"/>
      <c r="AG98" s="282"/>
      <c r="AH98" s="282"/>
      <c r="AI98" s="282"/>
      <c r="AJ98" s="282"/>
      <c r="AK98" s="282"/>
      <c r="AL98" s="282"/>
      <c r="AM98" s="282"/>
      <c r="AN98" s="282"/>
      <c r="AO98" s="282"/>
      <c r="AP98" s="447"/>
      <c r="AQ98" s="282"/>
      <c r="AY98" s="511"/>
      <c r="AZ98" s="511"/>
      <c r="BA98" s="511"/>
      <c r="BB98" s="511"/>
      <c r="BC98" s="511"/>
      <c r="BD98" s="511"/>
      <c r="BE98" s="511"/>
      <c r="BF98" s="511"/>
      <c r="BG98" s="511"/>
      <c r="BH98" s="511"/>
      <c r="BI98" s="511"/>
      <c r="BJ98" s="511"/>
      <c r="BK98" s="511"/>
      <c r="BL98" s="511"/>
      <c r="BM98" s="511"/>
      <c r="BN98" s="511"/>
      <c r="BO98" s="511"/>
      <c r="BP98" s="511"/>
      <c r="BQ98" s="511"/>
      <c r="BR98" s="511"/>
      <c r="BS98" s="511"/>
      <c r="BT98" s="511"/>
      <c r="BU98" s="511"/>
      <c r="BV98" s="511"/>
      <c r="BW98" s="511"/>
      <c r="BX98" s="511"/>
      <c r="BY98" s="511"/>
      <c r="BZ98" s="511"/>
      <c r="CA98" s="511"/>
      <c r="CB98" s="511"/>
      <c r="CC98" s="511"/>
      <c r="CD98" s="511"/>
      <c r="CE98" s="511"/>
      <c r="CF98" s="511"/>
      <c r="CG98" s="511"/>
      <c r="CH98" s="511"/>
      <c r="CI98" s="511"/>
      <c r="CJ98" s="511"/>
      <c r="CK98" s="511"/>
      <c r="CL98" s="511"/>
      <c r="CM98" s="511"/>
    </row>
    <row r="99" spans="3:91" ht="9.9499999999999993" customHeight="1">
      <c r="E99" s="434"/>
      <c r="F99" s="439"/>
      <c r="G99" s="442"/>
      <c r="H99" s="442"/>
      <c r="I99" s="442"/>
      <c r="J99" s="442"/>
      <c r="K99" s="442"/>
      <c r="L99" s="442"/>
      <c r="M99" s="448"/>
      <c r="N99" s="416"/>
      <c r="O99" s="66"/>
      <c r="P99" s="66"/>
      <c r="Q99" s="66"/>
      <c r="R99" s="66"/>
      <c r="S99" s="66"/>
      <c r="T99" s="66"/>
      <c r="U99" s="476"/>
      <c r="V99" s="476"/>
      <c r="W99" s="476"/>
      <c r="X99" s="66"/>
      <c r="Y99" s="66"/>
      <c r="Z99" s="66"/>
      <c r="AA99" s="66"/>
      <c r="AB99" s="66"/>
      <c r="AC99" s="66"/>
      <c r="AD99" s="66"/>
      <c r="AE99" s="66"/>
      <c r="AF99" s="66"/>
      <c r="AG99" s="66"/>
      <c r="AH99" s="66"/>
      <c r="AI99" s="66"/>
      <c r="AJ99" s="66"/>
      <c r="AK99" s="66"/>
      <c r="AL99" s="66"/>
      <c r="AM99" s="66"/>
      <c r="AN99" s="66"/>
      <c r="AO99" s="66"/>
      <c r="AP99" s="448"/>
      <c r="AQ99" s="282"/>
      <c r="AY99" s="511"/>
      <c r="AZ99" s="511"/>
      <c r="BA99" s="511"/>
      <c r="BB99" s="511"/>
      <c r="BC99" s="511"/>
      <c r="BD99" s="511"/>
      <c r="BE99" s="511"/>
      <c r="BF99" s="511"/>
      <c r="BG99" s="511"/>
      <c r="BH99" s="511"/>
      <c r="BI99" s="511"/>
      <c r="BJ99" s="511"/>
      <c r="BK99" s="511"/>
      <c r="BL99" s="511"/>
      <c r="BM99" s="511"/>
      <c r="BN99" s="511"/>
      <c r="BO99" s="511"/>
      <c r="BP99" s="511"/>
      <c r="BQ99" s="511"/>
      <c r="BR99" s="511"/>
      <c r="BS99" s="511"/>
      <c r="BT99" s="511"/>
      <c r="BU99" s="511"/>
      <c r="BV99" s="511"/>
      <c r="BW99" s="511"/>
      <c r="BX99" s="511"/>
      <c r="BY99" s="511"/>
      <c r="BZ99" s="511"/>
      <c r="CA99" s="511"/>
      <c r="CB99" s="511"/>
      <c r="CC99" s="511"/>
      <c r="CD99" s="511"/>
      <c r="CE99" s="511"/>
      <c r="CF99" s="511"/>
      <c r="CG99" s="511"/>
      <c r="CH99" s="511"/>
      <c r="CI99" s="511"/>
      <c r="CJ99" s="511"/>
      <c r="CK99" s="511"/>
      <c r="CL99" s="511"/>
      <c r="CM99" s="511"/>
    </row>
    <row r="100" spans="3:91" ht="9.6" customHeight="1">
      <c r="E100" s="432" t="s">
        <v>286</v>
      </c>
      <c r="F100" s="438"/>
      <c r="G100" s="440" t="s">
        <v>39</v>
      </c>
      <c r="H100" s="440"/>
      <c r="I100" s="440"/>
      <c r="J100" s="440"/>
      <c r="K100" s="440"/>
      <c r="L100" s="440"/>
      <c r="M100" s="446"/>
      <c r="N100" s="449"/>
      <c r="O100" s="451" t="str">
        <f>AG8</f>
        <v>令和　　　年　　　月　　　日</v>
      </c>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46"/>
      <c r="AQ100" s="282"/>
      <c r="AY100" s="511"/>
      <c r="AZ100" s="511"/>
      <c r="BA100" s="511"/>
      <c r="BB100" s="511"/>
      <c r="BC100" s="511"/>
      <c r="BD100" s="511"/>
      <c r="BE100" s="511"/>
      <c r="BF100" s="511"/>
      <c r="BG100" s="511"/>
      <c r="BH100" s="511"/>
      <c r="BI100" s="511"/>
      <c r="BJ100" s="511"/>
      <c r="BK100" s="511"/>
      <c r="BL100" s="511"/>
      <c r="BM100" s="511"/>
      <c r="BN100" s="511"/>
      <c r="BO100" s="511"/>
      <c r="BP100" s="511"/>
      <c r="BQ100" s="511"/>
      <c r="BR100" s="511"/>
      <c r="BS100" s="511"/>
      <c r="BT100" s="511"/>
      <c r="BU100" s="511"/>
      <c r="BV100" s="511"/>
      <c r="BW100" s="511"/>
      <c r="BX100" s="511"/>
      <c r="BY100" s="511"/>
      <c r="BZ100" s="511"/>
      <c r="CA100" s="511"/>
      <c r="CB100" s="511"/>
      <c r="CC100" s="511"/>
      <c r="CD100" s="511"/>
      <c r="CE100" s="511"/>
      <c r="CF100" s="511"/>
      <c r="CG100" s="511"/>
      <c r="CH100" s="511"/>
      <c r="CI100" s="511"/>
      <c r="CJ100" s="511"/>
      <c r="CK100" s="511"/>
      <c r="CL100" s="511"/>
      <c r="CM100" s="511"/>
    </row>
    <row r="101" spans="3:91" ht="9.6" customHeight="1">
      <c r="E101" s="433"/>
      <c r="F101" s="435"/>
      <c r="G101" s="441"/>
      <c r="H101" s="441"/>
      <c r="I101" s="441"/>
      <c r="J101" s="441"/>
      <c r="K101" s="441"/>
      <c r="L101" s="441"/>
      <c r="M101" s="447"/>
      <c r="N101" s="450"/>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447"/>
      <c r="AQ101" s="282"/>
      <c r="AY101" s="511"/>
      <c r="AZ101" s="511"/>
      <c r="BA101" s="511"/>
      <c r="BB101" s="511"/>
      <c r="BC101" s="511"/>
      <c r="BD101" s="511"/>
      <c r="BE101" s="511"/>
      <c r="BF101" s="511"/>
      <c r="BG101" s="511"/>
      <c r="BH101" s="511"/>
      <c r="BI101" s="511"/>
      <c r="BJ101" s="511"/>
      <c r="BK101" s="511"/>
      <c r="BL101" s="511"/>
      <c r="BM101" s="511"/>
      <c r="BN101" s="511"/>
      <c r="BO101" s="511"/>
      <c r="BP101" s="511"/>
      <c r="BQ101" s="511"/>
      <c r="BR101" s="511"/>
      <c r="BS101" s="511"/>
      <c r="BT101" s="511"/>
      <c r="BU101" s="511"/>
      <c r="BV101" s="511"/>
      <c r="BW101" s="511"/>
      <c r="BX101" s="511"/>
      <c r="BY101" s="511"/>
      <c r="BZ101" s="511"/>
      <c r="CA101" s="511"/>
      <c r="CB101" s="511"/>
      <c r="CC101" s="511"/>
      <c r="CD101" s="511"/>
      <c r="CE101" s="511"/>
      <c r="CF101" s="511"/>
      <c r="CG101" s="511"/>
      <c r="CH101" s="511"/>
      <c r="CI101" s="511"/>
      <c r="CJ101" s="511"/>
      <c r="CK101" s="511"/>
      <c r="CL101" s="511"/>
      <c r="CM101" s="511"/>
    </row>
    <row r="102" spans="3:91" ht="9.6" customHeight="1">
      <c r="E102" s="433"/>
      <c r="F102" s="435"/>
      <c r="G102" s="441"/>
      <c r="H102" s="441"/>
      <c r="I102" s="441"/>
      <c r="J102" s="441"/>
      <c r="K102" s="441"/>
      <c r="L102" s="441"/>
      <c r="M102" s="447"/>
      <c r="N102" s="450"/>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447"/>
      <c r="AQ102" s="282"/>
      <c r="AY102" s="511"/>
      <c r="AZ102" s="511"/>
      <c r="BA102" s="511"/>
      <c r="BB102" s="511"/>
      <c r="BC102" s="511"/>
      <c r="BD102" s="511"/>
      <c r="BE102" s="511"/>
      <c r="BF102" s="511"/>
      <c r="BG102" s="511"/>
      <c r="BH102" s="511"/>
      <c r="BI102" s="511"/>
      <c r="BJ102" s="511"/>
      <c r="BK102" s="511"/>
      <c r="BL102" s="511"/>
      <c r="BM102" s="511"/>
      <c r="BN102" s="511"/>
      <c r="BO102" s="511"/>
      <c r="BP102" s="511"/>
      <c r="BQ102" s="511"/>
      <c r="BR102" s="511"/>
      <c r="BS102" s="511"/>
      <c r="BT102" s="511"/>
      <c r="BU102" s="511"/>
      <c r="BV102" s="511"/>
      <c r="BW102" s="511"/>
      <c r="BX102" s="511"/>
      <c r="BY102" s="511"/>
      <c r="BZ102" s="511"/>
      <c r="CA102" s="511"/>
      <c r="CB102" s="511"/>
      <c r="CC102" s="511"/>
      <c r="CD102" s="511"/>
      <c r="CE102" s="511"/>
      <c r="CF102" s="511"/>
      <c r="CG102" s="511"/>
      <c r="CH102" s="511"/>
      <c r="CI102" s="511"/>
      <c r="CJ102" s="511"/>
      <c r="CK102" s="511"/>
      <c r="CL102" s="511"/>
      <c r="CM102" s="511"/>
    </row>
    <row r="103" spans="3:91" ht="9.6" customHeight="1">
      <c r="E103" s="433"/>
      <c r="F103" s="435"/>
      <c r="G103" s="441"/>
      <c r="H103" s="441"/>
      <c r="I103" s="441"/>
      <c r="J103" s="441"/>
      <c r="K103" s="441"/>
      <c r="L103" s="441"/>
      <c r="M103" s="447"/>
      <c r="N103" s="450"/>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447"/>
      <c r="AQ103" s="282"/>
      <c r="AY103" s="511"/>
      <c r="AZ103" s="511"/>
      <c r="BA103" s="511"/>
      <c r="BB103" s="511"/>
      <c r="BC103" s="511"/>
      <c r="BD103" s="511"/>
      <c r="BE103" s="511"/>
      <c r="BF103" s="511"/>
      <c r="BG103" s="511"/>
      <c r="BH103" s="511"/>
      <c r="BI103" s="511"/>
      <c r="BJ103" s="511"/>
      <c r="BK103" s="511"/>
      <c r="BL103" s="511"/>
      <c r="BM103" s="511"/>
      <c r="BN103" s="511"/>
      <c r="BO103" s="511"/>
      <c r="BP103" s="511"/>
      <c r="BQ103" s="511"/>
      <c r="BR103" s="511"/>
      <c r="BS103" s="511"/>
      <c r="BT103" s="511"/>
      <c r="BU103" s="511"/>
      <c r="BV103" s="511"/>
      <c r="BW103" s="511"/>
      <c r="BX103" s="511"/>
      <c r="BY103" s="511"/>
      <c r="BZ103" s="511"/>
      <c r="CA103" s="511"/>
      <c r="CB103" s="511"/>
      <c r="CC103" s="511"/>
      <c r="CD103" s="511"/>
      <c r="CE103" s="511"/>
      <c r="CF103" s="511"/>
      <c r="CG103" s="511"/>
      <c r="CH103" s="511"/>
      <c r="CI103" s="511"/>
      <c r="CJ103" s="511"/>
      <c r="CK103" s="511"/>
      <c r="CL103" s="511"/>
      <c r="CM103" s="511"/>
    </row>
    <row r="104" spans="3:91" ht="9.9499999999999993" customHeight="1">
      <c r="E104" s="434"/>
      <c r="F104" s="439"/>
      <c r="G104" s="442"/>
      <c r="H104" s="442"/>
      <c r="I104" s="442"/>
      <c r="J104" s="442"/>
      <c r="K104" s="442"/>
      <c r="L104" s="442"/>
      <c r="M104" s="448"/>
      <c r="N104" s="41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448"/>
      <c r="AQ104" s="282"/>
      <c r="AY104" s="511"/>
      <c r="AZ104" s="511"/>
      <c r="BA104" s="511"/>
      <c r="BB104" s="511"/>
      <c r="BC104" s="511"/>
      <c r="BD104" s="511"/>
      <c r="BE104" s="511"/>
      <c r="BF104" s="511"/>
      <c r="BG104" s="511"/>
      <c r="BH104" s="511"/>
      <c r="BI104" s="511"/>
      <c r="BJ104" s="511"/>
      <c r="BK104" s="511"/>
      <c r="BL104" s="511"/>
      <c r="BM104" s="511"/>
      <c r="BN104" s="511"/>
      <c r="BO104" s="511"/>
      <c r="BP104" s="511"/>
      <c r="BQ104" s="511"/>
      <c r="BR104" s="511"/>
      <c r="BS104" s="511"/>
      <c r="BT104" s="511"/>
      <c r="BU104" s="511"/>
      <c r="BV104" s="511"/>
      <c r="BW104" s="511"/>
      <c r="BX104" s="511"/>
      <c r="BY104" s="511"/>
      <c r="BZ104" s="511"/>
      <c r="CA104" s="511"/>
      <c r="CB104" s="511"/>
      <c r="CC104" s="511"/>
      <c r="CD104" s="511"/>
      <c r="CE104" s="511"/>
      <c r="CF104" s="511"/>
      <c r="CG104" s="511"/>
      <c r="CH104" s="511"/>
      <c r="CI104" s="511"/>
      <c r="CJ104" s="511"/>
      <c r="CK104" s="511"/>
      <c r="CL104" s="511"/>
      <c r="CM104" s="511"/>
    </row>
    <row r="105" spans="3:91" ht="9.9499999999999993" customHeight="1">
      <c r="E105" s="435"/>
      <c r="F105" s="435"/>
      <c r="G105" s="441"/>
      <c r="H105" s="441"/>
      <c r="I105" s="441"/>
      <c r="J105" s="441"/>
      <c r="K105" s="441"/>
      <c r="L105" s="44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1"/>
      <c r="CH105" s="511"/>
      <c r="CI105" s="511"/>
      <c r="CJ105" s="511"/>
      <c r="CK105" s="511"/>
      <c r="CL105" s="511"/>
      <c r="CM105" s="511"/>
    </row>
    <row r="106" spans="3:91" ht="5.25" customHeight="1">
      <c r="I106" s="443"/>
      <c r="J106" s="443"/>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3"/>
      <c r="AM106" s="443"/>
      <c r="AN106" s="443"/>
      <c r="AO106" s="443"/>
    </row>
    <row r="107" spans="3:91" ht="12.75" customHeight="1">
      <c r="H107" s="443"/>
      <c r="I107" s="443"/>
      <c r="J107" s="443"/>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3"/>
      <c r="AM107" s="443"/>
      <c r="AN107" s="443"/>
      <c r="AO107" s="443"/>
    </row>
    <row r="108" spans="3:91" ht="18.95" customHeight="1">
      <c r="C108" s="430" t="str">
        <f>目次!F1</f>
        <v>【契約監理/20240401/第1版】</v>
      </c>
      <c r="H108" s="443"/>
      <c r="I108" s="443"/>
      <c r="J108" s="443"/>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3"/>
      <c r="AM108" s="443"/>
      <c r="AN108" s="443"/>
      <c r="AO108" s="443"/>
      <c r="BS108" s="479"/>
    </row>
    <row r="109" spans="3:91" ht="18.95" customHeight="1">
      <c r="H109" s="443"/>
      <c r="I109" s="443"/>
      <c r="J109" s="443"/>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3"/>
      <c r="AM109" s="443"/>
      <c r="AN109" s="443"/>
      <c r="AO109" s="443"/>
      <c r="BS109" s="479"/>
    </row>
    <row r="110" spans="3:91" ht="18.95" customHeight="1">
      <c r="H110" s="443"/>
      <c r="I110" s="443"/>
      <c r="J110" s="443"/>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3"/>
      <c r="AM110" s="443"/>
      <c r="AN110" s="443"/>
      <c r="AO110" s="443"/>
      <c r="BS110" s="479"/>
    </row>
    <row r="111" spans="3:91" ht="18.95" customHeight="1">
      <c r="H111" s="443"/>
      <c r="I111" s="443"/>
      <c r="J111" s="443"/>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3"/>
      <c r="AM111" s="443"/>
      <c r="AN111" s="443"/>
      <c r="AO111" s="443"/>
      <c r="BS111" s="479"/>
    </row>
    <row r="112" spans="3:91" ht="18.95" customHeight="1">
      <c r="H112" s="443"/>
      <c r="I112" s="443"/>
      <c r="J112" s="443"/>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3"/>
      <c r="AM112" s="443"/>
      <c r="AN112" s="443"/>
      <c r="AO112" s="443"/>
      <c r="BS112" s="479"/>
    </row>
    <row r="113" spans="8:71" ht="18.95" customHeight="1">
      <c r="H113" s="443"/>
      <c r="I113" s="443"/>
      <c r="J113" s="443"/>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3"/>
      <c r="AM113" s="443"/>
      <c r="AN113" s="443"/>
      <c r="AO113" s="443"/>
      <c r="BS113" s="479"/>
    </row>
    <row r="114" spans="8:71" ht="18.95" customHeight="1">
      <c r="H114" s="443"/>
      <c r="I114" s="443"/>
      <c r="J114" s="443"/>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3"/>
      <c r="AM114" s="443"/>
      <c r="AN114" s="443"/>
      <c r="AO114" s="443"/>
      <c r="BS114" s="479"/>
    </row>
    <row r="115" spans="8:71" ht="18.95" customHeight="1">
      <c r="H115" s="443"/>
      <c r="I115" s="443"/>
      <c r="J115" s="443"/>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3"/>
      <c r="AM115" s="443"/>
      <c r="AN115" s="443"/>
      <c r="AO115" s="443"/>
      <c r="BS115" s="479"/>
    </row>
    <row r="116" spans="8:71" ht="18.95" customHeight="1">
      <c r="H116" s="443"/>
      <c r="I116" s="443"/>
      <c r="J116" s="443"/>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3"/>
      <c r="AM116" s="443"/>
      <c r="AN116" s="443"/>
      <c r="AO116" s="443"/>
      <c r="BS116" s="479"/>
    </row>
    <row r="117" spans="8:71" ht="18.95" customHeight="1">
      <c r="H117" s="443"/>
      <c r="I117" s="443"/>
      <c r="J117" s="443"/>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3"/>
      <c r="AM117" s="443"/>
      <c r="AN117" s="443"/>
      <c r="AO117" s="443"/>
      <c r="BS117" s="479"/>
    </row>
    <row r="118" spans="8:71" ht="18.95" customHeight="1">
      <c r="H118" s="443"/>
      <c r="I118" s="443"/>
      <c r="J118" s="443"/>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3"/>
      <c r="AM118" s="443"/>
      <c r="AN118" s="443"/>
      <c r="AO118" s="443"/>
      <c r="BS118" s="479"/>
    </row>
    <row r="119" spans="8:71" ht="18.95" customHeight="1">
      <c r="H119" s="443"/>
      <c r="I119" s="443"/>
      <c r="J119" s="443"/>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3"/>
      <c r="AM119" s="443"/>
      <c r="AN119" s="443"/>
      <c r="AO119" s="443"/>
      <c r="BS119" s="479"/>
    </row>
    <row r="120" spans="8:71" ht="18.95" customHeight="1">
      <c r="H120" s="443"/>
      <c r="I120" s="443"/>
      <c r="J120" s="443"/>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3"/>
      <c r="AM120" s="443"/>
      <c r="AN120" s="443"/>
      <c r="AO120" s="443"/>
      <c r="BS120" s="479"/>
    </row>
    <row r="121" spans="8:71" ht="18.95" customHeight="1">
      <c r="H121" s="443"/>
      <c r="I121" s="443"/>
      <c r="J121" s="443"/>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3"/>
      <c r="AM121" s="443"/>
      <c r="AN121" s="443"/>
      <c r="AO121" s="443"/>
      <c r="BS121" s="479"/>
    </row>
    <row r="122" spans="8:71" ht="18.95" customHeight="1">
      <c r="H122" s="443"/>
      <c r="I122" s="443"/>
      <c r="J122" s="443"/>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3"/>
      <c r="AM122" s="443"/>
      <c r="AN122" s="443"/>
      <c r="AO122" s="443"/>
      <c r="BS122" s="479"/>
    </row>
    <row r="123" spans="8:71" ht="18.95" customHeight="1">
      <c r="H123" s="443"/>
      <c r="I123" s="443"/>
      <c r="J123" s="443"/>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3"/>
      <c r="AM123" s="443"/>
      <c r="AN123" s="443"/>
      <c r="AO123" s="443"/>
      <c r="BS123" s="479"/>
    </row>
    <row r="124" spans="8:71" ht="18.95" customHeight="1">
      <c r="H124" s="443"/>
      <c r="I124" s="443"/>
      <c r="J124" s="443"/>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3"/>
      <c r="AM124" s="443"/>
      <c r="AN124" s="443"/>
      <c r="AO124" s="443"/>
      <c r="BS124" s="479"/>
    </row>
    <row r="125" spans="8:71" ht="18.95" customHeight="1">
      <c r="H125" s="443"/>
      <c r="I125" s="443"/>
      <c r="J125" s="443"/>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3"/>
      <c r="AM125" s="443"/>
      <c r="AN125" s="443"/>
      <c r="AO125" s="443"/>
      <c r="BS125" s="479"/>
    </row>
    <row r="126" spans="8:71" ht="18.95" customHeight="1">
      <c r="H126" s="443"/>
      <c r="I126" s="443"/>
      <c r="J126" s="443"/>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3"/>
      <c r="AM126" s="443"/>
      <c r="AN126" s="443"/>
      <c r="AO126" s="443"/>
      <c r="BS126" s="479"/>
    </row>
    <row r="127" spans="8:71" ht="18.95" customHeight="1">
      <c r="H127" s="443"/>
      <c r="I127" s="443"/>
      <c r="J127" s="443"/>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3"/>
      <c r="AM127" s="443"/>
      <c r="AN127" s="443"/>
      <c r="AO127" s="443"/>
      <c r="BS127" s="479"/>
    </row>
    <row r="128" spans="8:71" ht="18.95" customHeight="1">
      <c r="H128" s="443"/>
      <c r="I128" s="443"/>
      <c r="J128" s="443"/>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3"/>
      <c r="AM128" s="443"/>
      <c r="AN128" s="443"/>
      <c r="AO128" s="443"/>
      <c r="BS128" s="479"/>
    </row>
    <row r="129" spans="8:71" ht="18.95" customHeight="1">
      <c r="H129" s="443"/>
      <c r="I129" s="443"/>
      <c r="J129" s="443"/>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3"/>
      <c r="AM129" s="443"/>
      <c r="AN129" s="443"/>
      <c r="AO129" s="443"/>
      <c r="BS129" s="479"/>
    </row>
    <row r="130" spans="8:71" ht="18.95" customHeight="1">
      <c r="H130" s="443"/>
      <c r="I130" s="443"/>
      <c r="J130" s="443"/>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3"/>
      <c r="AM130" s="443"/>
      <c r="AN130" s="443"/>
      <c r="AO130" s="443"/>
      <c r="BS130" s="479"/>
    </row>
    <row r="131" spans="8:71" ht="18.95" customHeight="1">
      <c r="H131" s="443"/>
      <c r="I131" s="443"/>
      <c r="J131" s="443"/>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3"/>
      <c r="AM131" s="443"/>
      <c r="AN131" s="443"/>
      <c r="AO131" s="443"/>
      <c r="BS131" s="479"/>
    </row>
    <row r="132" spans="8:71" ht="18.95" customHeight="1">
      <c r="H132" s="443"/>
      <c r="I132" s="443"/>
      <c r="J132" s="443"/>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3"/>
      <c r="AM132" s="443"/>
      <c r="AN132" s="443"/>
      <c r="AO132" s="443"/>
      <c r="BS132" s="479"/>
    </row>
    <row r="133" spans="8:71" ht="18.95" customHeight="1">
      <c r="H133" s="443"/>
      <c r="I133" s="443"/>
      <c r="J133" s="443"/>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3"/>
      <c r="AM133" s="443"/>
      <c r="AN133" s="443"/>
      <c r="AO133" s="443"/>
      <c r="BS133" s="479"/>
    </row>
    <row r="134" spans="8:71" ht="18.95" customHeight="1">
      <c r="H134" s="443"/>
      <c r="I134" s="443"/>
      <c r="J134" s="443"/>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3"/>
      <c r="AM134" s="443"/>
      <c r="AN134" s="443"/>
      <c r="AO134" s="443"/>
      <c r="BS134" s="479"/>
    </row>
    <row r="135" spans="8:71" ht="18.95" customHeight="1">
      <c r="H135" s="443"/>
      <c r="I135" s="443"/>
      <c r="J135" s="443"/>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3"/>
      <c r="AM135" s="443"/>
      <c r="AN135" s="443"/>
      <c r="AO135" s="443"/>
      <c r="BS135" s="479"/>
    </row>
    <row r="136" spans="8:71" ht="18.95" customHeight="1">
      <c r="H136" s="443"/>
      <c r="I136" s="443"/>
      <c r="J136" s="443"/>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3"/>
      <c r="AM136" s="443"/>
      <c r="AN136" s="443"/>
      <c r="AO136" s="443"/>
      <c r="BS136" s="479"/>
    </row>
    <row r="137" spans="8:71" ht="18.95" customHeight="1">
      <c r="H137" s="443"/>
      <c r="I137" s="443"/>
      <c r="J137" s="443"/>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3"/>
      <c r="AM137" s="443"/>
      <c r="AN137" s="443"/>
      <c r="AO137" s="443"/>
      <c r="BS137" s="479"/>
    </row>
    <row r="138" spans="8:71" ht="18.95" customHeight="1">
      <c r="H138" s="443"/>
      <c r="I138" s="443"/>
      <c r="J138" s="443"/>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3"/>
      <c r="AM138" s="443"/>
      <c r="AN138" s="443"/>
      <c r="AO138" s="443"/>
      <c r="BS138" s="479"/>
    </row>
    <row r="139" spans="8:71" ht="18.95" customHeight="1">
      <c r="H139" s="443"/>
      <c r="I139" s="443"/>
      <c r="J139" s="443"/>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3"/>
      <c r="AM139" s="443"/>
      <c r="AN139" s="443"/>
      <c r="AO139" s="443"/>
      <c r="BS139" s="479"/>
    </row>
    <row r="140" spans="8:71" ht="18.95" customHeight="1">
      <c r="H140" s="443"/>
      <c r="I140" s="443"/>
      <c r="J140" s="443"/>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3"/>
      <c r="AM140" s="443"/>
      <c r="AN140" s="443"/>
      <c r="AO140" s="443"/>
      <c r="BS140" s="479"/>
    </row>
    <row r="141" spans="8:71" ht="18.95" customHeight="1">
      <c r="H141" s="443"/>
      <c r="I141" s="443"/>
      <c r="J141" s="443"/>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3"/>
      <c r="AM141" s="443"/>
      <c r="AN141" s="443"/>
      <c r="AO141" s="443"/>
      <c r="BS141" s="479"/>
    </row>
    <row r="142" spans="8:71" ht="18.95" customHeight="1">
      <c r="H142" s="443"/>
      <c r="I142" s="443"/>
      <c r="J142" s="443"/>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3"/>
      <c r="AM142" s="443"/>
      <c r="AN142" s="443"/>
      <c r="AO142" s="443"/>
      <c r="BS142" s="479"/>
    </row>
    <row r="143" spans="8:71" ht="18.95" customHeight="1">
      <c r="H143" s="443"/>
      <c r="I143" s="443"/>
      <c r="J143" s="443"/>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3"/>
      <c r="AM143" s="443"/>
      <c r="AN143" s="443"/>
      <c r="AO143" s="443"/>
      <c r="BS143" s="479"/>
    </row>
    <row r="144" spans="8:71" ht="18.95" customHeight="1">
      <c r="H144" s="443"/>
      <c r="I144" s="443"/>
      <c r="J144" s="443"/>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3"/>
      <c r="AM144" s="443"/>
      <c r="AN144" s="443"/>
      <c r="AO144" s="443"/>
      <c r="BS144" s="479"/>
    </row>
    <row r="145" spans="3:71" ht="18.95" customHeight="1">
      <c r="H145" s="443"/>
      <c r="I145" s="443"/>
      <c r="J145" s="443"/>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3"/>
      <c r="AM145" s="443"/>
      <c r="AN145" s="443"/>
      <c r="AO145" s="443"/>
      <c r="BS145" s="479"/>
    </row>
    <row r="146" spans="3:71" ht="18.95" customHeight="1">
      <c r="H146" s="443"/>
      <c r="I146" s="443"/>
      <c r="J146" s="443"/>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3"/>
      <c r="AM146" s="443"/>
      <c r="AN146" s="443"/>
      <c r="AO146" s="443"/>
      <c r="BS146" s="479"/>
    </row>
    <row r="147" spans="3:71" ht="18.95" customHeight="1">
      <c r="H147" s="443"/>
      <c r="I147" s="443"/>
      <c r="J147" s="443"/>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3"/>
      <c r="AM147" s="443"/>
      <c r="AN147" s="443"/>
      <c r="AO147" s="443"/>
      <c r="BS147" s="479"/>
    </row>
    <row r="148" spans="3:71" ht="18.95" customHeight="1">
      <c r="H148" s="443"/>
      <c r="I148" s="443"/>
      <c r="J148" s="443"/>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3"/>
      <c r="AM148" s="443"/>
      <c r="AN148" s="443"/>
      <c r="AO148" s="443"/>
      <c r="BS148" s="479"/>
    </row>
    <row r="149" spans="3:71" ht="18.95" customHeight="1">
      <c r="H149" s="443"/>
      <c r="I149" s="443"/>
      <c r="J149" s="443"/>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3"/>
      <c r="AM149" s="443"/>
      <c r="AN149" s="443"/>
      <c r="AO149" s="443"/>
      <c r="BS149" s="479"/>
    </row>
    <row r="150" spans="3:71" ht="18.95" customHeight="1">
      <c r="H150" s="443"/>
      <c r="I150" s="443"/>
      <c r="J150" s="443"/>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3"/>
      <c r="AM150" s="443"/>
      <c r="AN150" s="443"/>
      <c r="AO150" s="443"/>
      <c r="BS150" s="479"/>
    </row>
    <row r="151" spans="3:71" ht="18.95" customHeight="1">
      <c r="H151" s="443"/>
      <c r="I151" s="443"/>
      <c r="J151" s="443"/>
      <c r="K151" s="445"/>
      <c r="L151" s="445"/>
      <c r="M151" s="445"/>
      <c r="N151" s="445"/>
      <c r="O151" s="445"/>
      <c r="P151" s="445"/>
      <c r="Q151" s="445"/>
      <c r="R151" s="445"/>
      <c r="S151" s="445"/>
      <c r="T151" s="445"/>
      <c r="U151" s="445"/>
      <c r="V151" s="479">
        <f>2</f>
        <v>2</v>
      </c>
      <c r="W151" s="445"/>
      <c r="Y151" s="445"/>
      <c r="Z151" s="445"/>
      <c r="AA151" s="445"/>
      <c r="AB151" s="445"/>
      <c r="AC151" s="445"/>
      <c r="AD151" s="445"/>
      <c r="AE151" s="445"/>
      <c r="AF151" s="445"/>
      <c r="AG151" s="445"/>
      <c r="AH151" s="445"/>
      <c r="AI151" s="445"/>
      <c r="AJ151" s="445"/>
      <c r="AK151" s="445"/>
      <c r="AL151" s="443"/>
      <c r="AM151" s="443"/>
      <c r="AN151" s="443"/>
      <c r="AO151" s="443"/>
      <c r="BS151" s="479"/>
    </row>
    <row r="152" spans="3:71" ht="18.95" customHeight="1">
      <c r="C152" s="430" t="str">
        <f>目次!F1</f>
        <v>【契約監理/20240401/第1版】</v>
      </c>
    </row>
    <row r="153" spans="3:71" ht="18.95" customHeight="1">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c r="AF153" s="427"/>
      <c r="AG153" s="427"/>
      <c r="AH153" s="427"/>
      <c r="AI153" s="427"/>
      <c r="AJ153" s="427"/>
      <c r="AK153" s="427"/>
      <c r="AL153" s="427"/>
      <c r="AM153" s="427"/>
      <c r="AN153" s="427"/>
      <c r="AO153" s="427"/>
      <c r="AP153" s="427"/>
      <c r="AQ153" s="427"/>
      <c r="AR153" s="427"/>
      <c r="AS153" s="427"/>
      <c r="AT153" s="427"/>
      <c r="AU153" s="427"/>
      <c r="AV153" s="427"/>
      <c r="AW153" s="427"/>
    </row>
    <row r="172" spans="4:4" ht="18.95" customHeight="1">
      <c r="D172" s="39"/>
    </row>
    <row r="195" spans="3:71" ht="18.95" customHeight="1">
      <c r="V195" s="479">
        <f>V151+1</f>
        <v>3</v>
      </c>
    </row>
    <row r="196" spans="3:71" ht="18.95" customHeight="1">
      <c r="C196" s="430" t="str">
        <f>目次!F1</f>
        <v>【契約監理/20240401/第1版】</v>
      </c>
      <c r="X196" s="479"/>
      <c r="BS196" s="479"/>
    </row>
    <row r="197" spans="3:71" ht="18.95" customHeight="1">
      <c r="X197" s="479"/>
      <c r="BS197" s="479"/>
    </row>
    <row r="198" spans="3:71" ht="18.95" customHeight="1">
      <c r="X198" s="479"/>
      <c r="BS198" s="479"/>
    </row>
    <row r="199" spans="3:71" ht="18.95" customHeight="1">
      <c r="X199" s="479"/>
      <c r="BS199" s="479"/>
    </row>
    <row r="200" spans="3:71" ht="18.95" customHeight="1">
      <c r="X200" s="479"/>
      <c r="BS200" s="479"/>
    </row>
    <row r="201" spans="3:71" ht="18.95" customHeight="1">
      <c r="X201" s="479"/>
      <c r="BS201" s="479"/>
    </row>
    <row r="202" spans="3:71" ht="18.95" customHeight="1">
      <c r="X202" s="479"/>
      <c r="BS202" s="479"/>
    </row>
    <row r="203" spans="3:71" ht="18.95" customHeight="1">
      <c r="X203" s="479"/>
      <c r="BS203" s="479"/>
    </row>
    <row r="204" spans="3:71" ht="18.95" customHeight="1">
      <c r="X204" s="479"/>
      <c r="BS204" s="479"/>
    </row>
    <row r="205" spans="3:71" ht="18.95" customHeight="1">
      <c r="X205" s="479"/>
      <c r="BS205" s="479"/>
    </row>
    <row r="206" spans="3:71" ht="18.95" customHeight="1">
      <c r="X206" s="479"/>
      <c r="BS206" s="479"/>
    </row>
    <row r="207" spans="3:71" ht="18.95" customHeight="1">
      <c r="X207" s="479"/>
      <c r="BS207" s="479"/>
    </row>
    <row r="208" spans="3:71" ht="18.95" customHeight="1">
      <c r="X208" s="479"/>
      <c r="BS208" s="479"/>
    </row>
    <row r="209" spans="24:71" ht="18.95" customHeight="1">
      <c r="X209" s="479"/>
      <c r="BS209" s="479"/>
    </row>
    <row r="210" spans="24:71" ht="18.95" customHeight="1">
      <c r="X210" s="479"/>
      <c r="BS210" s="479"/>
    </row>
    <row r="211" spans="24:71" ht="18.95" customHeight="1">
      <c r="X211" s="479"/>
      <c r="BS211" s="479"/>
    </row>
    <row r="212" spans="24:71" ht="18.95" customHeight="1">
      <c r="X212" s="479"/>
      <c r="BS212" s="479"/>
    </row>
    <row r="213" spans="24:71" ht="18.95" customHeight="1">
      <c r="X213" s="479"/>
      <c r="BS213" s="479"/>
    </row>
    <row r="214" spans="24:71" ht="18.95" customHeight="1">
      <c r="X214" s="479"/>
      <c r="BS214" s="479"/>
    </row>
    <row r="215" spans="24:71" ht="18.95" customHeight="1">
      <c r="X215" s="479"/>
      <c r="BS215" s="479"/>
    </row>
    <row r="216" spans="24:71" ht="18.95" customHeight="1">
      <c r="X216" s="479"/>
      <c r="BS216" s="479"/>
    </row>
    <row r="217" spans="24:71" ht="18.95" customHeight="1">
      <c r="X217" s="479"/>
      <c r="BS217" s="479"/>
    </row>
    <row r="218" spans="24:71" ht="18.95" customHeight="1">
      <c r="X218" s="479"/>
      <c r="BS218" s="479"/>
    </row>
    <row r="219" spans="24:71" ht="18.95" customHeight="1">
      <c r="X219" s="479"/>
      <c r="BS219" s="479"/>
    </row>
    <row r="220" spans="24:71" ht="18.95" customHeight="1">
      <c r="X220" s="479"/>
      <c r="BS220" s="479"/>
    </row>
    <row r="221" spans="24:71" ht="18.95" customHeight="1">
      <c r="X221" s="479"/>
      <c r="BS221" s="479"/>
    </row>
    <row r="222" spans="24:71" ht="18.95" customHeight="1">
      <c r="X222" s="479"/>
      <c r="BS222" s="479"/>
    </row>
    <row r="223" spans="24:71" ht="18.95" customHeight="1">
      <c r="X223" s="479"/>
      <c r="BS223" s="479"/>
    </row>
    <row r="224" spans="24:71" ht="18.95" customHeight="1">
      <c r="X224" s="479"/>
      <c r="BS224" s="479"/>
    </row>
    <row r="225" spans="3:71" ht="18.95" customHeight="1">
      <c r="X225" s="479"/>
      <c r="BS225" s="479"/>
    </row>
    <row r="226" spans="3:71" ht="18.95" customHeight="1">
      <c r="X226" s="479"/>
      <c r="BS226" s="479"/>
    </row>
    <row r="227" spans="3:71" ht="18.95" customHeight="1">
      <c r="X227" s="479"/>
      <c r="BS227" s="479"/>
    </row>
    <row r="228" spans="3:71" ht="18.95" customHeight="1">
      <c r="X228" s="479"/>
      <c r="BS228" s="479"/>
    </row>
    <row r="229" spans="3:71" ht="18.95" customHeight="1">
      <c r="X229" s="479"/>
      <c r="BS229" s="479"/>
    </row>
    <row r="230" spans="3:71" ht="18.95" customHeight="1">
      <c r="X230" s="479"/>
      <c r="BS230" s="479"/>
    </row>
    <row r="231" spans="3:71" ht="18.95" customHeight="1">
      <c r="X231" s="479"/>
      <c r="BS231" s="479"/>
    </row>
    <row r="232" spans="3:71" ht="18.95" customHeight="1">
      <c r="X232" s="479"/>
      <c r="BS232" s="479"/>
    </row>
    <row r="233" spans="3:71" ht="18.95" customHeight="1">
      <c r="X233" s="479"/>
      <c r="BS233" s="479"/>
    </row>
    <row r="234" spans="3:71" ht="18.95" customHeight="1">
      <c r="X234" s="479"/>
      <c r="BS234" s="479"/>
    </row>
    <row r="235" spans="3:71" ht="18.95" customHeight="1">
      <c r="X235" s="479"/>
      <c r="BS235" s="479"/>
    </row>
    <row r="236" spans="3:71" ht="18.95" customHeight="1">
      <c r="X236" s="479"/>
      <c r="BS236" s="479"/>
    </row>
    <row r="237" spans="3:71" ht="18.95" customHeight="1">
      <c r="X237" s="479"/>
      <c r="BS237" s="479"/>
    </row>
    <row r="238" spans="3:71" ht="18.95" customHeight="1">
      <c r="X238" s="479"/>
      <c r="BS238" s="479"/>
    </row>
    <row r="239" spans="3:71" ht="18.95" customHeight="1">
      <c r="V239" s="479">
        <f>V195+1</f>
        <v>4</v>
      </c>
      <c r="BS239" s="479"/>
    </row>
    <row r="240" spans="3:71" ht="18.95" customHeight="1">
      <c r="C240" s="430" t="str">
        <f>目次!F1</f>
        <v>【契約監理/20240401/第1版】</v>
      </c>
    </row>
    <row r="283" spans="3:71" ht="18.95" customHeight="1">
      <c r="V283" s="479">
        <f>V239+1</f>
        <v>5</v>
      </c>
    </row>
    <row r="284" spans="3:71" ht="18.95" customHeight="1">
      <c r="C284" s="430" t="str">
        <f>目次!F1</f>
        <v>【契約監理/20240401/第1版】</v>
      </c>
      <c r="X284" s="479"/>
      <c r="BS284" s="479"/>
    </row>
    <row r="285" spans="3:71" ht="18.95" customHeight="1">
      <c r="X285" s="479"/>
      <c r="BS285" s="479"/>
    </row>
    <row r="286" spans="3:71" ht="18.95" customHeight="1">
      <c r="X286" s="479"/>
      <c r="BS286" s="479"/>
    </row>
    <row r="287" spans="3:71" ht="18.95" customHeight="1">
      <c r="X287" s="479"/>
      <c r="BS287" s="479"/>
    </row>
    <row r="288" spans="3:71" ht="18.95" customHeight="1">
      <c r="X288" s="479"/>
      <c r="BS288" s="479"/>
    </row>
    <row r="289" spans="24:71" ht="18.95" customHeight="1">
      <c r="X289" s="479"/>
      <c r="BS289" s="479"/>
    </row>
    <row r="290" spans="24:71" ht="18.95" customHeight="1">
      <c r="X290" s="479"/>
      <c r="BS290" s="479"/>
    </row>
    <row r="291" spans="24:71" ht="18.95" customHeight="1">
      <c r="X291" s="479"/>
      <c r="BS291" s="479"/>
    </row>
    <row r="292" spans="24:71" ht="18.95" customHeight="1">
      <c r="X292" s="479"/>
      <c r="BS292" s="479"/>
    </row>
    <row r="293" spans="24:71" ht="18.95" customHeight="1">
      <c r="X293" s="479"/>
      <c r="BS293" s="479"/>
    </row>
    <row r="294" spans="24:71" ht="18.95" customHeight="1">
      <c r="X294" s="479"/>
      <c r="BS294" s="479"/>
    </row>
    <row r="295" spans="24:71" ht="18.95" customHeight="1">
      <c r="X295" s="479"/>
      <c r="BS295" s="479"/>
    </row>
    <row r="296" spans="24:71" ht="18.95" customHeight="1">
      <c r="X296" s="479"/>
      <c r="BS296" s="479"/>
    </row>
    <row r="297" spans="24:71" ht="18.95" customHeight="1">
      <c r="X297" s="479"/>
      <c r="BS297" s="479"/>
    </row>
    <row r="298" spans="24:71" ht="18.95" customHeight="1">
      <c r="X298" s="479"/>
      <c r="BS298" s="479"/>
    </row>
    <row r="299" spans="24:71" ht="18.95" customHeight="1">
      <c r="X299" s="479"/>
      <c r="BS299" s="479"/>
    </row>
    <row r="300" spans="24:71" ht="18.95" customHeight="1">
      <c r="X300" s="479"/>
      <c r="BS300" s="479"/>
    </row>
    <row r="301" spans="24:71" ht="18.95" customHeight="1">
      <c r="X301" s="479"/>
      <c r="BS301" s="479"/>
    </row>
    <row r="302" spans="24:71" ht="18.95" customHeight="1">
      <c r="X302" s="479"/>
      <c r="BS302" s="479"/>
    </row>
    <row r="303" spans="24:71" ht="18.95" customHeight="1">
      <c r="X303" s="479"/>
      <c r="BS303" s="479"/>
    </row>
    <row r="304" spans="24:71" ht="18.95" customHeight="1">
      <c r="X304" s="479"/>
      <c r="BS304" s="479"/>
    </row>
    <row r="305" spans="24:71" ht="18.95" customHeight="1">
      <c r="X305" s="479"/>
      <c r="BS305" s="479"/>
    </row>
    <row r="306" spans="24:71" ht="18.95" customHeight="1">
      <c r="X306" s="479"/>
      <c r="BS306" s="479"/>
    </row>
    <row r="307" spans="24:71" ht="18.95" customHeight="1">
      <c r="X307" s="479"/>
      <c r="BS307" s="479"/>
    </row>
    <row r="308" spans="24:71" ht="18.95" customHeight="1">
      <c r="X308" s="479"/>
      <c r="BS308" s="479"/>
    </row>
    <row r="309" spans="24:71" ht="18.95" customHeight="1">
      <c r="X309" s="479"/>
      <c r="BS309" s="479"/>
    </row>
    <row r="310" spans="24:71" ht="18.95" customHeight="1">
      <c r="X310" s="479"/>
      <c r="BS310" s="479"/>
    </row>
    <row r="311" spans="24:71" ht="18.95" customHeight="1">
      <c r="X311" s="479"/>
      <c r="BS311" s="479"/>
    </row>
    <row r="312" spans="24:71" ht="18.95" customHeight="1">
      <c r="X312" s="479"/>
      <c r="BS312" s="479"/>
    </row>
    <row r="313" spans="24:71" ht="18.95" customHeight="1">
      <c r="X313" s="479"/>
      <c r="BS313" s="479"/>
    </row>
    <row r="314" spans="24:71" ht="18.95" customHeight="1">
      <c r="X314" s="479"/>
      <c r="BS314" s="479"/>
    </row>
    <row r="315" spans="24:71" ht="18.95" customHeight="1">
      <c r="X315" s="479"/>
      <c r="BS315" s="479"/>
    </row>
    <row r="316" spans="24:71" ht="18.95" customHeight="1">
      <c r="X316" s="479"/>
      <c r="BS316" s="479"/>
    </row>
    <row r="317" spans="24:71" ht="18.95" customHeight="1">
      <c r="X317" s="479"/>
      <c r="BS317" s="479"/>
    </row>
    <row r="318" spans="24:71" ht="18.95" customHeight="1">
      <c r="X318" s="479"/>
      <c r="BS318" s="479"/>
    </row>
    <row r="319" spans="24:71" ht="18.95" customHeight="1">
      <c r="X319" s="479"/>
      <c r="BS319" s="479"/>
    </row>
    <row r="320" spans="24:71" ht="18.95" customHeight="1">
      <c r="X320" s="479"/>
      <c r="BS320" s="479"/>
    </row>
    <row r="321" spans="3:71" ht="18.95" customHeight="1">
      <c r="X321" s="479"/>
      <c r="BS321" s="479"/>
    </row>
    <row r="322" spans="3:71" ht="18.95" customHeight="1">
      <c r="X322" s="479"/>
      <c r="BS322" s="479"/>
    </row>
    <row r="323" spans="3:71" ht="18.95" customHeight="1">
      <c r="X323" s="479"/>
      <c r="BS323" s="479"/>
    </row>
    <row r="324" spans="3:71" ht="18.95" customHeight="1">
      <c r="X324" s="479"/>
      <c r="BS324" s="479"/>
    </row>
    <row r="325" spans="3:71" ht="18.95" customHeight="1">
      <c r="X325" s="479"/>
      <c r="BS325" s="479"/>
    </row>
    <row r="326" spans="3:71" ht="18.95" customHeight="1">
      <c r="X326" s="479"/>
      <c r="BS326" s="479"/>
    </row>
    <row r="327" spans="3:71" ht="18.95" customHeight="1">
      <c r="V327" s="479">
        <f>V283+1</f>
        <v>6</v>
      </c>
      <c r="BS327" s="479"/>
    </row>
    <row r="328" spans="3:71" ht="18.95" customHeight="1">
      <c r="C328" s="430" t="str">
        <f>目次!F1</f>
        <v>【契約監理/20240401/第1版】</v>
      </c>
    </row>
    <row r="371" spans="3:71" ht="18.95" customHeight="1">
      <c r="V371" s="479">
        <f>V327+1</f>
        <v>7</v>
      </c>
    </row>
    <row r="372" spans="3:71" ht="18.95" customHeight="1">
      <c r="C372" s="430" t="str">
        <f>目次!F1</f>
        <v>【契約監理/20240401/第1版】</v>
      </c>
      <c r="X372" s="479"/>
      <c r="BS372" s="479"/>
    </row>
    <row r="373" spans="3:71" ht="18.95" customHeight="1">
      <c r="X373" s="479"/>
      <c r="BS373" s="479"/>
    </row>
    <row r="374" spans="3:71" ht="18.95" customHeight="1">
      <c r="X374" s="479"/>
      <c r="BS374" s="479"/>
    </row>
    <row r="375" spans="3:71" ht="18.95" customHeight="1">
      <c r="X375" s="479"/>
      <c r="BS375" s="479"/>
    </row>
    <row r="376" spans="3:71" ht="18.95" customHeight="1">
      <c r="X376" s="479"/>
      <c r="BS376" s="479"/>
    </row>
    <row r="377" spans="3:71" ht="18.95" customHeight="1">
      <c r="X377" s="479"/>
      <c r="BS377" s="479"/>
    </row>
    <row r="378" spans="3:71" ht="18.95" customHeight="1">
      <c r="X378" s="479"/>
      <c r="BS378" s="479"/>
    </row>
    <row r="379" spans="3:71" ht="18.95" customHeight="1">
      <c r="X379" s="479"/>
      <c r="BS379" s="479"/>
    </row>
    <row r="380" spans="3:71" ht="18.95" customHeight="1">
      <c r="X380" s="479"/>
      <c r="BS380" s="479"/>
    </row>
    <row r="381" spans="3:71" ht="18.95" customHeight="1">
      <c r="X381" s="479"/>
      <c r="BS381" s="479"/>
    </row>
    <row r="382" spans="3:71" ht="18.95" customHeight="1">
      <c r="X382" s="479"/>
      <c r="BS382" s="479"/>
    </row>
    <row r="383" spans="3:71" ht="18.95" customHeight="1">
      <c r="X383" s="479"/>
      <c r="BS383" s="479"/>
    </row>
    <row r="384" spans="3:71" ht="18.95" customHeight="1">
      <c r="X384" s="479"/>
      <c r="BS384" s="479"/>
    </row>
    <row r="385" spans="24:71" ht="18.95" customHeight="1">
      <c r="X385" s="479"/>
      <c r="BS385" s="479"/>
    </row>
    <row r="386" spans="24:71" ht="18.95" customHeight="1">
      <c r="X386" s="479"/>
      <c r="BS386" s="479"/>
    </row>
    <row r="387" spans="24:71" ht="18.95" customHeight="1">
      <c r="X387" s="479"/>
      <c r="BS387" s="479"/>
    </row>
    <row r="388" spans="24:71" ht="18.95" customHeight="1">
      <c r="X388" s="479"/>
      <c r="BS388" s="479"/>
    </row>
    <row r="389" spans="24:71" ht="18.95" customHeight="1">
      <c r="X389" s="479"/>
      <c r="BS389" s="479"/>
    </row>
    <row r="390" spans="24:71" ht="18.95" customHeight="1">
      <c r="X390" s="479"/>
      <c r="BS390" s="479"/>
    </row>
    <row r="391" spans="24:71" ht="18.95" customHeight="1">
      <c r="X391" s="479"/>
      <c r="BS391" s="479"/>
    </row>
    <row r="392" spans="24:71" ht="18.95" customHeight="1">
      <c r="X392" s="479"/>
      <c r="BS392" s="479"/>
    </row>
    <row r="393" spans="24:71" ht="18.95" customHeight="1">
      <c r="X393" s="479"/>
      <c r="BS393" s="479"/>
    </row>
    <row r="394" spans="24:71" ht="18.95" customHeight="1">
      <c r="X394" s="479"/>
      <c r="BS394" s="479"/>
    </row>
    <row r="395" spans="24:71" ht="18.95" customHeight="1">
      <c r="X395" s="479"/>
      <c r="BS395" s="479"/>
    </row>
    <row r="396" spans="24:71" ht="18.95" customHeight="1">
      <c r="X396" s="479"/>
      <c r="BS396" s="479"/>
    </row>
    <row r="397" spans="24:71" ht="18.95" customHeight="1">
      <c r="X397" s="479"/>
      <c r="BS397" s="479"/>
    </row>
    <row r="398" spans="24:71" ht="18.95" customHeight="1">
      <c r="X398" s="479"/>
      <c r="BS398" s="479"/>
    </row>
    <row r="399" spans="24:71" ht="18.95" customHeight="1">
      <c r="X399" s="479"/>
      <c r="BS399" s="479"/>
    </row>
    <row r="400" spans="24:71" ht="18.95" customHeight="1">
      <c r="X400" s="479"/>
      <c r="BS400" s="479"/>
    </row>
    <row r="401" spans="3:71" ht="18.95" customHeight="1">
      <c r="X401" s="479"/>
      <c r="BS401" s="479"/>
    </row>
    <row r="402" spans="3:71" ht="18.95" customHeight="1">
      <c r="X402" s="479"/>
      <c r="BS402" s="479"/>
    </row>
    <row r="403" spans="3:71" ht="18.95" customHeight="1">
      <c r="X403" s="479"/>
      <c r="BS403" s="479"/>
    </row>
    <row r="404" spans="3:71" ht="18.95" customHeight="1">
      <c r="X404" s="479"/>
      <c r="BS404" s="479"/>
    </row>
    <row r="405" spans="3:71" ht="18.95" customHeight="1">
      <c r="X405" s="479"/>
      <c r="BS405" s="479"/>
    </row>
    <row r="406" spans="3:71" ht="18.95" customHeight="1">
      <c r="X406" s="479"/>
      <c r="BS406" s="479"/>
    </row>
    <row r="407" spans="3:71" ht="18.95" customHeight="1">
      <c r="X407" s="479"/>
      <c r="BS407" s="479"/>
    </row>
    <row r="408" spans="3:71" ht="18.95" customHeight="1">
      <c r="X408" s="479"/>
      <c r="BS408" s="479"/>
    </row>
    <row r="409" spans="3:71" ht="18.95" customHeight="1">
      <c r="X409" s="479"/>
      <c r="BS409" s="479"/>
    </row>
    <row r="410" spans="3:71" ht="18.95" customHeight="1">
      <c r="X410" s="479"/>
      <c r="BS410" s="479"/>
    </row>
    <row r="411" spans="3:71" ht="18.95" customHeight="1">
      <c r="X411" s="479"/>
      <c r="BS411" s="479"/>
    </row>
    <row r="412" spans="3:71" ht="18.95" customHeight="1">
      <c r="X412" s="479"/>
      <c r="BS412" s="479"/>
    </row>
    <row r="413" spans="3:71" ht="18.95" customHeight="1">
      <c r="X413" s="479"/>
      <c r="BS413" s="479"/>
    </row>
    <row r="414" spans="3:71" ht="18.95" customHeight="1">
      <c r="X414" s="479"/>
      <c r="BS414" s="479"/>
    </row>
    <row r="415" spans="3:71" ht="18.95" customHeight="1">
      <c r="V415" s="479">
        <f>V371+1</f>
        <v>8</v>
      </c>
      <c r="BS415" s="479"/>
    </row>
    <row r="416" spans="3:71" ht="18.95" customHeight="1">
      <c r="C416" s="430" t="str">
        <f>目次!F1</f>
        <v>【契約監理/20240401/第1版】</v>
      </c>
    </row>
    <row r="459" spans="3:71" ht="18.95" customHeight="1">
      <c r="V459" s="479">
        <f>V415+1</f>
        <v>9</v>
      </c>
    </row>
    <row r="460" spans="3:71" ht="18.95" customHeight="1">
      <c r="C460" s="430" t="str">
        <f>目次!F1</f>
        <v>【契約監理/20240401/第1版】</v>
      </c>
      <c r="X460" s="479"/>
      <c r="BS460" s="479"/>
    </row>
    <row r="461" spans="3:71" ht="18.95" customHeight="1">
      <c r="X461" s="479"/>
      <c r="BS461" s="479"/>
    </row>
    <row r="462" spans="3:71" ht="18.95" customHeight="1">
      <c r="X462" s="479"/>
      <c r="BS462" s="479"/>
    </row>
    <row r="463" spans="3:71" ht="18.95" customHeight="1">
      <c r="X463" s="479"/>
      <c r="BS463" s="479"/>
    </row>
    <row r="464" spans="3:71" ht="18.95" customHeight="1">
      <c r="X464" s="479"/>
      <c r="BS464" s="479"/>
    </row>
    <row r="465" spans="24:71" ht="18.95" customHeight="1">
      <c r="X465" s="479"/>
      <c r="BS465" s="479"/>
    </row>
    <row r="466" spans="24:71" ht="18.95" customHeight="1">
      <c r="X466" s="479"/>
      <c r="BS466" s="479"/>
    </row>
    <row r="467" spans="24:71" ht="18.95" customHeight="1">
      <c r="X467" s="479"/>
      <c r="BS467" s="479"/>
    </row>
    <row r="468" spans="24:71" ht="18.95" customHeight="1">
      <c r="X468" s="479"/>
      <c r="BS468" s="479"/>
    </row>
    <row r="469" spans="24:71" ht="18.95" customHeight="1">
      <c r="X469" s="479"/>
      <c r="BS469" s="479"/>
    </row>
    <row r="470" spans="24:71" ht="18.95" customHeight="1">
      <c r="X470" s="479"/>
      <c r="BS470" s="479"/>
    </row>
    <row r="471" spans="24:71" ht="18.95" customHeight="1">
      <c r="X471" s="479"/>
      <c r="BS471" s="479"/>
    </row>
    <row r="472" spans="24:71" ht="18.95" customHeight="1">
      <c r="X472" s="479"/>
      <c r="BS472" s="479"/>
    </row>
    <row r="473" spans="24:71" ht="18.95" customHeight="1">
      <c r="X473" s="479"/>
      <c r="BS473" s="479"/>
    </row>
    <row r="474" spans="24:71" ht="18.95" customHeight="1">
      <c r="X474" s="479"/>
      <c r="BS474" s="479"/>
    </row>
    <row r="475" spans="24:71" ht="18.95" customHeight="1">
      <c r="X475" s="479"/>
      <c r="BS475" s="479"/>
    </row>
    <row r="476" spans="24:71" ht="18.95" customHeight="1">
      <c r="X476" s="479"/>
      <c r="BS476" s="479"/>
    </row>
    <row r="477" spans="24:71" ht="18.95" customHeight="1">
      <c r="X477" s="479"/>
      <c r="BS477" s="479"/>
    </row>
    <row r="478" spans="24:71" ht="18.95" customHeight="1">
      <c r="X478" s="479"/>
      <c r="BS478" s="479"/>
    </row>
    <row r="479" spans="24:71" ht="18.95" customHeight="1">
      <c r="X479" s="479"/>
      <c r="BS479" s="479"/>
    </row>
    <row r="480" spans="24:71" ht="18.95" customHeight="1">
      <c r="X480" s="479"/>
      <c r="BS480" s="479"/>
    </row>
    <row r="481" spans="24:71" ht="18.95" customHeight="1">
      <c r="X481" s="479"/>
      <c r="BS481" s="479"/>
    </row>
    <row r="482" spans="24:71" ht="18.95" customHeight="1">
      <c r="X482" s="479"/>
      <c r="BS482" s="479"/>
    </row>
    <row r="483" spans="24:71" ht="18.95" customHeight="1">
      <c r="X483" s="479"/>
      <c r="BS483" s="479"/>
    </row>
    <row r="484" spans="24:71" ht="18.95" customHeight="1">
      <c r="X484" s="479"/>
      <c r="BS484" s="479"/>
    </row>
    <row r="485" spans="24:71" ht="18.95" customHeight="1">
      <c r="X485" s="479"/>
      <c r="BS485" s="479"/>
    </row>
    <row r="486" spans="24:71" ht="18.95" customHeight="1">
      <c r="X486" s="479"/>
      <c r="BS486" s="479"/>
    </row>
    <row r="487" spans="24:71" ht="18.95" customHeight="1">
      <c r="X487" s="479"/>
      <c r="BS487" s="479"/>
    </row>
    <row r="488" spans="24:71" ht="18.95" customHeight="1">
      <c r="X488" s="479"/>
      <c r="BS488" s="479"/>
    </row>
    <row r="489" spans="24:71" ht="18.95" customHeight="1">
      <c r="X489" s="479"/>
      <c r="BS489" s="479"/>
    </row>
    <row r="490" spans="24:71" ht="18.95" customHeight="1">
      <c r="X490" s="479"/>
      <c r="BS490" s="479"/>
    </row>
    <row r="491" spans="24:71" ht="18.95" customHeight="1">
      <c r="X491" s="479"/>
      <c r="BS491" s="479"/>
    </row>
    <row r="492" spans="24:71" ht="18.95" customHeight="1">
      <c r="X492" s="479"/>
      <c r="BS492" s="479"/>
    </row>
    <row r="493" spans="24:71" ht="18.95" customHeight="1">
      <c r="X493" s="479"/>
      <c r="BS493" s="479"/>
    </row>
    <row r="494" spans="24:71" ht="18.95" customHeight="1">
      <c r="X494" s="479"/>
      <c r="BS494" s="479"/>
    </row>
    <row r="495" spans="24:71" ht="18.95" customHeight="1">
      <c r="X495" s="479"/>
      <c r="BS495" s="479"/>
    </row>
    <row r="496" spans="24:71" ht="18.95" customHeight="1">
      <c r="X496" s="479"/>
      <c r="BS496" s="479"/>
    </row>
    <row r="497" spans="3:71" ht="18.95" customHeight="1">
      <c r="X497" s="479"/>
      <c r="BS497" s="479"/>
    </row>
    <row r="498" spans="3:71" ht="18.95" customHeight="1">
      <c r="X498" s="479"/>
      <c r="BS498" s="479"/>
    </row>
    <row r="499" spans="3:71" ht="18.95" customHeight="1">
      <c r="X499" s="479"/>
      <c r="BS499" s="479"/>
    </row>
    <row r="500" spans="3:71" ht="18.95" customHeight="1">
      <c r="X500" s="479"/>
      <c r="BS500" s="479"/>
    </row>
    <row r="501" spans="3:71" ht="18.95" customHeight="1">
      <c r="X501" s="479"/>
      <c r="BS501" s="479"/>
    </row>
    <row r="502" spans="3:71" ht="18.95" customHeight="1">
      <c r="X502" s="479"/>
      <c r="BS502" s="479"/>
    </row>
    <row r="503" spans="3:71" ht="18.95" customHeight="1">
      <c r="V503" s="480">
        <f>V459+1</f>
        <v>10</v>
      </c>
      <c r="BS503" s="479"/>
    </row>
    <row r="504" spans="3:71" ht="18.95" customHeight="1">
      <c r="C504" s="430" t="str">
        <f>目次!F1</f>
        <v>【契約監理/20240401/第1版】</v>
      </c>
    </row>
    <row r="547" spans="3:71" ht="18.95" customHeight="1">
      <c r="V547" s="480">
        <f>V503+1</f>
        <v>11</v>
      </c>
    </row>
    <row r="548" spans="3:71" ht="18.95" customHeight="1">
      <c r="C548" s="430" t="str">
        <f>目次!F1</f>
        <v>【契約監理/20240401/第1版】</v>
      </c>
      <c r="X548" s="479"/>
      <c r="BS548" s="479"/>
    </row>
    <row r="549" spans="3:71" ht="18.95" customHeight="1">
      <c r="X549" s="479"/>
      <c r="BS549" s="479"/>
    </row>
    <row r="550" spans="3:71" ht="18.95" customHeight="1">
      <c r="X550" s="479"/>
      <c r="BS550" s="479"/>
    </row>
    <row r="551" spans="3:71" ht="18.95" customHeight="1">
      <c r="X551" s="479"/>
      <c r="BS551" s="479"/>
    </row>
    <row r="552" spans="3:71" ht="18.95" customHeight="1">
      <c r="X552" s="479"/>
      <c r="BS552" s="479"/>
    </row>
    <row r="553" spans="3:71" ht="18.95" customHeight="1">
      <c r="X553" s="479"/>
      <c r="BS553" s="479"/>
    </row>
    <row r="554" spans="3:71" ht="18.95" customHeight="1">
      <c r="X554" s="479"/>
      <c r="BS554" s="479"/>
    </row>
    <row r="555" spans="3:71" ht="18.95" customHeight="1">
      <c r="X555" s="479"/>
      <c r="BS555" s="479"/>
    </row>
    <row r="556" spans="3:71" ht="18.95" customHeight="1">
      <c r="X556" s="479"/>
      <c r="BS556" s="479"/>
    </row>
    <row r="557" spans="3:71" ht="18.95" customHeight="1">
      <c r="X557" s="479"/>
      <c r="BS557" s="479"/>
    </row>
    <row r="558" spans="3:71" ht="18.95" customHeight="1">
      <c r="X558" s="479"/>
      <c r="BS558" s="479"/>
    </row>
    <row r="559" spans="3:71" ht="18.95" customHeight="1">
      <c r="X559" s="479"/>
      <c r="BS559" s="479"/>
    </row>
    <row r="560" spans="3:71" ht="18.95" customHeight="1">
      <c r="X560" s="479"/>
      <c r="BS560" s="479"/>
    </row>
    <row r="561" spans="24:71" ht="18.95" customHeight="1">
      <c r="X561" s="479"/>
      <c r="BS561" s="479"/>
    </row>
    <row r="562" spans="24:71" ht="18.95" customHeight="1">
      <c r="X562" s="479"/>
      <c r="BS562" s="479"/>
    </row>
    <row r="563" spans="24:71" ht="18.95" customHeight="1">
      <c r="X563" s="479"/>
      <c r="BS563" s="479"/>
    </row>
    <row r="564" spans="24:71" ht="18.95" customHeight="1">
      <c r="X564" s="479"/>
      <c r="BS564" s="479"/>
    </row>
    <row r="565" spans="24:71" ht="18.95" customHeight="1">
      <c r="X565" s="479"/>
      <c r="BS565" s="479"/>
    </row>
    <row r="566" spans="24:71" ht="18.95" customHeight="1">
      <c r="X566" s="479"/>
      <c r="BS566" s="479"/>
    </row>
    <row r="567" spans="24:71" ht="18.95" customHeight="1">
      <c r="X567" s="479"/>
      <c r="BS567" s="479"/>
    </row>
    <row r="568" spans="24:71" ht="18.95" customHeight="1">
      <c r="X568" s="479"/>
      <c r="BS568" s="479"/>
    </row>
    <row r="569" spans="24:71" ht="18.95" customHeight="1">
      <c r="X569" s="479"/>
      <c r="BS569" s="479"/>
    </row>
    <row r="570" spans="24:71" ht="18.95" customHeight="1">
      <c r="X570" s="479"/>
      <c r="BS570" s="479"/>
    </row>
    <row r="571" spans="24:71" ht="18.95" customHeight="1">
      <c r="X571" s="479"/>
      <c r="BS571" s="479"/>
    </row>
    <row r="572" spans="24:71" ht="18.95" customHeight="1">
      <c r="X572" s="479"/>
      <c r="BS572" s="479"/>
    </row>
    <row r="573" spans="24:71" ht="18.95" customHeight="1">
      <c r="X573" s="479"/>
      <c r="BS573" s="479"/>
    </row>
    <row r="574" spans="24:71" ht="18.95" customHeight="1">
      <c r="X574" s="479"/>
      <c r="BS574" s="479"/>
    </row>
    <row r="575" spans="24:71" ht="18.95" customHeight="1">
      <c r="X575" s="479"/>
      <c r="BS575" s="479"/>
    </row>
    <row r="576" spans="24:71" ht="18.95" customHeight="1">
      <c r="X576" s="479"/>
      <c r="BS576" s="479"/>
    </row>
    <row r="577" spans="3:71" ht="18.95" customHeight="1">
      <c r="X577" s="479"/>
      <c r="BS577" s="479"/>
    </row>
    <row r="578" spans="3:71" ht="18.95" customHeight="1">
      <c r="X578" s="479"/>
      <c r="BS578" s="479"/>
    </row>
    <row r="579" spans="3:71" ht="18.95" customHeight="1">
      <c r="X579" s="479"/>
      <c r="BS579" s="479"/>
    </row>
    <row r="580" spans="3:71" ht="18.95" customHeight="1">
      <c r="X580" s="479"/>
      <c r="BS580" s="479"/>
    </row>
    <row r="581" spans="3:71" ht="18.95" customHeight="1">
      <c r="X581" s="479"/>
      <c r="BS581" s="479"/>
    </row>
    <row r="582" spans="3:71" ht="18.95" customHeight="1">
      <c r="X582" s="479"/>
      <c r="BS582" s="479"/>
    </row>
    <row r="583" spans="3:71" ht="18.95" customHeight="1">
      <c r="X583" s="479"/>
      <c r="BS583" s="479"/>
    </row>
    <row r="584" spans="3:71" ht="18.95" customHeight="1">
      <c r="X584" s="479"/>
      <c r="BS584" s="479"/>
    </row>
    <row r="585" spans="3:71" ht="18.95" customHeight="1">
      <c r="X585" s="479"/>
      <c r="BS585" s="479"/>
    </row>
    <row r="586" spans="3:71" ht="18.95" customHeight="1">
      <c r="X586" s="479"/>
      <c r="BS586" s="479"/>
    </row>
    <row r="587" spans="3:71" ht="18.95" customHeight="1">
      <c r="X587" s="479"/>
      <c r="BS587" s="479"/>
    </row>
    <row r="588" spans="3:71" ht="18.95" customHeight="1">
      <c r="X588" s="479"/>
      <c r="BS588" s="479"/>
    </row>
    <row r="589" spans="3:71" ht="18.95" customHeight="1">
      <c r="X589" s="479"/>
      <c r="BS589" s="479"/>
    </row>
    <row r="590" spans="3:71" ht="18.95" customHeight="1">
      <c r="X590" s="479"/>
      <c r="BS590" s="479"/>
    </row>
    <row r="591" spans="3:71" ht="18.95" customHeight="1">
      <c r="V591" s="480">
        <f>V547+1</f>
        <v>12</v>
      </c>
      <c r="BS591" s="479"/>
    </row>
    <row r="592" spans="3:71" ht="18.95" customHeight="1">
      <c r="C592" s="430" t="str">
        <f>目次!F1</f>
        <v>【契約監理/20240401/第1版】</v>
      </c>
      <c r="X592" s="479"/>
      <c r="BS592" s="479"/>
    </row>
    <row r="593" spans="24:71" ht="18.95" customHeight="1">
      <c r="X593" s="479"/>
      <c r="BS593" s="479"/>
    </row>
    <row r="594" spans="24:71" ht="18.95" customHeight="1">
      <c r="X594" s="479"/>
      <c r="BS594" s="479"/>
    </row>
    <row r="595" spans="24:71" ht="18.95" customHeight="1">
      <c r="X595" s="479"/>
      <c r="BS595" s="479"/>
    </row>
    <row r="596" spans="24:71" ht="18.95" customHeight="1">
      <c r="X596" s="479"/>
      <c r="BS596" s="479"/>
    </row>
    <row r="597" spans="24:71" ht="18.95" customHeight="1">
      <c r="X597" s="479"/>
      <c r="BS597" s="479"/>
    </row>
    <row r="598" spans="24:71" ht="18.95" customHeight="1">
      <c r="X598" s="479"/>
      <c r="BS598" s="479"/>
    </row>
    <row r="599" spans="24:71" ht="18.95" customHeight="1">
      <c r="X599" s="479"/>
      <c r="BS599" s="479"/>
    </row>
    <row r="600" spans="24:71" ht="18.95" customHeight="1">
      <c r="X600" s="479"/>
      <c r="BS600" s="479"/>
    </row>
    <row r="601" spans="24:71" ht="18.95" customHeight="1">
      <c r="X601" s="479"/>
      <c r="BS601" s="479"/>
    </row>
    <row r="602" spans="24:71" ht="18.95" customHeight="1">
      <c r="X602" s="479"/>
      <c r="BS602" s="479"/>
    </row>
    <row r="603" spans="24:71" ht="18.95" customHeight="1">
      <c r="X603" s="479"/>
      <c r="BS603" s="479"/>
    </row>
    <row r="604" spans="24:71" ht="18.95" customHeight="1">
      <c r="X604" s="479"/>
      <c r="BS604" s="479"/>
    </row>
    <row r="605" spans="24:71" ht="18.95" customHeight="1">
      <c r="X605" s="479"/>
      <c r="BS605" s="479"/>
    </row>
    <row r="606" spans="24:71" ht="18.95" customHeight="1">
      <c r="X606" s="479"/>
      <c r="BS606" s="479"/>
    </row>
    <row r="607" spans="24:71" ht="18.95" customHeight="1">
      <c r="X607" s="479"/>
      <c r="BS607" s="479"/>
    </row>
    <row r="608" spans="24:71" ht="18.95" customHeight="1">
      <c r="X608" s="479"/>
      <c r="BS608" s="479"/>
    </row>
    <row r="609" spans="24:71" ht="18.95" customHeight="1">
      <c r="X609" s="479"/>
      <c r="BS609" s="479"/>
    </row>
    <row r="610" spans="24:71" ht="18.95" customHeight="1">
      <c r="X610" s="479"/>
      <c r="BS610" s="479"/>
    </row>
    <row r="611" spans="24:71" ht="18.95" customHeight="1">
      <c r="X611" s="479"/>
      <c r="BS611" s="479"/>
    </row>
    <row r="612" spans="24:71" ht="18.95" customHeight="1">
      <c r="X612" s="479"/>
      <c r="BS612" s="479"/>
    </row>
    <row r="613" spans="24:71" ht="18.95" customHeight="1">
      <c r="X613" s="479"/>
      <c r="BS613" s="479"/>
    </row>
    <row r="614" spans="24:71" ht="18.95" customHeight="1">
      <c r="X614" s="479"/>
      <c r="BS614" s="479"/>
    </row>
    <row r="615" spans="24:71" ht="18.95" customHeight="1">
      <c r="X615" s="479"/>
      <c r="BS615" s="479"/>
    </row>
    <row r="616" spans="24:71" ht="18.95" customHeight="1">
      <c r="X616" s="479"/>
      <c r="BS616" s="479"/>
    </row>
    <row r="617" spans="24:71" ht="18.95" customHeight="1">
      <c r="X617" s="479"/>
      <c r="BS617" s="479"/>
    </row>
    <row r="618" spans="24:71" ht="18.95" customHeight="1">
      <c r="X618" s="479"/>
      <c r="BS618" s="479"/>
    </row>
    <row r="619" spans="24:71" ht="18.95" customHeight="1">
      <c r="X619" s="479"/>
      <c r="BS619" s="479"/>
    </row>
    <row r="620" spans="24:71" ht="18.95" customHeight="1">
      <c r="X620" s="479"/>
      <c r="BS620" s="479"/>
    </row>
    <row r="621" spans="24:71" ht="18.95" customHeight="1">
      <c r="X621" s="479"/>
      <c r="BS621" s="479"/>
    </row>
    <row r="622" spans="24:71" ht="18.95" customHeight="1">
      <c r="X622" s="479"/>
      <c r="BS622" s="479"/>
    </row>
    <row r="623" spans="24:71" ht="18.95" customHeight="1">
      <c r="X623" s="479"/>
      <c r="BS623" s="479"/>
    </row>
    <row r="624" spans="24:71" ht="18.95" customHeight="1">
      <c r="X624" s="479"/>
      <c r="BS624" s="479"/>
    </row>
    <row r="625" spans="3:71" ht="18.95" customHeight="1">
      <c r="X625" s="479"/>
      <c r="BS625" s="479"/>
    </row>
    <row r="626" spans="3:71" ht="18.95" customHeight="1">
      <c r="X626" s="479"/>
      <c r="BS626" s="479"/>
    </row>
    <row r="627" spans="3:71" ht="18.95" customHeight="1">
      <c r="X627" s="479"/>
      <c r="BS627" s="479"/>
    </row>
    <row r="628" spans="3:71" ht="18.95" customHeight="1">
      <c r="X628" s="479"/>
      <c r="BS628" s="479"/>
    </row>
    <row r="629" spans="3:71" ht="18.95" customHeight="1">
      <c r="X629" s="479"/>
      <c r="BS629" s="479"/>
    </row>
    <row r="630" spans="3:71" ht="18.95" customHeight="1">
      <c r="X630" s="479"/>
      <c r="BS630" s="479"/>
    </row>
    <row r="631" spans="3:71" ht="18.95" customHeight="1">
      <c r="X631" s="479"/>
      <c r="BS631" s="479"/>
    </row>
    <row r="632" spans="3:71" ht="18.95" customHeight="1">
      <c r="X632" s="479"/>
      <c r="BS632" s="479"/>
    </row>
    <row r="633" spans="3:71" ht="18.95" customHeight="1">
      <c r="X633" s="479"/>
      <c r="BS633" s="479"/>
    </row>
    <row r="634" spans="3:71" ht="18.95" customHeight="1">
      <c r="X634" s="479"/>
      <c r="BS634" s="479"/>
    </row>
    <row r="635" spans="3:71" ht="18.95" customHeight="1">
      <c r="V635" s="480">
        <f>V591+1</f>
        <v>13</v>
      </c>
    </row>
    <row r="636" spans="3:71" ht="18.95" customHeight="1">
      <c r="C636" s="430" t="str">
        <f>目次!F1</f>
        <v>【契約監理/20240401/第1版】</v>
      </c>
      <c r="X636" s="479"/>
      <c r="BS636" s="479"/>
    </row>
    <row r="637" spans="3:71" ht="18.95" customHeight="1">
      <c r="X637" s="479"/>
      <c r="BS637" s="479"/>
    </row>
    <row r="638" spans="3:71" ht="18.95" customHeight="1">
      <c r="X638" s="479"/>
      <c r="BS638" s="479"/>
    </row>
    <row r="639" spans="3:71" ht="18.95" customHeight="1">
      <c r="X639" s="479"/>
      <c r="BS639" s="479"/>
    </row>
    <row r="640" spans="3:71" ht="18.95" customHeight="1">
      <c r="X640" s="479"/>
      <c r="BS640" s="479"/>
    </row>
    <row r="641" spans="24:71" ht="18.95" customHeight="1">
      <c r="X641" s="479"/>
      <c r="BS641" s="479"/>
    </row>
    <row r="642" spans="24:71" ht="18.95" customHeight="1">
      <c r="X642" s="479"/>
      <c r="BS642" s="479"/>
    </row>
    <row r="643" spans="24:71" ht="18.95" customHeight="1">
      <c r="X643" s="479"/>
      <c r="BS643" s="479"/>
    </row>
    <row r="644" spans="24:71" ht="18.95" customHeight="1">
      <c r="X644" s="479"/>
      <c r="BS644" s="479"/>
    </row>
    <row r="645" spans="24:71" ht="18.95" customHeight="1">
      <c r="X645" s="479"/>
      <c r="BS645" s="479"/>
    </row>
    <row r="646" spans="24:71" ht="18.95" customHeight="1">
      <c r="X646" s="479"/>
      <c r="BS646" s="479"/>
    </row>
    <row r="647" spans="24:71" ht="18.95" customHeight="1">
      <c r="X647" s="479"/>
      <c r="BS647" s="479"/>
    </row>
    <row r="648" spans="24:71" ht="18.95" customHeight="1">
      <c r="X648" s="479"/>
      <c r="BS648" s="479"/>
    </row>
    <row r="649" spans="24:71" ht="18.95" customHeight="1">
      <c r="X649" s="479"/>
      <c r="BS649" s="479"/>
    </row>
    <row r="650" spans="24:71" ht="18.95" customHeight="1">
      <c r="X650" s="479"/>
      <c r="BS650" s="479"/>
    </row>
    <row r="651" spans="24:71" ht="18.95" customHeight="1">
      <c r="X651" s="479"/>
      <c r="BS651" s="479"/>
    </row>
    <row r="652" spans="24:71" ht="18.95" customHeight="1">
      <c r="X652" s="479"/>
      <c r="BS652" s="479"/>
    </row>
    <row r="653" spans="24:71" ht="18.95" customHeight="1">
      <c r="X653" s="479"/>
      <c r="BS653" s="479"/>
    </row>
    <row r="654" spans="24:71" ht="18.95" customHeight="1">
      <c r="X654" s="479"/>
      <c r="BS654" s="479"/>
    </row>
    <row r="655" spans="24:71" ht="18.95" customHeight="1">
      <c r="X655" s="479"/>
      <c r="BS655" s="479"/>
    </row>
    <row r="656" spans="24:71" ht="18.95" customHeight="1">
      <c r="X656" s="479"/>
      <c r="BS656" s="479"/>
    </row>
    <row r="657" spans="24:71" ht="18.95" customHeight="1">
      <c r="X657" s="479"/>
      <c r="BS657" s="479"/>
    </row>
    <row r="658" spans="24:71" ht="18.95" customHeight="1">
      <c r="X658" s="479"/>
      <c r="BS658" s="479"/>
    </row>
    <row r="659" spans="24:71" ht="18.95" customHeight="1">
      <c r="X659" s="479"/>
      <c r="BS659" s="479"/>
    </row>
    <row r="660" spans="24:71" ht="18.95" customHeight="1">
      <c r="X660" s="479"/>
      <c r="BS660" s="479"/>
    </row>
    <row r="661" spans="24:71" ht="18.95" customHeight="1">
      <c r="X661" s="479"/>
      <c r="BS661" s="479"/>
    </row>
    <row r="662" spans="24:71" ht="18.95" customHeight="1">
      <c r="X662" s="479"/>
      <c r="BS662" s="479"/>
    </row>
    <row r="663" spans="24:71" ht="18.95" customHeight="1">
      <c r="X663" s="479"/>
      <c r="BS663" s="479"/>
    </row>
    <row r="664" spans="24:71" ht="18.95" customHeight="1">
      <c r="X664" s="479"/>
      <c r="BS664" s="479"/>
    </row>
    <row r="665" spans="24:71" ht="18.95" customHeight="1">
      <c r="X665" s="479"/>
      <c r="BS665" s="479"/>
    </row>
    <row r="666" spans="24:71" ht="18.95" customHeight="1">
      <c r="X666" s="479"/>
      <c r="BS666" s="479"/>
    </row>
    <row r="667" spans="24:71" ht="18.95" customHeight="1">
      <c r="X667" s="479"/>
      <c r="BS667" s="479"/>
    </row>
    <row r="668" spans="24:71" ht="18.95" customHeight="1">
      <c r="X668" s="479"/>
      <c r="BS668" s="479"/>
    </row>
    <row r="669" spans="24:71" ht="18.95" customHeight="1">
      <c r="X669" s="479"/>
      <c r="BS669" s="479"/>
    </row>
    <row r="670" spans="24:71" ht="18.95" customHeight="1">
      <c r="X670" s="479"/>
      <c r="BS670" s="479"/>
    </row>
    <row r="671" spans="24:71" ht="18.95" customHeight="1">
      <c r="X671" s="479"/>
      <c r="BS671" s="479"/>
    </row>
    <row r="672" spans="24:71" ht="18.95" customHeight="1">
      <c r="X672" s="479"/>
      <c r="BS672" s="479"/>
    </row>
    <row r="673" spans="3:71" ht="18.95" customHeight="1">
      <c r="X673" s="479"/>
      <c r="BS673" s="479"/>
    </row>
    <row r="674" spans="3:71" ht="18.95" customHeight="1">
      <c r="X674" s="479"/>
      <c r="BS674" s="479"/>
    </row>
    <row r="675" spans="3:71" ht="18.95" customHeight="1">
      <c r="X675" s="479"/>
      <c r="BS675" s="479"/>
    </row>
    <row r="676" spans="3:71" ht="18.95" customHeight="1">
      <c r="X676" s="479"/>
      <c r="BS676" s="479"/>
    </row>
    <row r="677" spans="3:71" ht="18.95" customHeight="1">
      <c r="X677" s="479"/>
      <c r="BS677" s="479"/>
    </row>
    <row r="678" spans="3:71" ht="18.95" customHeight="1">
      <c r="X678" s="479"/>
      <c r="BS678" s="479"/>
    </row>
    <row r="679" spans="3:71" ht="18.95" customHeight="1">
      <c r="V679" s="480">
        <f>V635+1</f>
        <v>14</v>
      </c>
      <c r="BS679" s="479"/>
    </row>
    <row r="680" spans="3:71" ht="18.95" customHeight="1">
      <c r="C680" s="430" t="str">
        <f>目次!F1</f>
        <v>【契約監理/20240401/第1版】</v>
      </c>
      <c r="X680" s="479"/>
      <c r="BS680" s="479"/>
    </row>
    <row r="681" spans="3:71" ht="18.95" customHeight="1">
      <c r="X681" s="479"/>
      <c r="BS681" s="479"/>
    </row>
    <row r="682" spans="3:71" ht="18.95" customHeight="1">
      <c r="X682" s="479"/>
      <c r="BS682" s="479"/>
    </row>
    <row r="683" spans="3:71" ht="18.95" customHeight="1">
      <c r="X683" s="479"/>
      <c r="BS683" s="479"/>
    </row>
    <row r="684" spans="3:71" ht="18.95" customHeight="1">
      <c r="X684" s="479"/>
      <c r="BS684" s="479"/>
    </row>
    <row r="685" spans="3:71" ht="18.95" customHeight="1">
      <c r="X685" s="479"/>
      <c r="BS685" s="479"/>
    </row>
    <row r="686" spans="3:71" ht="18.95" customHeight="1">
      <c r="X686" s="479"/>
      <c r="BS686" s="479"/>
    </row>
    <row r="687" spans="3:71" ht="18.95" customHeight="1">
      <c r="X687" s="479"/>
      <c r="BS687" s="479"/>
    </row>
    <row r="688" spans="3:71" ht="18.95" customHeight="1">
      <c r="X688" s="479"/>
      <c r="BS688" s="479"/>
    </row>
    <row r="689" spans="24:71" ht="18.95" customHeight="1">
      <c r="X689" s="479"/>
      <c r="BS689" s="479"/>
    </row>
    <row r="690" spans="24:71" ht="18.95" customHeight="1">
      <c r="X690" s="479"/>
      <c r="BS690" s="479"/>
    </row>
    <row r="691" spans="24:71" ht="18.95" customHeight="1">
      <c r="X691" s="479"/>
      <c r="BS691" s="479"/>
    </row>
    <row r="692" spans="24:71" ht="18.95" customHeight="1">
      <c r="X692" s="479"/>
      <c r="BS692" s="479"/>
    </row>
    <row r="693" spans="24:71" ht="18.95" customHeight="1">
      <c r="X693" s="479"/>
      <c r="BS693" s="479"/>
    </row>
    <row r="694" spans="24:71" ht="18.95" customHeight="1">
      <c r="X694" s="479"/>
      <c r="BS694" s="479"/>
    </row>
    <row r="695" spans="24:71" ht="18.95" customHeight="1">
      <c r="X695" s="479"/>
      <c r="BS695" s="479"/>
    </row>
    <row r="696" spans="24:71" ht="18.95" customHeight="1">
      <c r="X696" s="479"/>
      <c r="BS696" s="479"/>
    </row>
    <row r="697" spans="24:71" ht="18.95" customHeight="1">
      <c r="X697" s="479"/>
      <c r="BS697" s="479"/>
    </row>
    <row r="698" spans="24:71" ht="18.95" customHeight="1">
      <c r="X698" s="479"/>
      <c r="BS698" s="479"/>
    </row>
    <row r="699" spans="24:71" ht="18.95" customHeight="1">
      <c r="X699" s="479"/>
      <c r="BS699" s="479"/>
    </row>
    <row r="700" spans="24:71" ht="18.95" customHeight="1">
      <c r="X700" s="479"/>
      <c r="BS700" s="479"/>
    </row>
    <row r="701" spans="24:71" ht="18.95" customHeight="1">
      <c r="X701" s="479"/>
      <c r="BS701" s="479"/>
    </row>
    <row r="702" spans="24:71" ht="18.95" customHeight="1">
      <c r="X702" s="479"/>
      <c r="BS702" s="479"/>
    </row>
    <row r="703" spans="24:71" ht="18.95" customHeight="1">
      <c r="X703" s="479"/>
      <c r="BS703" s="479"/>
    </row>
    <row r="704" spans="24:71" ht="18.95" customHeight="1">
      <c r="X704" s="479"/>
      <c r="BS704" s="479"/>
    </row>
    <row r="705" spans="24:71" ht="18.95" customHeight="1">
      <c r="X705" s="479"/>
      <c r="BS705" s="479"/>
    </row>
    <row r="706" spans="24:71" ht="18.95" customHeight="1">
      <c r="X706" s="479"/>
      <c r="BS706" s="479"/>
    </row>
    <row r="707" spans="24:71" ht="18.95" customHeight="1">
      <c r="X707" s="479"/>
      <c r="BS707" s="479"/>
    </row>
    <row r="708" spans="24:71" ht="18.95" customHeight="1">
      <c r="X708" s="479"/>
      <c r="BS708" s="479"/>
    </row>
    <row r="709" spans="24:71" ht="18.95" customHeight="1">
      <c r="X709" s="479"/>
      <c r="BS709" s="479"/>
    </row>
    <row r="710" spans="24:71" ht="18.95" customHeight="1">
      <c r="X710" s="479"/>
      <c r="BS710" s="479"/>
    </row>
    <row r="711" spans="24:71" ht="18.95" customHeight="1">
      <c r="X711" s="479"/>
      <c r="BS711" s="479"/>
    </row>
    <row r="712" spans="24:71" ht="18.95" customHeight="1">
      <c r="X712" s="479"/>
      <c r="BS712" s="479"/>
    </row>
    <row r="713" spans="24:71" ht="18.95" customHeight="1">
      <c r="X713" s="479"/>
      <c r="BS713" s="479"/>
    </row>
    <row r="714" spans="24:71" ht="18.95" customHeight="1">
      <c r="X714" s="479"/>
      <c r="BS714" s="479"/>
    </row>
    <row r="715" spans="24:71" ht="18.95" customHeight="1">
      <c r="X715" s="479"/>
      <c r="BS715" s="479"/>
    </row>
    <row r="716" spans="24:71" ht="18.95" customHeight="1">
      <c r="X716" s="479"/>
      <c r="BS716" s="479"/>
    </row>
    <row r="717" spans="24:71" ht="18.95" customHeight="1">
      <c r="X717" s="479"/>
      <c r="BS717" s="479"/>
    </row>
    <row r="718" spans="24:71" ht="18.95" customHeight="1">
      <c r="X718" s="479"/>
      <c r="BS718" s="479"/>
    </row>
    <row r="719" spans="24:71" ht="18.95" customHeight="1">
      <c r="X719" s="479"/>
      <c r="BS719" s="479"/>
    </row>
    <row r="720" spans="24:71" ht="18.95" customHeight="1">
      <c r="X720" s="479"/>
      <c r="BS720" s="479"/>
    </row>
    <row r="721" spans="3:71" ht="18.95" customHeight="1">
      <c r="X721" s="479"/>
      <c r="BS721" s="479"/>
    </row>
    <row r="722" spans="3:71" ht="18.95" customHeight="1">
      <c r="X722" s="479"/>
      <c r="BS722" s="479"/>
    </row>
    <row r="723" spans="3:71" ht="18.95" customHeight="1">
      <c r="V723" s="480">
        <f>V679+1</f>
        <v>15</v>
      </c>
      <c r="BS723" s="479"/>
    </row>
    <row r="724" spans="3:71" ht="18.95" customHeight="1">
      <c r="C724" s="430" t="str">
        <f>目次!F1</f>
        <v>【契約監理/20240401/第1版】</v>
      </c>
      <c r="D724" s="427"/>
      <c r="X724" s="479"/>
      <c r="BS724" s="479"/>
    </row>
    <row r="725" spans="3:71" ht="18.95" customHeight="1">
      <c r="D725" s="427"/>
      <c r="X725" s="479"/>
      <c r="BS725" s="479"/>
    </row>
    <row r="726" spans="3:71" ht="18.95" customHeight="1">
      <c r="D726" s="427"/>
      <c r="X726" s="479"/>
      <c r="BS726" s="479"/>
    </row>
    <row r="727" spans="3:71" ht="18.95" customHeight="1">
      <c r="D727" s="427"/>
      <c r="X727" s="479"/>
      <c r="BS727" s="479"/>
    </row>
    <row r="728" spans="3:71" ht="18.95" customHeight="1">
      <c r="D728" s="427"/>
      <c r="X728" s="479"/>
      <c r="BS728" s="479"/>
    </row>
    <row r="729" spans="3:71" ht="18.95" customHeight="1">
      <c r="D729" s="427"/>
      <c r="X729" s="479"/>
      <c r="BS729" s="479"/>
    </row>
    <row r="730" spans="3:71" ht="18.95" customHeight="1">
      <c r="D730" s="427"/>
      <c r="X730" s="479"/>
      <c r="BS730" s="479"/>
    </row>
    <row r="731" spans="3:71" ht="18.95" customHeight="1">
      <c r="D731" s="427"/>
      <c r="X731" s="479"/>
      <c r="BS731" s="479"/>
    </row>
    <row r="732" spans="3:71" ht="18.95" customHeight="1">
      <c r="D732" s="427"/>
      <c r="X732" s="479"/>
      <c r="BS732" s="479"/>
    </row>
    <row r="733" spans="3:71" ht="18.95" customHeight="1">
      <c r="D733" s="427"/>
      <c r="X733" s="479"/>
      <c r="BS733" s="479"/>
    </row>
    <row r="734" spans="3:71" ht="18.95" customHeight="1">
      <c r="D734" s="427"/>
      <c r="X734" s="479"/>
      <c r="BS734" s="479"/>
    </row>
    <row r="735" spans="3:71" ht="18.95" customHeight="1">
      <c r="D735" s="427"/>
      <c r="X735" s="479"/>
      <c r="BS735" s="479"/>
    </row>
    <row r="736" spans="3:71" ht="18.95" customHeight="1">
      <c r="D736" s="427"/>
      <c r="X736" s="479"/>
      <c r="BS736" s="479"/>
    </row>
    <row r="737" spans="4:71" ht="18.95" customHeight="1">
      <c r="D737" s="427"/>
      <c r="X737" s="479"/>
      <c r="BS737" s="479"/>
    </row>
    <row r="738" spans="4:71" ht="18.95" customHeight="1">
      <c r="D738" s="427"/>
      <c r="X738" s="479"/>
      <c r="BS738" s="479"/>
    </row>
    <row r="739" spans="4:71" ht="18.95" customHeight="1">
      <c r="D739" s="427"/>
      <c r="X739" s="479"/>
      <c r="BS739" s="479"/>
    </row>
    <row r="740" spans="4:71" ht="18.95" customHeight="1">
      <c r="D740" s="427"/>
      <c r="X740" s="479"/>
      <c r="BS740" s="479"/>
    </row>
    <row r="741" spans="4:71" ht="18.95" customHeight="1">
      <c r="D741" s="427"/>
      <c r="X741" s="479"/>
      <c r="BS741" s="479"/>
    </row>
    <row r="742" spans="4:71" ht="18.95" customHeight="1">
      <c r="D742" s="427"/>
      <c r="X742" s="479"/>
      <c r="BS742" s="479"/>
    </row>
    <row r="743" spans="4:71" ht="18.95" customHeight="1">
      <c r="D743" s="427"/>
      <c r="X743" s="479"/>
      <c r="BS743" s="479"/>
    </row>
    <row r="744" spans="4:71" ht="18.95" customHeight="1">
      <c r="D744" s="427"/>
      <c r="X744" s="479"/>
      <c r="BS744" s="479"/>
    </row>
    <row r="745" spans="4:71" ht="18.95" customHeight="1">
      <c r="D745" s="427"/>
      <c r="X745" s="479"/>
      <c r="BS745" s="479"/>
    </row>
    <row r="746" spans="4:71" ht="18.95" customHeight="1">
      <c r="D746" s="427"/>
      <c r="X746" s="479"/>
      <c r="BS746" s="479"/>
    </row>
    <row r="747" spans="4:71" ht="18.95" customHeight="1">
      <c r="D747" s="427"/>
      <c r="X747" s="479"/>
      <c r="BS747" s="479"/>
    </row>
    <row r="748" spans="4:71" ht="18.95" customHeight="1">
      <c r="D748" s="427"/>
      <c r="X748" s="479"/>
      <c r="BS748" s="479"/>
    </row>
    <row r="749" spans="4:71" ht="18.95" customHeight="1">
      <c r="D749" s="427"/>
      <c r="X749" s="479"/>
      <c r="BS749" s="479"/>
    </row>
    <row r="750" spans="4:71" ht="18.95" customHeight="1">
      <c r="D750" s="427"/>
      <c r="X750" s="479"/>
      <c r="BS750" s="479"/>
    </row>
    <row r="751" spans="4:71" ht="18.95" customHeight="1">
      <c r="D751" s="427"/>
      <c r="X751" s="479"/>
      <c r="BS751" s="479"/>
    </row>
    <row r="752" spans="4:71" ht="18.95" customHeight="1">
      <c r="D752" s="427"/>
      <c r="X752" s="479"/>
      <c r="BS752" s="479"/>
    </row>
    <row r="753" spans="3:71" ht="18.95" customHeight="1">
      <c r="D753" s="427"/>
      <c r="X753" s="479"/>
      <c r="BS753" s="479"/>
    </row>
    <row r="754" spans="3:71" ht="18.95" customHeight="1">
      <c r="D754" s="427"/>
      <c r="X754" s="479"/>
      <c r="BS754" s="479"/>
    </row>
    <row r="755" spans="3:71" ht="18.95" customHeight="1">
      <c r="D755" s="427"/>
      <c r="X755" s="479"/>
      <c r="BS755" s="479"/>
    </row>
    <row r="756" spans="3:71" ht="18.95" customHeight="1">
      <c r="D756" s="427"/>
      <c r="X756" s="479"/>
      <c r="BS756" s="479"/>
    </row>
    <row r="757" spans="3:71" ht="18.95" customHeight="1">
      <c r="D757" s="427"/>
      <c r="X757" s="479"/>
      <c r="BS757" s="479"/>
    </row>
    <row r="758" spans="3:71" ht="18.95" customHeight="1">
      <c r="D758" s="427"/>
      <c r="X758" s="479"/>
      <c r="BS758" s="479"/>
    </row>
    <row r="759" spans="3:71" ht="18.95" customHeight="1">
      <c r="D759" s="427"/>
      <c r="X759" s="479"/>
      <c r="BS759" s="479"/>
    </row>
    <row r="760" spans="3:71" ht="18.95" customHeight="1">
      <c r="D760" s="427"/>
      <c r="X760" s="479"/>
      <c r="BS760" s="479"/>
    </row>
    <row r="761" spans="3:71" ht="18.95" customHeight="1">
      <c r="D761" s="427"/>
      <c r="X761" s="479"/>
      <c r="BS761" s="479"/>
    </row>
    <row r="762" spans="3:71" ht="18.95" customHeight="1">
      <c r="D762" s="427"/>
      <c r="X762" s="479"/>
      <c r="BS762" s="479"/>
    </row>
    <row r="763" spans="3:71" ht="18.95" customHeight="1">
      <c r="D763" s="427"/>
      <c r="X763" s="479"/>
      <c r="BS763" s="479"/>
    </row>
    <row r="764" spans="3:71" ht="18.95" customHeight="1">
      <c r="D764" s="427"/>
      <c r="X764" s="479"/>
      <c r="BS764" s="479"/>
    </row>
    <row r="765" spans="3:71" ht="18.95" customHeight="1">
      <c r="D765" s="427"/>
      <c r="X765" s="479"/>
      <c r="BS765" s="479"/>
    </row>
    <row r="766" spans="3:71" ht="18.95" customHeight="1">
      <c r="D766" s="427"/>
      <c r="X766" s="479"/>
      <c r="BS766" s="479"/>
    </row>
    <row r="767" spans="3:71" ht="18.95" customHeight="1">
      <c r="D767" s="427"/>
      <c r="V767" s="480">
        <f>V723+1</f>
        <v>16</v>
      </c>
      <c r="BS767" s="479"/>
    </row>
    <row r="768" spans="3:71" ht="18.95" customHeight="1">
      <c r="C768" s="430" t="str">
        <f>目次!F1</f>
        <v>【契約監理/20240401/第1版】</v>
      </c>
      <c r="D768" s="427"/>
      <c r="X768" s="479"/>
      <c r="BS768" s="479"/>
    </row>
    <row r="769" spans="4:71" ht="18.95" customHeight="1">
      <c r="D769" s="427"/>
      <c r="X769" s="479"/>
      <c r="BS769" s="479"/>
    </row>
    <row r="770" spans="4:71" ht="18.95" customHeight="1">
      <c r="D770" s="427"/>
      <c r="X770" s="479"/>
      <c r="BS770" s="479"/>
    </row>
    <row r="771" spans="4:71" ht="18.95" customHeight="1">
      <c r="D771" s="427"/>
      <c r="X771" s="479"/>
      <c r="BS771" s="479"/>
    </row>
    <row r="772" spans="4:71" ht="18.95" customHeight="1">
      <c r="D772" s="427"/>
      <c r="X772" s="479"/>
      <c r="BS772" s="479"/>
    </row>
    <row r="773" spans="4:71" ht="18.95" customHeight="1">
      <c r="D773" s="427"/>
      <c r="X773" s="479"/>
      <c r="BS773" s="479"/>
    </row>
    <row r="774" spans="4:71" ht="18.95" customHeight="1">
      <c r="D774" s="427"/>
      <c r="X774" s="479"/>
      <c r="BS774" s="479"/>
    </row>
    <row r="775" spans="4:71" ht="18.95" customHeight="1">
      <c r="D775" s="427"/>
      <c r="X775" s="479"/>
      <c r="BS775" s="479"/>
    </row>
    <row r="776" spans="4:71" ht="18.95" customHeight="1">
      <c r="D776" s="427"/>
      <c r="X776" s="479"/>
      <c r="BS776" s="479"/>
    </row>
    <row r="777" spans="4:71" ht="18.95" customHeight="1">
      <c r="D777" s="427"/>
      <c r="X777" s="479"/>
      <c r="BS777" s="479"/>
    </row>
    <row r="778" spans="4:71" ht="18.95" customHeight="1">
      <c r="D778" s="427"/>
      <c r="X778" s="479"/>
      <c r="BS778" s="479"/>
    </row>
    <row r="779" spans="4:71" ht="18.95" customHeight="1">
      <c r="D779" s="427"/>
      <c r="X779" s="479"/>
      <c r="BS779" s="479"/>
    </row>
    <row r="780" spans="4:71" ht="18.95" customHeight="1">
      <c r="D780" s="427"/>
      <c r="X780" s="479"/>
      <c r="BS780" s="479"/>
    </row>
    <row r="781" spans="4:71" ht="18.95" customHeight="1">
      <c r="D781" s="427"/>
      <c r="X781" s="479"/>
      <c r="BS781" s="479"/>
    </row>
    <row r="782" spans="4:71" ht="18.95" customHeight="1">
      <c r="D782" s="427"/>
      <c r="X782" s="479"/>
      <c r="BS782" s="479"/>
    </row>
    <row r="783" spans="4:71" ht="18.95" customHeight="1">
      <c r="D783" s="427"/>
      <c r="X783" s="479"/>
      <c r="BS783" s="479"/>
    </row>
    <row r="784" spans="4:71" ht="18.95" customHeight="1">
      <c r="D784" s="427"/>
      <c r="X784" s="479"/>
      <c r="BS784" s="479"/>
    </row>
    <row r="785" spans="4:71" ht="18.95" customHeight="1">
      <c r="D785" s="427"/>
      <c r="X785" s="479"/>
      <c r="BS785" s="479"/>
    </row>
    <row r="786" spans="4:71" ht="18.95" customHeight="1">
      <c r="D786" s="427"/>
      <c r="X786" s="479"/>
      <c r="BS786" s="479"/>
    </row>
    <row r="787" spans="4:71" ht="18.95" customHeight="1">
      <c r="D787" s="427"/>
      <c r="X787" s="479"/>
      <c r="BS787" s="479"/>
    </row>
    <row r="788" spans="4:71" ht="18.95" customHeight="1">
      <c r="D788" s="427"/>
      <c r="X788" s="479"/>
      <c r="BS788" s="479"/>
    </row>
    <row r="789" spans="4:71" ht="18.95" customHeight="1">
      <c r="D789" s="427"/>
      <c r="X789" s="479"/>
      <c r="BS789" s="479"/>
    </row>
    <row r="790" spans="4:71" ht="18.95" customHeight="1">
      <c r="D790" s="427"/>
      <c r="X790" s="479"/>
      <c r="BS790" s="479"/>
    </row>
    <row r="791" spans="4:71" ht="18.95" customHeight="1">
      <c r="D791" s="427"/>
      <c r="X791" s="479"/>
      <c r="BS791" s="479"/>
    </row>
    <row r="792" spans="4:71" ht="18.95" customHeight="1">
      <c r="D792" s="427"/>
      <c r="X792" s="479"/>
      <c r="BS792" s="479"/>
    </row>
    <row r="793" spans="4:71" ht="18.95" customHeight="1">
      <c r="D793" s="427"/>
      <c r="X793" s="479"/>
      <c r="BS793" s="479"/>
    </row>
    <row r="794" spans="4:71" ht="18.95" customHeight="1">
      <c r="D794" s="427"/>
      <c r="X794" s="479"/>
      <c r="BS794" s="479"/>
    </row>
    <row r="795" spans="4:71" ht="18.95" customHeight="1">
      <c r="D795" s="427"/>
      <c r="X795" s="479"/>
      <c r="BS795" s="479"/>
    </row>
    <row r="796" spans="4:71" ht="18.95" customHeight="1">
      <c r="D796" s="427"/>
      <c r="X796" s="479"/>
      <c r="BS796" s="479"/>
    </row>
    <row r="797" spans="4:71" ht="18.95" customHeight="1">
      <c r="D797" s="427"/>
      <c r="X797" s="479"/>
      <c r="BS797" s="479"/>
    </row>
    <row r="798" spans="4:71" ht="18.95" customHeight="1">
      <c r="D798" s="427"/>
      <c r="X798" s="479"/>
      <c r="BS798" s="479"/>
    </row>
    <row r="799" spans="4:71" ht="18.95" customHeight="1">
      <c r="D799" s="427"/>
      <c r="X799" s="479"/>
      <c r="BS799" s="479"/>
    </row>
    <row r="800" spans="4:71" ht="18.95" customHeight="1">
      <c r="D800" s="427"/>
      <c r="X800" s="479"/>
      <c r="BS800" s="479"/>
    </row>
    <row r="801" spans="3:71" ht="18.95" customHeight="1">
      <c r="D801" s="427"/>
      <c r="X801" s="479"/>
      <c r="BS801" s="479"/>
    </row>
    <row r="802" spans="3:71" ht="18.95" customHeight="1">
      <c r="D802" s="427"/>
      <c r="X802" s="479"/>
      <c r="BS802" s="479"/>
    </row>
    <row r="803" spans="3:71" ht="18.95" customHeight="1">
      <c r="D803" s="427"/>
      <c r="X803" s="479"/>
      <c r="BS803" s="479"/>
    </row>
    <row r="804" spans="3:71" ht="18.95" customHeight="1">
      <c r="D804" s="427"/>
      <c r="X804" s="479"/>
      <c r="BS804" s="479"/>
    </row>
    <row r="805" spans="3:71" ht="18.95" customHeight="1">
      <c r="D805" s="427"/>
      <c r="X805" s="479"/>
      <c r="BS805" s="479"/>
    </row>
    <row r="806" spans="3:71" ht="18.95" customHeight="1">
      <c r="D806" s="427"/>
      <c r="X806" s="479"/>
      <c r="BS806" s="479"/>
    </row>
    <row r="807" spans="3:71" ht="18.95" customHeight="1">
      <c r="D807" s="427"/>
      <c r="X807" s="479"/>
      <c r="BS807" s="479"/>
    </row>
    <row r="808" spans="3:71" ht="18.95" customHeight="1">
      <c r="D808" s="427"/>
      <c r="X808" s="479"/>
      <c r="BS808" s="479"/>
    </row>
    <row r="809" spans="3:71" ht="18.95" customHeight="1">
      <c r="D809" s="427"/>
      <c r="X809" s="479"/>
      <c r="BS809" s="479"/>
    </row>
    <row r="810" spans="3:71" ht="18.95" customHeight="1">
      <c r="D810" s="427"/>
      <c r="X810" s="479"/>
      <c r="BS810" s="479"/>
    </row>
    <row r="811" spans="3:71" ht="18.95" customHeight="1">
      <c r="D811" s="427"/>
      <c r="V811" s="480">
        <f>V767+1</f>
        <v>17</v>
      </c>
      <c r="BS811" s="479"/>
    </row>
    <row r="812" spans="3:71" ht="18.95" customHeight="1">
      <c r="C812" s="430" t="str">
        <f>目次!F1</f>
        <v>【契約監理/20240401/第1版】</v>
      </c>
      <c r="D812" s="427"/>
      <c r="X812" s="479"/>
      <c r="BS812" s="479"/>
    </row>
    <row r="813" spans="3:71" ht="18.95" customHeight="1">
      <c r="D813" s="427"/>
      <c r="X813" s="479"/>
      <c r="BS813" s="479"/>
    </row>
    <row r="814" spans="3:71" ht="18.95" customHeight="1">
      <c r="D814" s="427"/>
      <c r="X814" s="479"/>
      <c r="BS814" s="479"/>
    </row>
    <row r="815" spans="3:71" ht="18.95" customHeight="1">
      <c r="D815" s="427"/>
      <c r="X815" s="479"/>
      <c r="BS815" s="479"/>
    </row>
    <row r="816" spans="3:71" ht="18.95" customHeight="1">
      <c r="D816" s="427"/>
      <c r="X816" s="479"/>
      <c r="BS816" s="479"/>
    </row>
    <row r="817" spans="2:71" ht="18.95" customHeight="1">
      <c r="D817" s="427"/>
      <c r="X817" s="479"/>
      <c r="BS817" s="479"/>
    </row>
    <row r="818" spans="2:71" ht="18.95" customHeight="1">
      <c r="D818" s="427"/>
      <c r="X818" s="479"/>
      <c r="BS818" s="479"/>
    </row>
    <row r="819" spans="2:71" ht="18.95" customHeight="1">
      <c r="D819" s="427"/>
      <c r="X819" s="479"/>
      <c r="BS819" s="479"/>
    </row>
    <row r="820" spans="2:71" ht="18.95" customHeight="1">
      <c r="D820" s="427"/>
      <c r="X820" s="479"/>
      <c r="BS820" s="479"/>
    </row>
    <row r="821" spans="2:71" ht="18.95" customHeight="1">
      <c r="D821" s="427"/>
      <c r="X821" s="479"/>
      <c r="BS821" s="479"/>
    </row>
    <row r="822" spans="2:71" ht="18.95" customHeight="1">
      <c r="D822" s="427"/>
      <c r="X822" s="479"/>
      <c r="BS822" s="479"/>
    </row>
    <row r="823" spans="2:71" ht="18.95" customHeight="1">
      <c r="D823" s="427"/>
      <c r="X823" s="479"/>
      <c r="BS823" s="479"/>
    </row>
    <row r="824" spans="2:71" ht="18.95" customHeight="1">
      <c r="D824" s="427"/>
      <c r="X824" s="479"/>
      <c r="BS824" s="479"/>
    </row>
    <row r="825" spans="2:71" ht="18.95" customHeight="1">
      <c r="D825" s="427"/>
      <c r="X825" s="479"/>
      <c r="BS825" s="479"/>
    </row>
    <row r="826" spans="2:71" ht="18.95" customHeight="1">
      <c r="D826" s="427"/>
      <c r="X826" s="479"/>
      <c r="BS826" s="479"/>
    </row>
    <row r="827" spans="2:71" ht="18.95" customHeight="1">
      <c r="D827" s="427"/>
      <c r="X827" s="479"/>
      <c r="BS827" s="479"/>
    </row>
    <row r="828" spans="2:71" ht="18.95" customHeight="1">
      <c r="D828" s="427"/>
      <c r="X828" s="479"/>
      <c r="BS828" s="479"/>
    </row>
    <row r="829" spans="2:71" ht="18.95" customHeight="1">
      <c r="B829" s="428" t="s">
        <v>411</v>
      </c>
      <c r="D829" s="427"/>
      <c r="X829" s="479"/>
      <c r="BS829" s="479"/>
    </row>
    <row r="830" spans="2:71" ht="18.95" customHeight="1">
      <c r="D830" s="427"/>
      <c r="X830" s="479"/>
      <c r="BS830" s="479"/>
    </row>
    <row r="831" spans="2:71" ht="18.95" customHeight="1">
      <c r="D831" s="427"/>
      <c r="X831" s="479"/>
      <c r="BS831" s="479"/>
    </row>
    <row r="832" spans="2:71" ht="18.95" customHeight="1">
      <c r="D832" s="427"/>
      <c r="X832" s="479"/>
      <c r="BS832" s="479"/>
    </row>
    <row r="833" spans="3:83" ht="18.95" customHeight="1">
      <c r="D833" s="427"/>
      <c r="X833" s="479"/>
      <c r="BS833" s="479"/>
    </row>
    <row r="834" spans="3:83" ht="18.95" customHeight="1">
      <c r="D834" s="427"/>
      <c r="X834" s="479"/>
      <c r="BS834" s="479"/>
    </row>
    <row r="835" spans="3:83" ht="18.95" customHeight="1">
      <c r="C835" s="427"/>
      <c r="D835" s="39"/>
    </row>
    <row r="836" spans="3:83" ht="18.95" customHeight="1">
      <c r="C836" s="427"/>
      <c r="D836" s="39"/>
      <c r="I836" s="39" t="str">
        <f>AG8</f>
        <v>令和　　　年　　　月　　　日</v>
      </c>
    </row>
    <row r="837" spans="3:83" ht="18.95" customHeight="1">
      <c r="C837" s="427"/>
      <c r="D837" s="39"/>
    </row>
    <row r="838" spans="3:83" ht="18.95" customHeight="1">
      <c r="C838" s="427"/>
      <c r="D838" s="39"/>
    </row>
    <row r="839" spans="3:83" ht="18.95" customHeight="1">
      <c r="C839" s="427"/>
      <c r="D839" s="39"/>
      <c r="O839" s="39" t="s">
        <v>353</v>
      </c>
    </row>
    <row r="840" spans="3:83" ht="18.95" customHeight="1">
      <c r="C840" s="427"/>
      <c r="D840" s="39"/>
    </row>
    <row r="841" spans="3:83" ht="18.95" customHeight="1">
      <c r="C841" s="427"/>
      <c r="D841" s="39"/>
      <c r="O841" s="39" t="s">
        <v>87</v>
      </c>
    </row>
    <row r="842" spans="3:83" ht="18.95" customHeight="1">
      <c r="C842" s="427"/>
      <c r="D842" s="39"/>
    </row>
    <row r="843" spans="3:83" ht="18.95" customHeight="1">
      <c r="C843" s="427"/>
      <c r="D843" s="39"/>
      <c r="O843" s="39" t="s">
        <v>78</v>
      </c>
      <c r="AC843" s="496" t="str">
        <f>目次!D29</f>
        <v>谷口圭三</v>
      </c>
      <c r="AD843" s="496"/>
      <c r="AE843" s="496"/>
      <c r="AF843" s="496"/>
      <c r="AG843" s="496"/>
      <c r="AH843" s="496"/>
      <c r="AI843" s="496"/>
      <c r="AJ843" s="496"/>
      <c r="AK843" s="1"/>
      <c r="AN843" s="39" t="s">
        <v>22</v>
      </c>
    </row>
    <row r="844" spans="3:83" ht="18.95" customHeight="1">
      <c r="C844" s="427"/>
      <c r="D844" s="39"/>
      <c r="BX844" s="496"/>
      <c r="BY844" s="496"/>
      <c r="BZ844" s="496"/>
      <c r="CA844" s="496"/>
      <c r="CB844" s="496"/>
      <c r="CC844" s="496"/>
      <c r="CD844" s="496"/>
      <c r="CE844" s="496"/>
    </row>
    <row r="845" spans="3:83" ht="18.95" customHeight="1">
      <c r="C845" s="427"/>
      <c r="D845" s="39"/>
    </row>
    <row r="846" spans="3:83" ht="18.95" customHeight="1">
      <c r="C846" s="427"/>
      <c r="D846" s="39"/>
      <c r="O846" s="39" t="s">
        <v>34</v>
      </c>
      <c r="Y846" s="489" t="str">
        <f>IF(L12="","",L12)</f>
        <v/>
      </c>
      <c r="Z846" s="489"/>
      <c r="AA846" s="489"/>
      <c r="AB846" s="489"/>
      <c r="AC846" s="489"/>
      <c r="AD846" s="489"/>
      <c r="AE846" s="489"/>
      <c r="AF846" s="489"/>
      <c r="AG846" s="489"/>
      <c r="AH846" s="489"/>
      <c r="AI846" s="489"/>
      <c r="AJ846" s="489"/>
      <c r="AK846" s="489"/>
      <c r="AL846" s="489"/>
      <c r="AM846" s="489"/>
      <c r="AN846" s="489"/>
    </row>
    <row r="847" spans="3:83" ht="18.95" customHeight="1">
      <c r="C847" s="427"/>
      <c r="D847" s="39"/>
      <c r="Y847" s="489" t="str">
        <f>IF(L13="","",L13)</f>
        <v/>
      </c>
      <c r="Z847" s="489"/>
      <c r="AA847" s="489"/>
      <c r="AB847" s="489"/>
      <c r="AC847" s="489"/>
      <c r="AD847" s="489"/>
      <c r="AE847" s="489"/>
      <c r="AF847" s="489"/>
      <c r="AG847" s="489"/>
      <c r="AH847" s="489"/>
      <c r="AI847" s="489"/>
      <c r="AJ847" s="489"/>
      <c r="AK847" s="489"/>
      <c r="AL847" s="489"/>
      <c r="AM847" s="489"/>
      <c r="AN847" s="489"/>
    </row>
    <row r="848" spans="3:83" ht="18.95" customHeight="1">
      <c r="C848" s="427"/>
      <c r="D848" s="39"/>
      <c r="Y848" s="489"/>
      <c r="Z848" s="489"/>
      <c r="AA848" s="489"/>
      <c r="AB848" s="489"/>
      <c r="AC848" s="489"/>
      <c r="AD848" s="489"/>
      <c r="AE848" s="489"/>
      <c r="AF848" s="489"/>
      <c r="AG848" s="489"/>
      <c r="AH848" s="489"/>
      <c r="AI848" s="489"/>
      <c r="AJ848" s="489"/>
      <c r="AK848" s="489"/>
      <c r="AL848" s="489"/>
      <c r="AM848" s="489"/>
      <c r="AN848" s="489"/>
    </row>
    <row r="849" spans="3:88" ht="18.95" customHeight="1">
      <c r="C849" s="427"/>
      <c r="D849" s="39"/>
      <c r="O849" s="39" t="s">
        <v>265</v>
      </c>
      <c r="Y849" s="489" t="str">
        <f>IF(L14="","",L14)</f>
        <v/>
      </c>
      <c r="Z849" s="489"/>
      <c r="AA849" s="489"/>
      <c r="AB849" s="489"/>
      <c r="AC849" s="489"/>
      <c r="AD849" s="496" t="str">
        <f>IF(L15="","",L15)</f>
        <v/>
      </c>
      <c r="AE849" s="496"/>
      <c r="AF849" s="496"/>
      <c r="AG849" s="496"/>
      <c r="AH849" s="496"/>
      <c r="AI849" s="496"/>
      <c r="AJ849" s="496"/>
      <c r="AK849" s="496"/>
      <c r="AL849" s="1"/>
      <c r="AN849" s="39" t="s">
        <v>22</v>
      </c>
    </row>
    <row r="850" spans="3:88" ht="15" customHeight="1">
      <c r="C850" s="427"/>
      <c r="D850" s="39"/>
    </row>
    <row r="851" spans="3:88" ht="18.95" customHeight="1">
      <c r="C851" s="427"/>
      <c r="D851" s="39"/>
      <c r="BT851" s="489"/>
      <c r="BU851" s="489"/>
      <c r="BV851" s="489"/>
      <c r="BW851" s="489"/>
      <c r="BX851" s="489"/>
      <c r="BY851" s="489"/>
      <c r="BZ851" s="489"/>
      <c r="CA851" s="489"/>
      <c r="CB851" s="489"/>
      <c r="CC851" s="489"/>
      <c r="CD851" s="489"/>
      <c r="CE851" s="489"/>
      <c r="CF851" s="489"/>
      <c r="CG851" s="489"/>
      <c r="CH851" s="489"/>
      <c r="CI851" s="489"/>
      <c r="CJ851" s="489"/>
    </row>
    <row r="852" spans="3:88" ht="15" customHeight="1">
      <c r="C852" s="427"/>
      <c r="D852" s="39"/>
    </row>
    <row r="853" spans="3:88" ht="18.95" customHeight="1">
      <c r="C853" s="427"/>
      <c r="D853" s="39"/>
    </row>
    <row r="854" spans="3:88" ht="18.95" customHeight="1">
      <c r="C854" s="427"/>
      <c r="D854" s="39"/>
    </row>
    <row r="855" spans="3:88" ht="24" customHeight="1">
      <c r="D855" s="427"/>
      <c r="V855" s="480">
        <f>V811+1</f>
        <v>18</v>
      </c>
      <c r="Z855" s="492"/>
      <c r="AA855" s="492"/>
      <c r="AB855" s="492"/>
      <c r="AC855" s="492"/>
      <c r="AD855" s="492"/>
      <c r="AG855" s="496"/>
      <c r="AH855" s="496"/>
      <c r="AI855" s="496"/>
      <c r="AJ855" s="496"/>
      <c r="AK855" s="496"/>
      <c r="AL855" s="496"/>
      <c r="AM855" s="496"/>
    </row>
  </sheetData>
  <sheetProtection password="CF8E" sheet="1" objects="1" scenarios="1" selectLockedCells="1"/>
  <mergeCells count="151">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B13:E13"/>
    <mergeCell ref="F13:K13"/>
    <mergeCell ref="L13:AE13"/>
    <mergeCell ref="B14:E14"/>
    <mergeCell ref="F14:K14"/>
    <mergeCell ref="L14:AE14"/>
    <mergeCell ref="B15:E15"/>
    <mergeCell ref="F15:K15"/>
    <mergeCell ref="L15:AE15"/>
    <mergeCell ref="F16:M16"/>
    <mergeCell ref="AL92:AM92"/>
    <mergeCell ref="AC843:AJ843"/>
    <mergeCell ref="Y846:AN846"/>
    <mergeCell ref="Y849:AC849"/>
    <mergeCell ref="AD849:AK849"/>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O52:Q55"/>
    <mergeCell ref="R52:S55"/>
    <mergeCell ref="T52:AP55"/>
    <mergeCell ref="N56:N59"/>
    <mergeCell ref="O56:Q59"/>
    <mergeCell ref="R56:S59"/>
    <mergeCell ref="T56:AP59"/>
    <mergeCell ref="O60:U61"/>
    <mergeCell ref="V60:X61"/>
    <mergeCell ref="Y60:Z61"/>
    <mergeCell ref="AA60:AB61"/>
    <mergeCell ref="AC60:AD61"/>
    <mergeCell ref="AE60:AF61"/>
    <mergeCell ref="AG60:AH61"/>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S82:AM85"/>
    <mergeCell ref="S86:Y89"/>
    <mergeCell ref="AA86:AK89"/>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7:AN848"/>
    <mergeCell ref="E52:F59"/>
    <mergeCell ref="G52:L59"/>
    <mergeCell ref="M52:M59"/>
    <mergeCell ref="E60:F77"/>
    <mergeCell ref="G60:L77"/>
    <mergeCell ref="M60:M77"/>
    <mergeCell ref="E78:F89"/>
    <mergeCell ref="G78:L89"/>
    <mergeCell ref="M78:M89"/>
  </mergeCells>
  <phoneticPr fontId="21"/>
  <dataValidations count="1">
    <dataValidation type="list" allowBlank="0" showDropDown="0"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fitToWidth="1" fitToHeight="1" pageOrder="overThenDown" orientation="portrait" usePrinterDefaults="1" r:id="rId1"/>
  <headerFooter alignWithMargins="0"/>
  <drawing r:id="rId2"/>
  <legacyDrawing r:id="rId3"/>
  <oleObjects>
    <mc:AlternateContent>
      <mc:Choice xmlns:x14="http://schemas.microsoft.com/office/spreadsheetml/2009/9/main" Requires="x14">
        <oleObject progId="文書" shapeId="79873" r:id="rId4">
          <objectPr defaultSize="0" r:id="rId5">
            <anchor moveWithCells="1">
              <from xmlns:xdr="http://schemas.openxmlformats.org/drawingml/2006/spreadsheetDrawing">
                <xdr:col>2</xdr:col>
                <xdr:colOff>123825</xdr:colOff>
                <xdr:row>110</xdr:row>
                <xdr:rowOff>95250</xdr:rowOff>
              </from>
              <to xmlns:xdr="http://schemas.openxmlformats.org/drawingml/2006/spreadsheetDrawing">
                <xdr:col>39</xdr:col>
                <xdr:colOff>57150</xdr:colOff>
                <xdr:row>149</xdr:row>
                <xdr:rowOff>172085</xdr:rowOff>
              </to>
            </anchor>
          </objectPr>
        </oleObject>
      </mc:Choice>
      <mc:Fallback>
        <oleObject progId="文書" shapeId="79873" r:id="rId4"/>
      </mc:Fallback>
    </mc:AlternateContent>
    <mc:AlternateContent>
      <mc:Choice xmlns:x14="http://schemas.microsoft.com/office/spreadsheetml/2009/9/main" Requires="x14">
        <oleObject progId="文書" shapeId="79874" r:id="rId6">
          <objectPr defaultSize="0" r:id="rId7">
            <anchor moveWithCells="1">
              <from xmlns:xdr="http://schemas.openxmlformats.org/drawingml/2006/spreadsheetDrawing">
                <xdr:col>2</xdr:col>
                <xdr:colOff>57150</xdr:colOff>
                <xdr:row>154</xdr:row>
                <xdr:rowOff>123825</xdr:rowOff>
              </from>
              <to xmlns:xdr="http://schemas.openxmlformats.org/drawingml/2006/spreadsheetDrawing">
                <xdr:col>38</xdr:col>
                <xdr:colOff>123825</xdr:colOff>
                <xdr:row>193</xdr:row>
                <xdr:rowOff>123825</xdr:rowOff>
              </to>
            </anchor>
          </objectPr>
        </oleObject>
      </mc:Choice>
      <mc:Fallback>
        <oleObject progId="文書" shapeId="79874" r:id="rId6"/>
      </mc:Fallback>
    </mc:AlternateContent>
    <mc:AlternateContent>
      <mc:Choice xmlns:x14="http://schemas.microsoft.com/office/spreadsheetml/2009/9/main" Requires="x14">
        <oleObject progId="文書" shapeId="79875" r:id="rId8">
          <objectPr defaultSize="0" r:id="rId9">
            <anchor moveWithCells="1">
              <from xmlns:xdr="http://schemas.openxmlformats.org/drawingml/2006/spreadsheetDrawing">
                <xdr:col>2</xdr:col>
                <xdr:colOff>38100</xdr:colOff>
                <xdr:row>198</xdr:row>
                <xdr:rowOff>133350</xdr:rowOff>
              </from>
              <to xmlns:xdr="http://schemas.openxmlformats.org/drawingml/2006/spreadsheetDrawing">
                <xdr:col>38</xdr:col>
                <xdr:colOff>114300</xdr:colOff>
                <xdr:row>237</xdr:row>
                <xdr:rowOff>85725</xdr:rowOff>
              </to>
            </anchor>
          </objectPr>
        </oleObject>
      </mc:Choice>
      <mc:Fallback>
        <oleObject progId="文書" shapeId="79875" r:id="rId8"/>
      </mc:Fallback>
    </mc:AlternateContent>
    <mc:AlternateContent>
      <mc:Choice xmlns:x14="http://schemas.microsoft.com/office/spreadsheetml/2009/9/main" Requires="x14">
        <oleObject progId="文書" shapeId="79876" r:id="rId10">
          <objectPr defaultSize="0" r:id="rId11">
            <anchor moveWithCells="1">
              <from xmlns:xdr="http://schemas.openxmlformats.org/drawingml/2006/spreadsheetDrawing">
                <xdr:col>1</xdr:col>
                <xdr:colOff>142875</xdr:colOff>
                <xdr:row>242</xdr:row>
                <xdr:rowOff>95250</xdr:rowOff>
              </from>
              <to xmlns:xdr="http://schemas.openxmlformats.org/drawingml/2006/spreadsheetDrawing">
                <xdr:col>38</xdr:col>
                <xdr:colOff>66675</xdr:colOff>
                <xdr:row>281</xdr:row>
                <xdr:rowOff>67310</xdr:rowOff>
              </to>
            </anchor>
          </objectPr>
        </oleObject>
      </mc:Choice>
      <mc:Fallback>
        <oleObject progId="文書" shapeId="79876" r:id="rId10"/>
      </mc:Fallback>
    </mc:AlternateContent>
    <mc:AlternateContent>
      <mc:Choice xmlns:x14="http://schemas.microsoft.com/office/spreadsheetml/2009/9/main" Requires="x14">
        <oleObject progId="文書" shapeId="79877" r:id="rId12">
          <objectPr defaultSize="0" r:id="rId13">
            <anchor moveWithCells="1">
              <from xmlns:xdr="http://schemas.openxmlformats.org/drawingml/2006/spreadsheetDrawing">
                <xdr:col>2</xdr:col>
                <xdr:colOff>9525</xdr:colOff>
                <xdr:row>286</xdr:row>
                <xdr:rowOff>151765</xdr:rowOff>
              </from>
              <to xmlns:xdr="http://schemas.openxmlformats.org/drawingml/2006/spreadsheetDrawing">
                <xdr:col>38</xdr:col>
                <xdr:colOff>133350</xdr:colOff>
                <xdr:row>325</xdr:row>
                <xdr:rowOff>123825</xdr:rowOff>
              </to>
            </anchor>
          </objectPr>
        </oleObject>
      </mc:Choice>
      <mc:Fallback>
        <oleObject progId="文書" shapeId="79877" r:id="rId12"/>
      </mc:Fallback>
    </mc:AlternateContent>
    <mc:AlternateContent>
      <mc:Choice xmlns:x14="http://schemas.microsoft.com/office/spreadsheetml/2009/9/main" Requires="x14">
        <oleObject progId="文書" shapeId="79878" r:id="rId14">
          <objectPr defaultSize="0" r:id="rId15">
            <anchor moveWithCells="1">
              <from xmlns:xdr="http://schemas.openxmlformats.org/drawingml/2006/spreadsheetDrawing">
                <xdr:col>2</xdr:col>
                <xdr:colOff>47625</xdr:colOff>
                <xdr:row>330</xdr:row>
                <xdr:rowOff>162560</xdr:rowOff>
              </from>
              <to xmlns:xdr="http://schemas.openxmlformats.org/drawingml/2006/spreadsheetDrawing">
                <xdr:col>38</xdr:col>
                <xdr:colOff>114300</xdr:colOff>
                <xdr:row>369</xdr:row>
                <xdr:rowOff>114300</xdr:rowOff>
              </to>
            </anchor>
          </objectPr>
        </oleObject>
      </mc:Choice>
      <mc:Fallback>
        <oleObject progId="文書" shapeId="79878" r:id="rId14"/>
      </mc:Fallback>
    </mc:AlternateContent>
    <mc:AlternateContent>
      <mc:Choice xmlns:x14="http://schemas.microsoft.com/office/spreadsheetml/2009/9/main" Requires="x14">
        <oleObject progId="文書" shapeId="79879" r:id="rId16">
          <objectPr defaultSize="0" r:id="rId17">
            <anchor moveWithCells="1">
              <from xmlns:xdr="http://schemas.openxmlformats.org/drawingml/2006/spreadsheetDrawing">
                <xdr:col>2</xdr:col>
                <xdr:colOff>66675</xdr:colOff>
                <xdr:row>374</xdr:row>
                <xdr:rowOff>180975</xdr:rowOff>
              </from>
              <to xmlns:xdr="http://schemas.openxmlformats.org/drawingml/2006/spreadsheetDrawing">
                <xdr:col>38</xdr:col>
                <xdr:colOff>142875</xdr:colOff>
                <xdr:row>413</xdr:row>
                <xdr:rowOff>142240</xdr:rowOff>
              </to>
            </anchor>
          </objectPr>
        </oleObject>
      </mc:Choice>
      <mc:Fallback>
        <oleObject progId="文書" shapeId="79879" r:id="rId16"/>
      </mc:Fallback>
    </mc:AlternateContent>
    <mc:AlternateContent>
      <mc:Choice xmlns:x14="http://schemas.microsoft.com/office/spreadsheetml/2009/9/main" Requires="x14">
        <oleObject progId="文書" shapeId="79880" r:id="rId18">
          <objectPr defaultSize="0" r:id="rId19">
            <anchor moveWithCells="1">
              <from xmlns:xdr="http://schemas.openxmlformats.org/drawingml/2006/spreadsheetDrawing">
                <xdr:col>2</xdr:col>
                <xdr:colOff>19050</xdr:colOff>
                <xdr:row>418</xdr:row>
                <xdr:rowOff>200025</xdr:rowOff>
              </from>
              <to xmlns:xdr="http://schemas.openxmlformats.org/drawingml/2006/spreadsheetDrawing">
                <xdr:col>38</xdr:col>
                <xdr:colOff>123825</xdr:colOff>
                <xdr:row>458</xdr:row>
                <xdr:rowOff>67310</xdr:rowOff>
              </to>
            </anchor>
          </objectPr>
        </oleObject>
      </mc:Choice>
      <mc:Fallback>
        <oleObject progId="文書" shapeId="79880" r:id="rId18"/>
      </mc:Fallback>
    </mc:AlternateContent>
    <mc:AlternateContent>
      <mc:Choice xmlns:x14="http://schemas.microsoft.com/office/spreadsheetml/2009/9/main" Requires="x14">
        <oleObject progId="文書" shapeId="79881" r:id="rId20">
          <objectPr defaultSize="0" r:id="rId21">
            <anchor moveWithCells="1">
              <from xmlns:xdr="http://schemas.openxmlformats.org/drawingml/2006/spreadsheetDrawing">
                <xdr:col>2</xdr:col>
                <xdr:colOff>28575</xdr:colOff>
                <xdr:row>462</xdr:row>
                <xdr:rowOff>67310</xdr:rowOff>
              </from>
              <to xmlns:xdr="http://schemas.openxmlformats.org/drawingml/2006/spreadsheetDrawing">
                <xdr:col>38</xdr:col>
                <xdr:colOff>123825</xdr:colOff>
                <xdr:row>502</xdr:row>
                <xdr:rowOff>114300</xdr:rowOff>
              </to>
            </anchor>
          </objectPr>
        </oleObject>
      </mc:Choice>
      <mc:Fallback>
        <oleObject progId="文書" shapeId="79881" r:id="rId20"/>
      </mc:Fallback>
    </mc:AlternateContent>
    <mc:AlternateContent>
      <mc:Choice xmlns:x14="http://schemas.microsoft.com/office/spreadsheetml/2009/9/main" Requires="x14">
        <oleObject progId="文書" shapeId="79882" r:id="rId22">
          <objectPr defaultSize="0" r:id="rId23">
            <anchor moveWithCells="1">
              <from xmlns:xdr="http://schemas.openxmlformats.org/drawingml/2006/spreadsheetDrawing">
                <xdr:col>1</xdr:col>
                <xdr:colOff>95250</xdr:colOff>
                <xdr:row>506</xdr:row>
                <xdr:rowOff>114300</xdr:rowOff>
              </from>
              <to xmlns:xdr="http://schemas.openxmlformats.org/drawingml/2006/spreadsheetDrawing">
                <xdr:col>38</xdr:col>
                <xdr:colOff>38100</xdr:colOff>
                <xdr:row>545</xdr:row>
                <xdr:rowOff>114300</xdr:rowOff>
              </to>
            </anchor>
          </objectPr>
        </oleObject>
      </mc:Choice>
      <mc:Fallback>
        <oleObject progId="文書" shapeId="79882" r:id="rId22"/>
      </mc:Fallback>
    </mc:AlternateContent>
    <mc:AlternateContent>
      <mc:Choice xmlns:x14="http://schemas.microsoft.com/office/spreadsheetml/2009/9/main" Requires="x14">
        <oleObject progId="文書" shapeId="79883" r:id="rId24">
          <objectPr defaultSize="0" r:id="rId25">
            <anchor moveWithCells="1">
              <from xmlns:xdr="http://schemas.openxmlformats.org/drawingml/2006/spreadsheetDrawing">
                <xdr:col>1</xdr:col>
                <xdr:colOff>133350</xdr:colOff>
                <xdr:row>550</xdr:row>
                <xdr:rowOff>180975</xdr:rowOff>
              </from>
              <to xmlns:xdr="http://schemas.openxmlformats.org/drawingml/2006/spreadsheetDrawing">
                <xdr:col>38</xdr:col>
                <xdr:colOff>19050</xdr:colOff>
                <xdr:row>589</xdr:row>
                <xdr:rowOff>76200</xdr:rowOff>
              </to>
            </anchor>
          </objectPr>
        </oleObject>
      </mc:Choice>
      <mc:Fallback>
        <oleObject progId="文書" shapeId="79883" r:id="rId24"/>
      </mc:Fallback>
    </mc:AlternateContent>
    <mc:AlternateContent>
      <mc:Choice xmlns:x14="http://schemas.microsoft.com/office/spreadsheetml/2009/9/main" Requires="x14">
        <oleObject progId="文書" shapeId="79884" r:id="rId26">
          <objectPr defaultSize="0" r:id="rId27">
            <anchor moveWithCells="1">
              <from xmlns:xdr="http://schemas.openxmlformats.org/drawingml/2006/spreadsheetDrawing">
                <xdr:col>2</xdr:col>
                <xdr:colOff>28575</xdr:colOff>
                <xdr:row>594</xdr:row>
                <xdr:rowOff>209550</xdr:rowOff>
              </from>
              <to xmlns:xdr="http://schemas.openxmlformats.org/drawingml/2006/spreadsheetDrawing">
                <xdr:col>38</xdr:col>
                <xdr:colOff>133350</xdr:colOff>
                <xdr:row>633</xdr:row>
                <xdr:rowOff>209550</xdr:rowOff>
              </to>
            </anchor>
          </objectPr>
        </oleObject>
      </mc:Choice>
      <mc:Fallback>
        <oleObject progId="文書" shapeId="79884" r:id="rId26"/>
      </mc:Fallback>
    </mc:AlternateContent>
    <mc:AlternateContent>
      <mc:Choice xmlns:x14="http://schemas.microsoft.com/office/spreadsheetml/2009/9/main" Requires="x14">
        <oleObject progId="文書" shapeId="79885" r:id="rId28">
          <objectPr defaultSize="0" r:id="rId29">
            <anchor moveWithCells="1">
              <from xmlns:xdr="http://schemas.openxmlformats.org/drawingml/2006/spreadsheetDrawing">
                <xdr:col>2</xdr:col>
                <xdr:colOff>66675</xdr:colOff>
                <xdr:row>638</xdr:row>
                <xdr:rowOff>151765</xdr:rowOff>
              </from>
              <to xmlns:xdr="http://schemas.openxmlformats.org/drawingml/2006/spreadsheetDrawing">
                <xdr:col>39</xdr:col>
                <xdr:colOff>9525</xdr:colOff>
                <xdr:row>677</xdr:row>
                <xdr:rowOff>172085</xdr:rowOff>
              </to>
            </anchor>
          </objectPr>
        </oleObject>
      </mc:Choice>
      <mc:Fallback>
        <oleObject progId="文書" shapeId="79885" r:id="rId28"/>
      </mc:Fallback>
    </mc:AlternateContent>
    <mc:AlternateContent>
      <mc:Choice xmlns:x14="http://schemas.microsoft.com/office/spreadsheetml/2009/9/main" Requires="x14">
        <oleObject progId="文書" shapeId="79886" r:id="rId30">
          <objectPr defaultSize="0" r:id="rId31">
            <anchor moveWithCells="1">
              <from xmlns:xdr="http://schemas.openxmlformats.org/drawingml/2006/spreadsheetDrawing">
                <xdr:col>1</xdr:col>
                <xdr:colOff>133350</xdr:colOff>
                <xdr:row>682</xdr:row>
                <xdr:rowOff>180975</xdr:rowOff>
              </from>
              <to xmlns:xdr="http://schemas.openxmlformats.org/drawingml/2006/spreadsheetDrawing">
                <xdr:col>38</xdr:col>
                <xdr:colOff>76200</xdr:colOff>
                <xdr:row>721</xdr:row>
                <xdr:rowOff>162560</xdr:rowOff>
              </to>
            </anchor>
          </objectPr>
        </oleObject>
      </mc:Choice>
      <mc:Fallback>
        <oleObject progId="文書" shapeId="79886" r:id="rId30"/>
      </mc:Fallback>
    </mc:AlternateContent>
    <mc:AlternateContent>
      <mc:Choice xmlns:x14="http://schemas.microsoft.com/office/spreadsheetml/2009/9/main" Requires="x14">
        <oleObject progId="文書" shapeId="79887" r:id="rId32">
          <objectPr defaultSize="0" r:id="rId33">
            <anchor moveWithCells="1">
              <from xmlns:xdr="http://schemas.openxmlformats.org/drawingml/2006/spreadsheetDrawing">
                <xdr:col>1</xdr:col>
                <xdr:colOff>66675</xdr:colOff>
                <xdr:row>726</xdr:row>
                <xdr:rowOff>0</xdr:rowOff>
              </from>
              <to xmlns:xdr="http://schemas.openxmlformats.org/drawingml/2006/spreadsheetDrawing">
                <xdr:col>38</xdr:col>
                <xdr:colOff>133350</xdr:colOff>
                <xdr:row>765</xdr:row>
                <xdr:rowOff>209550</xdr:rowOff>
              </to>
            </anchor>
          </objectPr>
        </oleObject>
      </mc:Choice>
      <mc:Fallback>
        <oleObject progId="文書" shapeId="79887" r:id="rId32"/>
      </mc:Fallback>
    </mc:AlternateContent>
    <mc:AlternateContent>
      <mc:Choice xmlns:x14="http://schemas.microsoft.com/office/spreadsheetml/2009/9/main" Requires="x14">
        <oleObject progId="文書" shapeId="79888" r:id="rId34">
          <objectPr defaultSize="0" r:id="rId35">
            <anchor moveWithCells="1">
              <from xmlns:xdr="http://schemas.openxmlformats.org/drawingml/2006/spreadsheetDrawing">
                <xdr:col>1</xdr:col>
                <xdr:colOff>133350</xdr:colOff>
                <xdr:row>770</xdr:row>
                <xdr:rowOff>28575</xdr:rowOff>
              </from>
              <to xmlns:xdr="http://schemas.openxmlformats.org/drawingml/2006/spreadsheetDrawing">
                <xdr:col>38</xdr:col>
                <xdr:colOff>76200</xdr:colOff>
                <xdr:row>809</xdr:row>
                <xdr:rowOff>46990</xdr:rowOff>
              </to>
            </anchor>
          </objectPr>
        </oleObject>
      </mc:Choice>
      <mc:Fallback>
        <oleObject progId="文書" shapeId="79888" r:id="rId3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FF00"/>
    <outlinePr showOutlineSymbols="0"/>
  </sheetPr>
  <dimension ref="A1:CM898"/>
  <sheetViews>
    <sheetView showGridLines="0" showZeros="0" showOutlineSymbols="0" zoomScaleSheetLayoutView="100" workbookViewId="0">
      <selection activeCell="L2" sqref="L2:AE2"/>
    </sheetView>
  </sheetViews>
  <sheetFormatPr defaultColWidth="2.125" defaultRowHeight="18.95" customHeight="1"/>
  <cols>
    <col min="1" max="3" width="2.125" style="39"/>
    <col min="4" max="4" width="2.125" style="427"/>
    <col min="5" max="21" width="2.125" style="39"/>
    <col min="22" max="22" width="2.375" style="39" bestFit="1" customWidth="1"/>
    <col min="23" max="42" width="2.125" style="39"/>
    <col min="43" max="43" width="2.375" style="39" bestFit="1" customWidth="1"/>
    <col min="44" max="16384" width="2.125" style="39"/>
  </cols>
  <sheetData>
    <row r="1" spans="1:67" ht="5.0999999999999996" customHeight="1">
      <c r="D1" s="39"/>
    </row>
    <row r="2" spans="1:67" s="38" customFormat="1" ht="15" customHeight="1">
      <c r="A2" s="39"/>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377"/>
      <c r="BE2" s="497">
        <f>L7</f>
        <v>0</v>
      </c>
      <c r="BF2" s="497"/>
      <c r="BG2" s="497"/>
      <c r="BH2" s="497"/>
      <c r="BI2" s="497"/>
      <c r="BJ2" s="497"/>
      <c r="BK2" s="497"/>
      <c r="BL2" s="497"/>
      <c r="BM2" s="497"/>
      <c r="BN2" s="497"/>
      <c r="BO2" s="497"/>
    </row>
    <row r="3" spans="1:67" s="38" customFormat="1" ht="15" customHeight="1">
      <c r="A3" s="39"/>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377"/>
      <c r="BE3" s="497">
        <f>IF(L7="",0,LEN(BE2))</f>
        <v>0</v>
      </c>
      <c r="BF3" s="497"/>
      <c r="BG3" s="497"/>
      <c r="BH3" s="497"/>
      <c r="BI3" s="497"/>
      <c r="BJ3" s="497"/>
      <c r="BK3" s="497"/>
      <c r="BL3" s="497"/>
      <c r="BM3" s="497"/>
      <c r="BN3" s="497"/>
      <c r="BO3" s="497"/>
    </row>
    <row r="4" spans="1:67" s="38" customFormat="1" ht="15" customHeight="1">
      <c r="A4" s="39"/>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493" t="s">
        <v>32</v>
      </c>
      <c r="AB4" s="544"/>
      <c r="AC4" s="544"/>
      <c r="AD4" s="544"/>
      <c r="AE4" s="545"/>
      <c r="AF4" s="99"/>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377"/>
      <c r="BE4" s="497" t="str">
        <f>IF(BE3=10,"￥","")</f>
        <v/>
      </c>
      <c r="BF4" s="497" t="str">
        <f>IF(BE3=9,"￥",IF(BE3&gt;=10,DBCS(MID(BE2,BE3-9,1)),""))</f>
        <v/>
      </c>
      <c r="BG4" s="497" t="str">
        <f>IF(BE3=8,"￥",IF(BE3&gt;=9,DBCS(MID(BE2,BE3-8,1)),""))</f>
        <v/>
      </c>
      <c r="BH4" s="497" t="str">
        <f>IF(BE3=7,"￥",IF(BE3&gt;=8,DBCS(MID(BE2,BE3-7,1)),""))</f>
        <v/>
      </c>
      <c r="BI4" s="497" t="str">
        <f>IF(BE3=6,"￥",IF(BE3&gt;=7,DBCS(MID(BE2,BE3-6,1)),""))</f>
        <v/>
      </c>
      <c r="BJ4" s="497" t="str">
        <f>IF(BE3=5,"￥",IF(BE3&gt;=6,DBCS(MID(BE2,BE3-5,1)),""))</f>
        <v/>
      </c>
      <c r="BK4" s="497" t="str">
        <f>IF(BE3=4,"￥",IF(BE3&gt;=5,DBCS(MID(BE2,BE3-4,1)),""))</f>
        <v/>
      </c>
      <c r="BL4" s="497" t="str">
        <f>IF(BE3=3,"￥",IF(BE3&gt;=4,DBCS(MID(BE2,BE3-3,1)),""))</f>
        <v/>
      </c>
      <c r="BM4" s="497" t="str">
        <f>IF(BE3=2,"￥",IF(BE3&gt;=3,DBCS(MID(BE2,BE3-2,1)),""))</f>
        <v/>
      </c>
      <c r="BN4" s="497" t="str">
        <f>IF(BE3=1,"￥",IF(BE3&gt;=2,DBCS(MID(BE2,BE3-1,1)),""))</f>
        <v/>
      </c>
      <c r="BO4" s="497" t="str">
        <f>IF(BE3&gt;0,DBCS(RIGHT(BE2,1)),"")</f>
        <v/>
      </c>
    </row>
    <row r="5" spans="1:67" s="38" customFormat="1" ht="15" customHeight="1">
      <c r="A5" s="39"/>
      <c r="B5" s="321"/>
      <c r="C5" s="332"/>
      <c r="D5" s="332"/>
      <c r="E5" s="332"/>
      <c r="F5" s="332"/>
      <c r="G5" s="332"/>
      <c r="H5" s="332"/>
      <c r="I5" s="332"/>
      <c r="J5" s="332"/>
      <c r="K5" s="345"/>
      <c r="L5" s="67"/>
      <c r="M5" s="73"/>
      <c r="N5" s="73"/>
      <c r="O5" s="73"/>
      <c r="P5" s="73"/>
      <c r="Q5" s="73"/>
      <c r="R5" s="73"/>
      <c r="S5" s="73"/>
      <c r="T5" s="73"/>
      <c r="U5" s="73"/>
      <c r="V5" s="73"/>
      <c r="W5" s="73"/>
      <c r="X5" s="73"/>
      <c r="Y5" s="73"/>
      <c r="Z5" s="73"/>
      <c r="AA5" s="493" t="s">
        <v>321</v>
      </c>
      <c r="AB5" s="544"/>
      <c r="AC5" s="544"/>
      <c r="AD5" s="544"/>
      <c r="AE5" s="545"/>
      <c r="AF5" s="99"/>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5"/>
      <c r="BF5" s="375"/>
      <c r="BG5" s="375"/>
      <c r="BH5" s="375"/>
      <c r="BI5" s="375"/>
      <c r="BJ5" s="375"/>
      <c r="BK5" s="375"/>
      <c r="BL5" s="375"/>
      <c r="BM5" s="375"/>
      <c r="BN5" s="375"/>
      <c r="BO5" s="375"/>
    </row>
    <row r="6" spans="1:67" s="38" customFormat="1" ht="15" customHeight="1">
      <c r="A6" s="39"/>
      <c r="B6" s="512" t="s">
        <v>38</v>
      </c>
      <c r="C6" s="513"/>
      <c r="D6" s="513"/>
      <c r="E6" s="513"/>
      <c r="F6" s="513"/>
      <c r="G6" s="513"/>
      <c r="H6" s="513"/>
      <c r="I6" s="513"/>
      <c r="J6" s="513"/>
      <c r="K6" s="524"/>
      <c r="L6" s="351">
        <f>L4-L5</f>
        <v>0</v>
      </c>
      <c r="M6" s="89"/>
      <c r="N6" s="89"/>
      <c r="O6" s="89"/>
      <c r="P6" s="89"/>
      <c r="Q6" s="89"/>
      <c r="R6" s="89"/>
      <c r="S6" s="89"/>
      <c r="T6" s="89"/>
      <c r="U6" s="89"/>
      <c r="V6" s="89"/>
      <c r="W6" s="89"/>
      <c r="X6" s="89"/>
      <c r="Y6" s="89"/>
      <c r="Z6" s="89"/>
      <c r="AA6" s="89" t="s">
        <v>45</v>
      </c>
      <c r="AB6" s="84"/>
      <c r="AC6" s="84"/>
      <c r="AD6" s="84"/>
      <c r="AE6" s="93"/>
      <c r="AF6" s="99"/>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5"/>
      <c r="BF6" s="375"/>
      <c r="BG6" s="375"/>
      <c r="BH6" s="375"/>
      <c r="BI6" s="375"/>
      <c r="BJ6" s="375"/>
      <c r="BK6" s="375"/>
      <c r="BL6" s="375"/>
      <c r="BM6" s="375"/>
      <c r="BN6" s="375"/>
      <c r="BO6" s="375"/>
    </row>
    <row r="7" spans="1:67" s="38" customFormat="1" ht="15" customHeight="1">
      <c r="A7" s="39"/>
      <c r="B7" s="319" t="s">
        <v>333</v>
      </c>
      <c r="C7" s="330"/>
      <c r="D7" s="330"/>
      <c r="E7" s="330"/>
      <c r="F7" s="330"/>
      <c r="G7" s="330"/>
      <c r="H7" s="330"/>
      <c r="I7" s="330"/>
      <c r="J7" s="330"/>
      <c r="K7" s="348"/>
      <c r="L7" s="67"/>
      <c r="M7" s="73"/>
      <c r="N7" s="73"/>
      <c r="O7" s="73"/>
      <c r="P7" s="73"/>
      <c r="Q7" s="73"/>
      <c r="R7" s="73"/>
      <c r="S7" s="73"/>
      <c r="T7" s="73"/>
      <c r="U7" s="73"/>
      <c r="V7" s="73"/>
      <c r="W7" s="73"/>
      <c r="X7" s="73"/>
      <c r="Y7" s="73"/>
      <c r="Z7" s="73"/>
      <c r="AA7" s="89" t="s">
        <v>45</v>
      </c>
      <c r="AB7" s="84"/>
      <c r="AC7" s="84"/>
      <c r="AD7" s="84"/>
      <c r="AE7" s="93"/>
      <c r="AF7" s="99"/>
      <c r="AG7" s="377" t="str">
        <f>BE4&amp;BF4&amp;IF(OR(BF4="￥",BF4=""),"","，")&amp;BG4&amp;BH4&amp;BI4&amp;IF(OR(BI4="￥",BI4=""),"","，")&amp;BJ4&amp;BK4&amp;BL4&amp;IF(OR(BL4="￥",BL4=""),"","，")&amp;BM4&amp;BN4&amp;BO4</f>
        <v/>
      </c>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5"/>
      <c r="BF7" s="375"/>
      <c r="BG7" s="375"/>
      <c r="BH7" s="375"/>
      <c r="BI7" s="375"/>
      <c r="BJ7" s="375"/>
      <c r="BK7" s="375"/>
      <c r="BL7" s="375"/>
      <c r="BM7" s="375"/>
      <c r="BN7" s="375"/>
      <c r="BO7" s="375"/>
    </row>
    <row r="8" spans="1:67" s="38" customFormat="1" ht="15" customHeight="1">
      <c r="A8" s="39"/>
      <c r="B8" s="40" t="s">
        <v>51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83"/>
      <c r="AB8" s="83"/>
      <c r="AC8" s="83"/>
      <c r="AD8" s="83"/>
      <c r="AE8" s="94"/>
      <c r="AF8" s="99"/>
      <c r="AG8" s="377" t="str">
        <f>IF(L8="","　　",L8)&amp;IF(OR(O8="",S8="",W8=""),"　　　年　　　月　　　日",IF(O8&lt;10,"　　","　")&amp;DBCS(O8)&amp;"年"&amp;IF(S8&lt;10,"　　","　")&amp;DBCS(S8)&amp;"月"&amp;IF(W8&lt;10,"　　","　")&amp;DBCS(W8)&amp;"日")</f>
        <v>令和　　　年　　　月　　　日</v>
      </c>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5"/>
      <c r="BF8" s="375"/>
      <c r="BG8" s="375"/>
      <c r="BH8" s="375"/>
      <c r="BI8" s="375"/>
      <c r="BJ8" s="375"/>
      <c r="BK8" s="375"/>
      <c r="BL8" s="375"/>
      <c r="BM8" s="375"/>
      <c r="BN8" s="375"/>
      <c r="BO8" s="375"/>
    </row>
    <row r="9" spans="1:67" s="38" customFormat="1" ht="15" customHeight="1">
      <c r="A9" s="39"/>
      <c r="B9" s="40" t="s">
        <v>58</v>
      </c>
      <c r="C9" s="44"/>
      <c r="D9" s="44"/>
      <c r="E9" s="44"/>
      <c r="F9" s="44"/>
      <c r="G9" s="44"/>
      <c r="H9" s="44"/>
      <c r="I9" s="44"/>
      <c r="J9" s="44"/>
      <c r="K9" s="61"/>
      <c r="L9" s="264" t="str">
        <f>IF(L8="","",L8)</f>
        <v>令和</v>
      </c>
      <c r="M9" s="83"/>
      <c r="N9" s="83"/>
      <c r="O9" s="83" t="str">
        <f>IF(O8="","",O8)</f>
        <v/>
      </c>
      <c r="P9" s="83"/>
      <c r="Q9" s="83" t="s">
        <v>68</v>
      </c>
      <c r="R9" s="83"/>
      <c r="S9" s="83" t="str">
        <f>IF(S8="","",S8)</f>
        <v/>
      </c>
      <c r="T9" s="83"/>
      <c r="U9" s="83" t="s">
        <v>77</v>
      </c>
      <c r="V9" s="83"/>
      <c r="W9" s="83" t="str">
        <f>IF(W8="","",W8)</f>
        <v/>
      </c>
      <c r="X9" s="83"/>
      <c r="Y9" s="83" t="s">
        <v>9</v>
      </c>
      <c r="Z9" s="83"/>
      <c r="AA9" s="83"/>
      <c r="AB9" s="83"/>
      <c r="AC9" s="83"/>
      <c r="AD9" s="83"/>
      <c r="AE9" s="94"/>
      <c r="AF9" s="99"/>
      <c r="AG9" s="377" t="str">
        <f>IF(L9="","　　",L9)&amp;IF(OR(O9="",S9="",W9=""),"　　　年　　　月　　　日",IF(O9&lt;10,"　　","　")&amp;DBCS(O9)&amp;"年"&amp;IF(S9&lt;10,"　　","　")&amp;DBCS(S9)&amp;"月"&amp;IF(W9&lt;10,"　　","　")&amp;DBCS(W9)&amp;"日")</f>
        <v>令和　　　年　　　月　　　日</v>
      </c>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5"/>
      <c r="BF9" s="375"/>
      <c r="BG9" s="375"/>
      <c r="BH9" s="375"/>
      <c r="BI9" s="375"/>
      <c r="BJ9" s="375"/>
      <c r="BK9" s="375"/>
      <c r="BL9" s="375"/>
      <c r="BM9" s="375"/>
      <c r="BN9" s="375"/>
      <c r="BO9" s="375"/>
    </row>
    <row r="10" spans="1:67" s="38" customFormat="1" ht="15" customHeight="1">
      <c r="A10" s="39"/>
      <c r="B10" s="40" t="s">
        <v>124</v>
      </c>
      <c r="C10" s="44"/>
      <c r="D10" s="44"/>
      <c r="E10" s="44"/>
      <c r="F10" s="44"/>
      <c r="G10" s="44"/>
      <c r="H10" s="44"/>
      <c r="I10" s="44"/>
      <c r="J10" s="44"/>
      <c r="K10" s="61"/>
      <c r="L10" s="68" t="s">
        <v>301</v>
      </c>
      <c r="M10" s="74"/>
      <c r="N10" s="74"/>
      <c r="O10" s="74"/>
      <c r="P10" s="74"/>
      <c r="Q10" s="83" t="s">
        <v>68</v>
      </c>
      <c r="R10" s="83"/>
      <c r="S10" s="74"/>
      <c r="T10" s="74"/>
      <c r="U10" s="83" t="s">
        <v>77</v>
      </c>
      <c r="V10" s="83"/>
      <c r="W10" s="74"/>
      <c r="X10" s="74"/>
      <c r="Y10" s="83" t="s">
        <v>9</v>
      </c>
      <c r="Z10" s="83"/>
      <c r="AA10" s="83"/>
      <c r="AB10" s="83"/>
      <c r="AC10" s="83"/>
      <c r="AD10" s="83"/>
      <c r="AE10" s="94"/>
      <c r="AF10" s="99"/>
      <c r="AG10" s="377" t="str">
        <f>IF(L10="","　　",L10)&amp;IF(OR(O10="",S10="",W10=""),"　　　年　　　月　　　日",IF(O10&lt;10,"　　","　")&amp;DBCS(O10)&amp;"年"&amp;IF(S10&lt;10,"　　","　")&amp;DBCS(S10)&amp;"月"&amp;IF(W10&lt;10,"　　","　")&amp;DBCS(W10)&amp;"日")</f>
        <v>令和　　　年　　　月　　　日</v>
      </c>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5"/>
      <c r="BF10" s="375"/>
      <c r="BG10" s="375"/>
      <c r="BH10" s="375"/>
      <c r="BI10" s="375"/>
      <c r="BJ10" s="375"/>
      <c r="BK10" s="375"/>
      <c r="BL10" s="375"/>
      <c r="BM10" s="375"/>
      <c r="BN10" s="375"/>
      <c r="BO10" s="375"/>
    </row>
    <row r="11" spans="1:67" s="38" customFormat="1" ht="15" customHeight="1">
      <c r="A11" s="39"/>
      <c r="B11" s="40" t="s">
        <v>214</v>
      </c>
      <c r="C11" s="44"/>
      <c r="D11" s="44"/>
      <c r="E11" s="44"/>
      <c r="F11" s="44"/>
      <c r="G11" s="44"/>
      <c r="H11" s="44"/>
      <c r="I11" s="44"/>
      <c r="J11" s="44"/>
      <c r="K11" s="61"/>
      <c r="L11" s="409" t="s">
        <v>163</v>
      </c>
      <c r="M11" s="411"/>
      <c r="N11" s="412"/>
      <c r="O11" s="361"/>
      <c r="P11" s="418" t="str">
        <f>IF(L11="不要","※1～18ページをページ指定で印刷してください","")</f>
        <v/>
      </c>
      <c r="Q11" s="361"/>
      <c r="R11" s="361"/>
      <c r="S11" s="361"/>
      <c r="T11" s="361"/>
      <c r="U11" s="361"/>
      <c r="V11" s="361"/>
      <c r="W11" s="361"/>
      <c r="X11" s="361"/>
      <c r="Y11" s="361"/>
      <c r="Z11" s="361"/>
      <c r="AA11" s="361"/>
      <c r="AB11" s="361"/>
      <c r="AC11" s="361"/>
      <c r="AD11" s="361"/>
      <c r="AE11" s="372"/>
      <c r="AF11" s="99"/>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5"/>
      <c r="BF11" s="375"/>
      <c r="BG11" s="375"/>
      <c r="BH11" s="375"/>
      <c r="BI11" s="375"/>
      <c r="BJ11" s="375"/>
      <c r="BK11" s="375"/>
      <c r="BL11" s="375"/>
      <c r="BM11" s="375"/>
      <c r="BN11" s="375"/>
      <c r="BO11" s="375"/>
    </row>
    <row r="12" spans="1:67" s="38" customFormat="1" ht="15" customHeight="1">
      <c r="A12" s="39"/>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99"/>
      <c r="AG12" s="295"/>
      <c r="AH12" s="295"/>
      <c r="AI12" s="295"/>
      <c r="AJ12" s="295"/>
      <c r="AK12" s="295"/>
      <c r="AL12" s="295"/>
      <c r="AM12" s="295"/>
      <c r="AN12" s="295"/>
      <c r="AO12" s="295"/>
      <c r="AP12" s="295"/>
      <c r="AQ12" s="295"/>
      <c r="AR12" s="295"/>
      <c r="AS12" s="295"/>
      <c r="AT12" s="295"/>
      <c r="AU12" s="295"/>
      <c r="AV12" s="295"/>
      <c r="AW12" s="295"/>
      <c r="AX12" s="295"/>
      <c r="AY12" s="295"/>
      <c r="AZ12" s="295"/>
      <c r="BA12" s="295"/>
      <c r="BB12" s="295"/>
      <c r="BC12" s="295"/>
      <c r="BD12" s="295"/>
      <c r="BE12" s="38"/>
      <c r="BF12" s="38"/>
      <c r="BG12" s="38"/>
      <c r="BH12" s="38"/>
      <c r="BI12" s="38"/>
      <c r="BJ12" s="38"/>
      <c r="BK12" s="38"/>
      <c r="BL12" s="38"/>
      <c r="BM12" s="38"/>
      <c r="BN12" s="38"/>
      <c r="BO12" s="38"/>
    </row>
    <row r="13" spans="1:67" s="38" customFormat="1" ht="15" customHeight="1">
      <c r="A13" s="39"/>
      <c r="B13" s="42"/>
      <c r="C13" s="46"/>
      <c r="D13" s="46"/>
      <c r="E13" s="51"/>
      <c r="F13" s="55" t="s">
        <v>61</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99"/>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95"/>
      <c r="BC13" s="295"/>
      <c r="BD13" s="295"/>
      <c r="BE13" s="38"/>
      <c r="BF13" s="38"/>
      <c r="BG13" s="38"/>
      <c r="BH13" s="38"/>
      <c r="BI13" s="38"/>
      <c r="BJ13" s="38"/>
      <c r="BK13" s="38"/>
      <c r="BL13" s="38"/>
      <c r="BM13" s="38"/>
      <c r="BN13" s="38"/>
      <c r="BO13" s="38"/>
    </row>
    <row r="14" spans="1:67" s="38" customFormat="1" ht="15" customHeight="1">
      <c r="A14" s="39"/>
      <c r="B14" s="42"/>
      <c r="C14" s="46"/>
      <c r="D14" s="46"/>
      <c r="E14" s="51"/>
      <c r="F14" s="55" t="s">
        <v>63</v>
      </c>
      <c r="G14" s="58"/>
      <c r="H14" s="58"/>
      <c r="I14" s="58"/>
      <c r="J14" s="58"/>
      <c r="K14" s="63"/>
      <c r="L14" s="119"/>
      <c r="M14" s="123"/>
      <c r="N14" s="123"/>
      <c r="O14" s="123"/>
      <c r="P14" s="123"/>
      <c r="Q14" s="123"/>
      <c r="R14" s="123"/>
      <c r="S14" s="123"/>
      <c r="T14" s="123"/>
      <c r="U14" s="123"/>
      <c r="V14" s="123"/>
      <c r="W14" s="123"/>
      <c r="X14" s="123"/>
      <c r="Y14" s="123"/>
      <c r="Z14" s="123"/>
      <c r="AA14" s="123"/>
      <c r="AB14" s="123"/>
      <c r="AC14" s="123"/>
      <c r="AD14" s="123"/>
      <c r="AE14" s="134"/>
      <c r="AF14" s="99"/>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38"/>
      <c r="BF14" s="38"/>
      <c r="BG14" s="38"/>
      <c r="BH14" s="38"/>
      <c r="BI14" s="38"/>
      <c r="BJ14" s="38"/>
      <c r="BK14" s="38"/>
      <c r="BL14" s="38"/>
      <c r="BM14" s="38"/>
      <c r="BN14" s="38"/>
      <c r="BO14" s="38"/>
    </row>
    <row r="15" spans="1:67" s="38" customFormat="1" ht="15" customHeight="1">
      <c r="A15" s="39"/>
      <c r="B15" s="43"/>
      <c r="C15" s="47"/>
      <c r="D15" s="47"/>
      <c r="E15" s="52"/>
      <c r="F15" s="56" t="s">
        <v>82</v>
      </c>
      <c r="G15" s="59"/>
      <c r="H15" s="59"/>
      <c r="I15" s="59"/>
      <c r="J15" s="59"/>
      <c r="K15" s="64"/>
      <c r="L15" s="265"/>
      <c r="M15" s="267"/>
      <c r="N15" s="267"/>
      <c r="O15" s="267"/>
      <c r="P15" s="267"/>
      <c r="Q15" s="267"/>
      <c r="R15" s="267"/>
      <c r="S15" s="267"/>
      <c r="T15" s="267"/>
      <c r="U15" s="267"/>
      <c r="V15" s="267"/>
      <c r="W15" s="267"/>
      <c r="X15" s="267"/>
      <c r="Y15" s="267"/>
      <c r="Z15" s="267"/>
      <c r="AA15" s="267"/>
      <c r="AB15" s="267"/>
      <c r="AC15" s="267"/>
      <c r="AD15" s="267"/>
      <c r="AE15" s="290"/>
      <c r="AF15" s="38"/>
      <c r="AG15" s="295"/>
      <c r="AH15" s="295"/>
      <c r="AI15" s="295"/>
      <c r="AJ15" s="295"/>
      <c r="AK15" s="295"/>
      <c r="AL15" s="295"/>
      <c r="AM15" s="295"/>
      <c r="AN15" s="295"/>
      <c r="AO15" s="295"/>
      <c r="AP15" s="295"/>
      <c r="AQ15" s="295"/>
      <c r="AR15" s="295"/>
      <c r="AS15" s="295"/>
      <c r="AT15" s="295"/>
      <c r="AU15" s="295"/>
      <c r="AV15" s="295"/>
      <c r="AW15" s="295"/>
      <c r="AX15" s="295"/>
      <c r="AY15" s="295"/>
      <c r="AZ15" s="295"/>
      <c r="BA15" s="295"/>
      <c r="BB15" s="295"/>
      <c r="BC15" s="295"/>
      <c r="BD15" s="295"/>
      <c r="BE15" s="38"/>
      <c r="BF15" s="38"/>
      <c r="BG15" s="38"/>
      <c r="BH15" s="38"/>
      <c r="BI15" s="38"/>
      <c r="BJ15" s="38"/>
      <c r="BK15" s="38"/>
      <c r="BL15" s="38"/>
      <c r="BM15" s="38"/>
      <c r="BN15" s="38"/>
      <c r="BO15" s="38"/>
    </row>
    <row r="16" spans="1:67" ht="5.0999999999999996" customHeight="1">
      <c r="F16" s="436"/>
      <c r="G16" s="436"/>
      <c r="H16" s="436"/>
      <c r="I16" s="436"/>
      <c r="J16" s="436"/>
      <c r="K16" s="436"/>
      <c r="L16" s="436"/>
      <c r="M16" s="436"/>
    </row>
    <row r="17" spans="3:91" ht="9.6" customHeight="1">
      <c r="C17" s="430" t="str">
        <f>目次!F1</f>
        <v>【契約監理/20240401/第1版】</v>
      </c>
      <c r="D17" s="427"/>
    </row>
    <row r="18" spans="3:91" ht="9.6" customHeight="1">
      <c r="D18" s="427"/>
      <c r="AX18" s="427"/>
    </row>
    <row r="19" spans="3:91" ht="9.6" customHeight="1">
      <c r="D19" s="427"/>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c r="CM19" s="427"/>
    </row>
    <row r="20" spans="3:91" ht="9.6" customHeight="1">
      <c r="D20" s="427"/>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row>
    <row r="21" spans="3:91" ht="9.6" customHeight="1">
      <c r="D21" s="427"/>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row>
    <row r="22" spans="3:91" ht="9.6" customHeight="1">
      <c r="D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row>
    <row r="23" spans="3:91" ht="9.6" customHeight="1">
      <c r="D23" s="427" t="s">
        <v>337</v>
      </c>
      <c r="E23" s="427"/>
      <c r="F23" s="427"/>
      <c r="G23" s="427"/>
      <c r="H23" s="427"/>
      <c r="I23" s="427"/>
      <c r="J23" s="427"/>
      <c r="K23" s="427"/>
      <c r="L23" s="427"/>
      <c r="M23" s="427"/>
      <c r="N23" s="427"/>
      <c r="O23" s="427"/>
      <c r="P23" s="427"/>
      <c r="Q23" s="427"/>
      <c r="R23" s="427"/>
      <c r="S23" s="427"/>
      <c r="T23" s="427"/>
      <c r="U23" s="427"/>
      <c r="V23" s="427"/>
      <c r="W23" s="427"/>
      <c r="X23" s="427"/>
      <c r="Y23" s="427"/>
      <c r="Z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7"/>
    </row>
    <row r="24" spans="3:91" ht="9.6" customHeight="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7"/>
    </row>
    <row r="25" spans="3:91" ht="9.6" customHeight="1">
      <c r="D25" s="427"/>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row>
    <row r="26" spans="3:91" ht="9.6" customHeight="1">
      <c r="D26" s="427"/>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row>
    <row r="27" spans="3:91" ht="9.6" customHeight="1">
      <c r="D27" s="42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c r="CM27" s="427"/>
    </row>
    <row r="28" spans="3:91" ht="9.6" customHeight="1">
      <c r="D28" s="427"/>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row>
    <row r="29" spans="3:91" ht="9.6" customHeight="1">
      <c r="D29" s="427"/>
      <c r="E29" s="431" t="s">
        <v>342</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row>
    <row r="30" spans="3:91" ht="9.6" customHeight="1">
      <c r="D30" s="427"/>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row>
    <row r="31" spans="3:91" ht="9.6" customHeight="1">
      <c r="D31" s="427"/>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row>
    <row r="32" spans="3:91" ht="9.6" customHeight="1">
      <c r="D32" s="427"/>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row>
    <row r="33" spans="5:91" ht="9.6" customHeight="1">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row>
    <row r="34" spans="5:91" ht="9.6" customHeight="1">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row>
    <row r="35" spans="5:91" ht="9.6" customHeight="1">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row>
    <row r="36" spans="5:91" ht="9.6" customHeight="1">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row>
    <row r="37" spans="5:91" ht="9.6" customHeight="1">
      <c r="E37" s="432" t="s">
        <v>31</v>
      </c>
      <c r="F37" s="438"/>
      <c r="G37" s="440" t="s">
        <v>274</v>
      </c>
      <c r="H37" s="440"/>
      <c r="I37" s="440"/>
      <c r="J37" s="440"/>
      <c r="K37" s="440"/>
      <c r="L37" s="440"/>
      <c r="M37" s="446"/>
      <c r="N37" s="449"/>
      <c r="O37" s="452" t="str">
        <f>IF(L2="","",L2)</f>
        <v/>
      </c>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500"/>
      <c r="AQ37" s="282"/>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row>
    <row r="38" spans="5:91" ht="9.6" customHeight="1">
      <c r="E38" s="433"/>
      <c r="F38" s="435"/>
      <c r="G38" s="441"/>
      <c r="H38" s="441"/>
      <c r="I38" s="441"/>
      <c r="J38" s="441"/>
      <c r="K38" s="441"/>
      <c r="L38" s="441"/>
      <c r="M38" s="447"/>
      <c r="N38" s="450"/>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501"/>
      <c r="AQ38" s="282"/>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c r="CM38" s="427"/>
    </row>
    <row r="39" spans="5:91" ht="9.6" customHeight="1">
      <c r="E39" s="433"/>
      <c r="F39" s="435"/>
      <c r="G39" s="441"/>
      <c r="H39" s="441"/>
      <c r="I39" s="441"/>
      <c r="J39" s="441"/>
      <c r="K39" s="441"/>
      <c r="L39" s="441"/>
      <c r="M39" s="447"/>
      <c r="N39" s="450"/>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501"/>
      <c r="AQ39" s="282"/>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c r="CM39" s="427"/>
    </row>
    <row r="40" spans="5:91" ht="9.6" customHeight="1">
      <c r="E40" s="433"/>
      <c r="F40" s="435"/>
      <c r="G40" s="441"/>
      <c r="H40" s="441"/>
      <c r="I40" s="441"/>
      <c r="J40" s="441"/>
      <c r="K40" s="441"/>
      <c r="L40" s="441"/>
      <c r="M40" s="447"/>
      <c r="N40" s="450"/>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501"/>
      <c r="AQ40" s="282"/>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row>
    <row r="41" spans="5:91" ht="9.6" customHeight="1">
      <c r="E41" s="434"/>
      <c r="F41" s="439"/>
      <c r="G41" s="442"/>
      <c r="H41" s="442"/>
      <c r="I41" s="442"/>
      <c r="J41" s="442"/>
      <c r="K41" s="442"/>
      <c r="L41" s="442"/>
      <c r="M41" s="448"/>
      <c r="N41" s="416"/>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502"/>
      <c r="AQ41" s="282"/>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row>
    <row r="42" spans="5:91" ht="9.6" customHeight="1">
      <c r="E42" s="432" t="s">
        <v>110</v>
      </c>
      <c r="F42" s="438"/>
      <c r="G42" s="440" t="s">
        <v>278</v>
      </c>
      <c r="H42" s="440"/>
      <c r="I42" s="440"/>
      <c r="J42" s="440"/>
      <c r="K42" s="440"/>
      <c r="L42" s="440"/>
      <c r="M42" s="446"/>
      <c r="N42" s="449"/>
      <c r="O42" s="453"/>
      <c r="P42" s="453"/>
      <c r="Q42" s="453"/>
      <c r="R42" s="451"/>
      <c r="S42" s="470"/>
      <c r="T42" s="470"/>
      <c r="U42" s="470"/>
      <c r="V42" s="470"/>
      <c r="W42" s="470"/>
      <c r="X42" s="470"/>
      <c r="Y42" s="470"/>
      <c r="Z42" s="470"/>
      <c r="AA42" s="470"/>
      <c r="AB42" s="470"/>
      <c r="AC42" s="470"/>
      <c r="AD42" s="451"/>
      <c r="AE42" s="451"/>
      <c r="AF42" s="451"/>
      <c r="AG42" s="451"/>
      <c r="AH42" s="451"/>
      <c r="AI42" s="451"/>
      <c r="AJ42" s="451"/>
      <c r="AK42" s="451"/>
      <c r="AL42" s="451"/>
      <c r="AM42" s="451"/>
      <c r="AN42" s="451"/>
      <c r="AO42" s="451"/>
      <c r="AP42" s="446"/>
      <c r="AQ42" s="282"/>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row>
    <row r="43" spans="5:91" ht="9.6" customHeight="1">
      <c r="E43" s="433"/>
      <c r="F43" s="435"/>
      <c r="G43" s="441"/>
      <c r="H43" s="441"/>
      <c r="I43" s="441"/>
      <c r="J43" s="441"/>
      <c r="K43" s="441"/>
      <c r="L43" s="441"/>
      <c r="M43" s="447"/>
      <c r="N43" s="450"/>
      <c r="O43" s="46" t="str">
        <f>"津山市　"&amp;IF(O3="","　　　　　　　　",O3)&amp;"　地内"</f>
        <v>津山市　　　　　　　　　　地内</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47"/>
      <c r="AQ43" s="282"/>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row>
    <row r="44" spans="5:91" ht="9.6" customHeight="1">
      <c r="E44" s="433"/>
      <c r="F44" s="435"/>
      <c r="G44" s="441"/>
      <c r="H44" s="441"/>
      <c r="I44" s="441"/>
      <c r="J44" s="441"/>
      <c r="K44" s="441"/>
      <c r="L44" s="441"/>
      <c r="M44" s="447"/>
      <c r="N44" s="450"/>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47"/>
      <c r="AQ44" s="282"/>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row>
    <row r="45" spans="5:91" ht="9.6" customHeight="1">
      <c r="E45" s="433"/>
      <c r="F45" s="435"/>
      <c r="G45" s="441"/>
      <c r="H45" s="441"/>
      <c r="I45" s="441"/>
      <c r="J45" s="441"/>
      <c r="K45" s="441"/>
      <c r="L45" s="441"/>
      <c r="M45" s="447"/>
      <c r="N45" s="450"/>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47"/>
      <c r="AQ45" s="282"/>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row>
    <row r="46" spans="5:91" ht="9.6" customHeight="1">
      <c r="E46" s="434"/>
      <c r="F46" s="439"/>
      <c r="G46" s="442"/>
      <c r="H46" s="442"/>
      <c r="I46" s="442"/>
      <c r="J46" s="442"/>
      <c r="K46" s="442"/>
      <c r="L46" s="442"/>
      <c r="M46" s="448"/>
      <c r="N46" s="416"/>
      <c r="O46" s="454"/>
      <c r="P46" s="454"/>
      <c r="Q46" s="454"/>
      <c r="R46" s="66"/>
      <c r="S46" s="471"/>
      <c r="T46" s="471"/>
      <c r="U46" s="471"/>
      <c r="V46" s="471"/>
      <c r="W46" s="471"/>
      <c r="X46" s="471"/>
      <c r="Y46" s="471"/>
      <c r="Z46" s="471"/>
      <c r="AA46" s="471"/>
      <c r="AB46" s="471"/>
      <c r="AC46" s="471"/>
      <c r="AD46" s="66"/>
      <c r="AE46" s="66"/>
      <c r="AF46" s="66"/>
      <c r="AG46" s="66"/>
      <c r="AH46" s="66"/>
      <c r="AI46" s="66"/>
      <c r="AJ46" s="66"/>
      <c r="AK46" s="66"/>
      <c r="AL46" s="66"/>
      <c r="AM46" s="66"/>
      <c r="AN46" s="66"/>
      <c r="AO46" s="66"/>
      <c r="AP46" s="448"/>
      <c r="AQ46" s="282"/>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row>
    <row r="47" spans="5:91" ht="9.9499999999999993" customHeight="1">
      <c r="E47" s="432" t="s">
        <v>112</v>
      </c>
      <c r="F47" s="438"/>
      <c r="G47" s="440" t="s">
        <v>239</v>
      </c>
      <c r="H47" s="440"/>
      <c r="I47" s="440"/>
      <c r="J47" s="440"/>
      <c r="K47" s="440"/>
      <c r="L47" s="440"/>
      <c r="M47" s="446"/>
      <c r="N47" s="449"/>
      <c r="O47" s="455" t="s">
        <v>252</v>
      </c>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503"/>
      <c r="AQ47" s="456"/>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row>
    <row r="48" spans="5:91" ht="9.6" customHeight="1">
      <c r="E48" s="433"/>
      <c r="F48" s="435"/>
      <c r="G48" s="441"/>
      <c r="H48" s="441"/>
      <c r="I48" s="441"/>
      <c r="J48" s="441"/>
      <c r="K48" s="441"/>
      <c r="L48" s="441"/>
      <c r="M48" s="447"/>
      <c r="N48" s="450"/>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504"/>
      <c r="AQ48" s="456"/>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row>
    <row r="49" spans="5:91" ht="9.6" customHeight="1">
      <c r="E49" s="433"/>
      <c r="F49" s="435"/>
      <c r="G49" s="441"/>
      <c r="H49" s="441"/>
      <c r="I49" s="441"/>
      <c r="J49" s="441"/>
      <c r="K49" s="441"/>
      <c r="L49" s="441"/>
      <c r="M49" s="447"/>
      <c r="N49" s="450"/>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504"/>
      <c r="AQ49" s="456"/>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row>
    <row r="50" spans="5:91" ht="9.6" customHeight="1">
      <c r="E50" s="433"/>
      <c r="F50" s="435"/>
      <c r="G50" s="441"/>
      <c r="H50" s="441"/>
      <c r="I50" s="441"/>
      <c r="J50" s="441"/>
      <c r="K50" s="441"/>
      <c r="L50" s="441"/>
      <c r="M50" s="447"/>
      <c r="N50" s="450"/>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504"/>
      <c r="AQ50" s="456"/>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row>
    <row r="51" spans="5:91" ht="9.6" customHeight="1">
      <c r="E51" s="434"/>
      <c r="F51" s="439"/>
      <c r="G51" s="442"/>
      <c r="H51" s="442"/>
      <c r="I51" s="442"/>
      <c r="J51" s="442"/>
      <c r="K51" s="442"/>
      <c r="L51" s="442"/>
      <c r="M51" s="448"/>
      <c r="N51" s="416"/>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505"/>
      <c r="AQ51" s="456"/>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row>
    <row r="52" spans="5:91" ht="9.6" customHeight="1">
      <c r="E52" s="432" t="s">
        <v>47</v>
      </c>
      <c r="F52" s="438"/>
      <c r="G52" s="330" t="s">
        <v>330</v>
      </c>
      <c r="H52" s="330"/>
      <c r="I52" s="330"/>
      <c r="J52" s="330"/>
      <c r="K52" s="330"/>
      <c r="L52" s="330"/>
      <c r="M52" s="446"/>
      <c r="N52" s="449"/>
      <c r="O52" s="330" t="s">
        <v>343</v>
      </c>
      <c r="P52" s="330"/>
      <c r="Q52" s="330"/>
      <c r="R52" s="451"/>
      <c r="S52" s="451"/>
      <c r="T52" s="451" t="str">
        <f>AG9</f>
        <v>令和　　　年　　　月　　　日</v>
      </c>
      <c r="U52" s="451"/>
      <c r="V52" s="451"/>
      <c r="W52" s="451"/>
      <c r="X52" s="451"/>
      <c r="Y52" s="451"/>
      <c r="Z52" s="451"/>
      <c r="AA52" s="451"/>
      <c r="AB52" s="451"/>
      <c r="AC52" s="451"/>
      <c r="AD52" s="451"/>
      <c r="AE52" s="451"/>
      <c r="AF52" s="451"/>
      <c r="AG52" s="451"/>
      <c r="AH52" s="451"/>
      <c r="AI52" s="451"/>
      <c r="AJ52" s="451"/>
      <c r="AK52" s="451"/>
      <c r="AL52" s="451"/>
      <c r="AM52" s="451"/>
      <c r="AN52" s="451"/>
      <c r="AO52" s="451"/>
      <c r="AP52" s="446"/>
      <c r="AQ52" s="282"/>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row>
    <row r="53" spans="5:91" ht="9.6" customHeight="1">
      <c r="E53" s="433"/>
      <c r="F53" s="435"/>
      <c r="G53" s="331"/>
      <c r="H53" s="331"/>
      <c r="I53" s="331"/>
      <c r="J53" s="331"/>
      <c r="K53" s="331"/>
      <c r="L53" s="331"/>
      <c r="M53" s="447"/>
      <c r="N53" s="450"/>
      <c r="O53" s="331"/>
      <c r="P53" s="331"/>
      <c r="Q53" s="331"/>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447"/>
      <c r="AQ53" s="282"/>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row>
    <row r="54" spans="5:91" ht="9.6" customHeight="1">
      <c r="E54" s="433"/>
      <c r="F54" s="435"/>
      <c r="G54" s="331"/>
      <c r="H54" s="331"/>
      <c r="I54" s="331"/>
      <c r="J54" s="331"/>
      <c r="K54" s="331"/>
      <c r="L54" s="331"/>
      <c r="M54" s="447"/>
      <c r="N54" s="450"/>
      <c r="O54" s="331"/>
      <c r="P54" s="331"/>
      <c r="Q54" s="331"/>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447"/>
      <c r="AQ54" s="282"/>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row>
    <row r="55" spans="5:91" ht="9.6" customHeight="1">
      <c r="E55" s="433"/>
      <c r="F55" s="435"/>
      <c r="G55" s="331"/>
      <c r="H55" s="331"/>
      <c r="I55" s="331"/>
      <c r="J55" s="331"/>
      <c r="K55" s="331"/>
      <c r="L55" s="331"/>
      <c r="M55" s="447"/>
      <c r="N55" s="450"/>
      <c r="O55" s="331"/>
      <c r="P55" s="331"/>
      <c r="Q55" s="331"/>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447"/>
      <c r="AQ55" s="282"/>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row>
    <row r="56" spans="5:91" ht="9.6" customHeight="1">
      <c r="E56" s="433"/>
      <c r="F56" s="435"/>
      <c r="G56" s="331"/>
      <c r="H56" s="331"/>
      <c r="I56" s="331"/>
      <c r="J56" s="331"/>
      <c r="K56" s="331"/>
      <c r="L56" s="331"/>
      <c r="M56" s="447"/>
      <c r="N56" s="450"/>
      <c r="O56" s="331" t="s">
        <v>156</v>
      </c>
      <c r="P56" s="331"/>
      <c r="Q56" s="331"/>
      <c r="R56" s="282"/>
      <c r="S56" s="282"/>
      <c r="T56" s="282" t="str">
        <f>AG10</f>
        <v>令和　　　年　　　月　　　日</v>
      </c>
      <c r="U56" s="282"/>
      <c r="V56" s="282"/>
      <c r="W56" s="282"/>
      <c r="X56" s="282"/>
      <c r="Y56" s="282"/>
      <c r="Z56" s="282"/>
      <c r="AA56" s="282"/>
      <c r="AB56" s="282"/>
      <c r="AC56" s="282"/>
      <c r="AD56" s="282"/>
      <c r="AE56" s="282"/>
      <c r="AF56" s="282"/>
      <c r="AG56" s="282"/>
      <c r="AH56" s="282"/>
      <c r="AI56" s="282"/>
      <c r="AJ56" s="282"/>
      <c r="AK56" s="282"/>
      <c r="AL56" s="282"/>
      <c r="AM56" s="282"/>
      <c r="AN56" s="282"/>
      <c r="AO56" s="282"/>
      <c r="AP56" s="447"/>
      <c r="AQ56" s="282"/>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row>
    <row r="57" spans="5:91" ht="9.6" customHeight="1">
      <c r="E57" s="433"/>
      <c r="F57" s="435"/>
      <c r="G57" s="331"/>
      <c r="H57" s="331"/>
      <c r="I57" s="331"/>
      <c r="J57" s="331"/>
      <c r="K57" s="331"/>
      <c r="L57" s="331"/>
      <c r="M57" s="447"/>
      <c r="N57" s="450"/>
      <c r="O57" s="331"/>
      <c r="P57" s="331"/>
      <c r="Q57" s="331"/>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447"/>
      <c r="AQ57" s="282"/>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row>
    <row r="58" spans="5:91" ht="9.6" customHeight="1">
      <c r="E58" s="433"/>
      <c r="F58" s="435"/>
      <c r="G58" s="331"/>
      <c r="H58" s="331"/>
      <c r="I58" s="331"/>
      <c r="J58" s="331"/>
      <c r="K58" s="331"/>
      <c r="L58" s="331"/>
      <c r="M58" s="447"/>
      <c r="N58" s="450"/>
      <c r="O58" s="331"/>
      <c r="P58" s="331"/>
      <c r="Q58" s="331"/>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447"/>
      <c r="AQ58" s="282"/>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row>
    <row r="59" spans="5:91" ht="9.6" customHeight="1">
      <c r="E59" s="434"/>
      <c r="F59" s="439"/>
      <c r="G59" s="332"/>
      <c r="H59" s="332"/>
      <c r="I59" s="332"/>
      <c r="J59" s="332"/>
      <c r="K59" s="332"/>
      <c r="L59" s="332"/>
      <c r="M59" s="448"/>
      <c r="N59" s="416"/>
      <c r="O59" s="332"/>
      <c r="P59" s="332"/>
      <c r="Q59" s="332"/>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448"/>
      <c r="AQ59" s="282"/>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row>
    <row r="60" spans="5:91" ht="9.6" customHeight="1">
      <c r="E60" s="432" t="s">
        <v>118</v>
      </c>
      <c r="F60" s="438"/>
      <c r="G60" s="330" t="s">
        <v>117</v>
      </c>
      <c r="H60" s="330"/>
      <c r="I60" s="330"/>
      <c r="J60" s="330"/>
      <c r="K60" s="330"/>
      <c r="L60" s="330"/>
      <c r="M60" s="446"/>
      <c r="N60" s="451"/>
      <c r="O60" s="458" t="s">
        <v>184</v>
      </c>
      <c r="P60" s="458"/>
      <c r="Q60" s="458"/>
      <c r="R60" s="458"/>
      <c r="S60" s="458"/>
      <c r="T60" s="458"/>
      <c r="U60" s="458"/>
      <c r="V60" s="458"/>
      <c r="W60" s="458"/>
      <c r="X60" s="481"/>
      <c r="Y60" s="485" t="s">
        <v>268</v>
      </c>
      <c r="Z60" s="490"/>
      <c r="AA60" s="485" t="s">
        <v>269</v>
      </c>
      <c r="AB60" s="490"/>
      <c r="AC60" s="485" t="s">
        <v>42</v>
      </c>
      <c r="AD60" s="490"/>
      <c r="AE60" s="485" t="s">
        <v>79</v>
      </c>
      <c r="AF60" s="490"/>
      <c r="AG60" s="485" t="s">
        <v>160</v>
      </c>
      <c r="AH60" s="490"/>
      <c r="AI60" s="485" t="s">
        <v>99</v>
      </c>
      <c r="AJ60" s="490"/>
      <c r="AK60" s="485" t="s">
        <v>253</v>
      </c>
      <c r="AL60" s="490"/>
      <c r="AM60" s="485" t="s">
        <v>139</v>
      </c>
      <c r="AN60" s="490"/>
      <c r="AO60" s="485" t="s">
        <v>45</v>
      </c>
      <c r="AP60" s="490"/>
      <c r="AQ60" s="509"/>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row>
    <row r="61" spans="5:91" ht="9.6" customHeight="1">
      <c r="E61" s="433"/>
      <c r="F61" s="435"/>
      <c r="G61" s="331"/>
      <c r="H61" s="331"/>
      <c r="I61" s="331"/>
      <c r="J61" s="331"/>
      <c r="K61" s="331"/>
      <c r="L61" s="331"/>
      <c r="M61" s="447"/>
      <c r="N61" s="282"/>
      <c r="O61" s="400"/>
      <c r="P61" s="400"/>
      <c r="Q61" s="400"/>
      <c r="R61" s="400"/>
      <c r="S61" s="400"/>
      <c r="T61" s="400"/>
      <c r="U61" s="400"/>
      <c r="V61" s="400"/>
      <c r="W61" s="400"/>
      <c r="X61" s="482"/>
      <c r="Y61" s="486"/>
      <c r="Z61" s="491"/>
      <c r="AA61" s="486"/>
      <c r="AB61" s="491"/>
      <c r="AC61" s="486"/>
      <c r="AD61" s="491"/>
      <c r="AE61" s="486"/>
      <c r="AF61" s="491"/>
      <c r="AG61" s="486"/>
      <c r="AH61" s="491"/>
      <c r="AI61" s="486"/>
      <c r="AJ61" s="491"/>
      <c r="AK61" s="486"/>
      <c r="AL61" s="491"/>
      <c r="AM61" s="486"/>
      <c r="AN61" s="491"/>
      <c r="AO61" s="486"/>
      <c r="AP61" s="491"/>
      <c r="AQ61" s="509"/>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row>
    <row r="62" spans="5:91" ht="9.6" customHeight="1">
      <c r="E62" s="433"/>
      <c r="F62" s="435"/>
      <c r="G62" s="331"/>
      <c r="H62" s="331"/>
      <c r="I62" s="331"/>
      <c r="J62" s="331"/>
      <c r="K62" s="331"/>
      <c r="L62" s="331"/>
      <c r="M62" s="447"/>
      <c r="N62" s="282"/>
      <c r="O62" s="400" t="s">
        <v>92</v>
      </c>
      <c r="P62" s="400"/>
      <c r="Q62" s="400"/>
      <c r="R62" s="400"/>
      <c r="S62" s="400"/>
      <c r="T62" s="400"/>
      <c r="U62" s="400"/>
      <c r="V62" s="477" t="str">
        <f>AG4</f>
        <v/>
      </c>
      <c r="W62" s="477" t="str">
        <f>AH4</f>
        <v/>
      </c>
      <c r="X62" s="483"/>
      <c r="Y62" s="542" t="str">
        <f>AI4</f>
        <v/>
      </c>
      <c r="Z62" s="483"/>
      <c r="AA62" s="542" t="str">
        <f>AJ4</f>
        <v/>
      </c>
      <c r="AB62" s="483"/>
      <c r="AC62" s="542" t="str">
        <f>AK4</f>
        <v/>
      </c>
      <c r="AD62" s="483"/>
      <c r="AE62" s="542" t="str">
        <f>AL4</f>
        <v/>
      </c>
      <c r="AF62" s="483"/>
      <c r="AG62" s="542" t="str">
        <f>AM4</f>
        <v/>
      </c>
      <c r="AH62" s="483"/>
      <c r="AI62" s="542" t="str">
        <f>AN4</f>
        <v/>
      </c>
      <c r="AJ62" s="483"/>
      <c r="AK62" s="542" t="str">
        <f>AO4</f>
        <v/>
      </c>
      <c r="AL62" s="483"/>
      <c r="AM62" s="542" t="str">
        <f>AP4</f>
        <v/>
      </c>
      <c r="AN62" s="483"/>
      <c r="AO62" s="542" t="str">
        <f>AQ4</f>
        <v/>
      </c>
      <c r="AP62" s="483"/>
      <c r="AQ62" s="477"/>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row>
    <row r="63" spans="5:91" ht="9.6" customHeight="1">
      <c r="E63" s="433"/>
      <c r="F63" s="435"/>
      <c r="G63" s="331"/>
      <c r="H63" s="331"/>
      <c r="I63" s="331"/>
      <c r="J63" s="331"/>
      <c r="K63" s="331"/>
      <c r="L63" s="331"/>
      <c r="M63" s="447"/>
      <c r="N63" s="282"/>
      <c r="O63" s="400"/>
      <c r="P63" s="400"/>
      <c r="Q63" s="400"/>
      <c r="R63" s="400"/>
      <c r="S63" s="400"/>
      <c r="T63" s="400"/>
      <c r="U63" s="400"/>
      <c r="V63" s="477"/>
      <c r="W63" s="477"/>
      <c r="X63" s="483"/>
      <c r="Y63" s="542"/>
      <c r="Z63" s="483"/>
      <c r="AA63" s="542"/>
      <c r="AB63" s="483"/>
      <c r="AC63" s="542"/>
      <c r="AD63" s="483"/>
      <c r="AE63" s="542"/>
      <c r="AF63" s="483"/>
      <c r="AG63" s="542"/>
      <c r="AH63" s="483"/>
      <c r="AI63" s="542"/>
      <c r="AJ63" s="483"/>
      <c r="AK63" s="542"/>
      <c r="AL63" s="483"/>
      <c r="AM63" s="542"/>
      <c r="AN63" s="483"/>
      <c r="AO63" s="542"/>
      <c r="AP63" s="483"/>
      <c r="AQ63" s="477"/>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row>
    <row r="64" spans="5:91" ht="9.6" customHeight="1">
      <c r="E64" s="433"/>
      <c r="F64" s="435"/>
      <c r="G64" s="331"/>
      <c r="H64" s="331"/>
      <c r="I64" s="331"/>
      <c r="J64" s="331"/>
      <c r="K64" s="331"/>
      <c r="L64" s="331"/>
      <c r="M64" s="447"/>
      <c r="N64" s="282"/>
      <c r="O64" s="400" t="s">
        <v>344</v>
      </c>
      <c r="P64" s="400"/>
      <c r="Q64" s="400"/>
      <c r="R64" s="400"/>
      <c r="S64" s="400"/>
      <c r="T64" s="400"/>
      <c r="U64" s="400"/>
      <c r="V64" s="477"/>
      <c r="W64" s="477"/>
      <c r="X64" s="483"/>
      <c r="Y64" s="542"/>
      <c r="Z64" s="483"/>
      <c r="AA64" s="542"/>
      <c r="AB64" s="483"/>
      <c r="AC64" s="542"/>
      <c r="AD64" s="483"/>
      <c r="AE64" s="542"/>
      <c r="AF64" s="483"/>
      <c r="AG64" s="542"/>
      <c r="AH64" s="483"/>
      <c r="AI64" s="542"/>
      <c r="AJ64" s="483"/>
      <c r="AK64" s="542"/>
      <c r="AL64" s="483"/>
      <c r="AM64" s="542"/>
      <c r="AN64" s="483"/>
      <c r="AO64" s="542"/>
      <c r="AP64" s="483"/>
      <c r="AQ64" s="477"/>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row>
    <row r="65" spans="5:91" ht="9.6" customHeight="1">
      <c r="E65" s="433"/>
      <c r="F65" s="435"/>
      <c r="G65" s="331"/>
      <c r="H65" s="331"/>
      <c r="I65" s="331"/>
      <c r="J65" s="331"/>
      <c r="K65" s="331"/>
      <c r="L65" s="331"/>
      <c r="M65" s="447"/>
      <c r="N65" s="282"/>
      <c r="O65" s="400"/>
      <c r="P65" s="400"/>
      <c r="Q65" s="400"/>
      <c r="R65" s="400"/>
      <c r="S65" s="400"/>
      <c r="T65" s="400"/>
      <c r="U65" s="400"/>
      <c r="V65" s="477"/>
      <c r="W65" s="477"/>
      <c r="X65" s="483"/>
      <c r="Y65" s="542"/>
      <c r="Z65" s="483"/>
      <c r="AA65" s="542"/>
      <c r="AB65" s="483"/>
      <c r="AC65" s="542"/>
      <c r="AD65" s="483"/>
      <c r="AE65" s="542"/>
      <c r="AF65" s="483"/>
      <c r="AG65" s="542"/>
      <c r="AH65" s="483"/>
      <c r="AI65" s="542"/>
      <c r="AJ65" s="483"/>
      <c r="AK65" s="542"/>
      <c r="AL65" s="483"/>
      <c r="AM65" s="542"/>
      <c r="AN65" s="483"/>
      <c r="AO65" s="542"/>
      <c r="AP65" s="483"/>
      <c r="AQ65" s="477"/>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row>
    <row r="66" spans="5:91" ht="9.6" customHeight="1">
      <c r="E66" s="433"/>
      <c r="F66" s="435"/>
      <c r="G66" s="331"/>
      <c r="H66" s="331"/>
      <c r="I66" s="331"/>
      <c r="J66" s="331"/>
      <c r="K66" s="331"/>
      <c r="L66" s="331"/>
      <c r="M66" s="447"/>
      <c r="N66" s="282"/>
      <c r="O66" s="400" t="s">
        <v>59</v>
      </c>
      <c r="P66" s="400"/>
      <c r="Q66" s="400"/>
      <c r="R66" s="400"/>
      <c r="S66" s="400"/>
      <c r="T66" s="400"/>
      <c r="U66" s="400"/>
      <c r="V66" s="477"/>
      <c r="W66" s="477"/>
      <c r="X66" s="483"/>
      <c r="Y66" s="542"/>
      <c r="Z66" s="483"/>
      <c r="AA66" s="542"/>
      <c r="AB66" s="483"/>
      <c r="AC66" s="542"/>
      <c r="AD66" s="483"/>
      <c r="AE66" s="542"/>
      <c r="AF66" s="483"/>
      <c r="AG66" s="542"/>
      <c r="AH66" s="483"/>
      <c r="AI66" s="542"/>
      <c r="AJ66" s="483"/>
      <c r="AK66" s="542"/>
      <c r="AL66" s="483"/>
      <c r="AM66" s="542"/>
      <c r="AN66" s="483"/>
      <c r="AO66" s="542"/>
      <c r="AP66" s="483"/>
      <c r="AQ66" s="477"/>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row>
    <row r="67" spans="5:91" ht="9.6" customHeight="1">
      <c r="E67" s="433"/>
      <c r="F67" s="435"/>
      <c r="G67" s="331"/>
      <c r="H67" s="331"/>
      <c r="I67" s="331"/>
      <c r="J67" s="331"/>
      <c r="K67" s="331"/>
      <c r="L67" s="331"/>
      <c r="M67" s="447"/>
      <c r="N67" s="66"/>
      <c r="O67" s="459"/>
      <c r="P67" s="459"/>
      <c r="Q67" s="459"/>
      <c r="R67" s="459"/>
      <c r="S67" s="459"/>
      <c r="T67" s="459"/>
      <c r="U67" s="459"/>
      <c r="V67" s="478"/>
      <c r="W67" s="478"/>
      <c r="X67" s="484"/>
      <c r="Y67" s="543"/>
      <c r="Z67" s="484"/>
      <c r="AA67" s="543"/>
      <c r="AB67" s="484"/>
      <c r="AC67" s="543"/>
      <c r="AD67" s="484"/>
      <c r="AE67" s="543"/>
      <c r="AF67" s="484"/>
      <c r="AG67" s="543"/>
      <c r="AH67" s="484"/>
      <c r="AI67" s="543"/>
      <c r="AJ67" s="484"/>
      <c r="AK67" s="543"/>
      <c r="AL67" s="484"/>
      <c r="AM67" s="543"/>
      <c r="AN67" s="484"/>
      <c r="AO67" s="543"/>
      <c r="AP67" s="484"/>
      <c r="AQ67" s="477"/>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row>
    <row r="68" spans="5:91" ht="9.6" customHeight="1">
      <c r="E68" s="433"/>
      <c r="F68" s="435"/>
      <c r="G68" s="331"/>
      <c r="H68" s="331"/>
      <c r="I68" s="331"/>
      <c r="J68" s="331"/>
      <c r="K68" s="331"/>
      <c r="L68" s="331"/>
      <c r="M68" s="447"/>
      <c r="N68" s="328"/>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86"/>
      <c r="AQ68" s="282"/>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row>
    <row r="69" spans="5:91" ht="9.6" customHeight="1">
      <c r="E69" s="433"/>
      <c r="F69" s="435"/>
      <c r="G69" s="331"/>
      <c r="H69" s="331"/>
      <c r="I69" s="331"/>
      <c r="J69" s="331"/>
      <c r="K69" s="331"/>
      <c r="L69" s="331"/>
      <c r="M69" s="447"/>
      <c r="N69" s="328"/>
      <c r="O69" s="460" t="s">
        <v>346</v>
      </c>
      <c r="P69" s="460"/>
      <c r="Q69" s="460"/>
      <c r="R69" s="460"/>
      <c r="S69" s="460"/>
      <c r="T69" s="460"/>
      <c r="U69" s="460"/>
      <c r="V69" s="460"/>
      <c r="W69" s="460"/>
      <c r="X69" s="460"/>
      <c r="Y69" s="460"/>
      <c r="Z69" s="460"/>
      <c r="AA69" s="460"/>
      <c r="AB69" s="460"/>
      <c r="AC69" s="495" t="str">
        <f>$AG$6</f>
        <v/>
      </c>
      <c r="AD69" s="495"/>
      <c r="AE69" s="495"/>
      <c r="AF69" s="495"/>
      <c r="AG69" s="495"/>
      <c r="AH69" s="495"/>
      <c r="AI69" s="495"/>
      <c r="AJ69" s="495"/>
      <c r="AK69" s="495"/>
      <c r="AL69" s="495"/>
      <c r="AM69" s="495"/>
      <c r="AN69" s="181" t="s">
        <v>45</v>
      </c>
      <c r="AO69" s="181"/>
      <c r="AP69" s="386"/>
      <c r="AQ69" s="282"/>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row>
    <row r="70" spans="5:91" ht="9.6" customHeight="1">
      <c r="E70" s="433"/>
      <c r="F70" s="435"/>
      <c r="G70" s="331"/>
      <c r="H70" s="331"/>
      <c r="I70" s="331"/>
      <c r="J70" s="331"/>
      <c r="K70" s="331"/>
      <c r="L70" s="331"/>
      <c r="M70" s="447"/>
      <c r="N70" s="328"/>
      <c r="O70" s="460"/>
      <c r="P70" s="460"/>
      <c r="Q70" s="460"/>
      <c r="R70" s="460"/>
      <c r="S70" s="460"/>
      <c r="T70" s="460"/>
      <c r="U70" s="460"/>
      <c r="V70" s="460"/>
      <c r="W70" s="460"/>
      <c r="X70" s="460"/>
      <c r="Y70" s="460"/>
      <c r="Z70" s="460"/>
      <c r="AA70" s="460"/>
      <c r="AB70" s="460"/>
      <c r="AC70" s="495"/>
      <c r="AD70" s="495"/>
      <c r="AE70" s="495"/>
      <c r="AF70" s="495"/>
      <c r="AG70" s="495"/>
      <c r="AH70" s="495"/>
      <c r="AI70" s="495"/>
      <c r="AJ70" s="495"/>
      <c r="AK70" s="495"/>
      <c r="AL70" s="495"/>
      <c r="AM70" s="495"/>
      <c r="AN70" s="181"/>
      <c r="AO70" s="181"/>
      <c r="AP70" s="386"/>
      <c r="AQ70" s="282"/>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row>
    <row r="71" spans="5:91" ht="9.6" customHeight="1">
      <c r="E71" s="433"/>
      <c r="F71" s="435"/>
      <c r="G71" s="331"/>
      <c r="H71" s="331"/>
      <c r="I71" s="331"/>
      <c r="J71" s="331"/>
      <c r="K71" s="331"/>
      <c r="L71" s="331"/>
      <c r="M71" s="447"/>
      <c r="N71" s="328"/>
      <c r="O71" s="46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86"/>
      <c r="AQ71" s="282"/>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row>
    <row r="72" spans="5:91" ht="9.6" customHeight="1">
      <c r="E72" s="433"/>
      <c r="F72" s="435"/>
      <c r="G72" s="331"/>
      <c r="H72" s="331"/>
      <c r="I72" s="331"/>
      <c r="J72" s="331"/>
      <c r="K72" s="331"/>
      <c r="L72" s="331"/>
      <c r="M72" s="447"/>
      <c r="N72" s="328"/>
      <c r="O72" s="462" t="s">
        <v>69</v>
      </c>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506"/>
      <c r="AQ72" s="510"/>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row>
    <row r="73" spans="5:91" ht="9.6" customHeight="1">
      <c r="E73" s="433"/>
      <c r="F73" s="435"/>
      <c r="G73" s="331"/>
      <c r="H73" s="331"/>
      <c r="I73" s="331"/>
      <c r="J73" s="331"/>
      <c r="K73" s="331"/>
      <c r="L73" s="331"/>
      <c r="M73" s="447"/>
      <c r="N73" s="328"/>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506"/>
      <c r="AQ73" s="510"/>
      <c r="AY73" s="511"/>
      <c r="AZ73" s="511"/>
      <c r="BA73" s="511"/>
      <c r="BB73" s="511"/>
      <c r="BC73" s="511"/>
      <c r="BD73" s="511"/>
      <c r="BE73" s="511"/>
      <c r="BF73" s="511"/>
      <c r="BG73" s="511"/>
      <c r="BH73" s="511"/>
      <c r="BI73" s="511"/>
      <c r="BJ73" s="511"/>
      <c r="BK73" s="511"/>
      <c r="BL73" s="511"/>
      <c r="BM73" s="511"/>
      <c r="BN73" s="511"/>
      <c r="BO73" s="511"/>
      <c r="BP73" s="511"/>
      <c r="BQ73" s="511"/>
      <c r="BR73" s="511"/>
      <c r="BS73" s="511"/>
      <c r="BT73" s="511"/>
      <c r="BU73" s="511"/>
      <c r="BV73" s="511"/>
      <c r="BW73" s="511"/>
      <c r="BX73" s="511"/>
      <c r="BY73" s="511"/>
      <c r="BZ73" s="511"/>
      <c r="CA73" s="511"/>
      <c r="CB73" s="511"/>
      <c r="CC73" s="511"/>
      <c r="CD73" s="511"/>
      <c r="CE73" s="511"/>
      <c r="CF73" s="511"/>
      <c r="CG73" s="511"/>
      <c r="CH73" s="511"/>
      <c r="CI73" s="511"/>
      <c r="CJ73" s="511"/>
      <c r="CK73" s="511"/>
      <c r="CL73" s="511"/>
      <c r="CM73" s="511"/>
    </row>
    <row r="74" spans="5:91" ht="9.6" customHeight="1">
      <c r="E74" s="433"/>
      <c r="F74" s="435"/>
      <c r="G74" s="331"/>
      <c r="H74" s="331"/>
      <c r="I74" s="331"/>
      <c r="J74" s="331"/>
      <c r="K74" s="331"/>
      <c r="L74" s="331"/>
      <c r="M74" s="447"/>
      <c r="N74" s="328"/>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507"/>
      <c r="AQ74" s="510"/>
      <c r="AY74" s="511"/>
      <c r="AZ74" s="511"/>
      <c r="BA74" s="511"/>
      <c r="BB74" s="511"/>
      <c r="BC74" s="511"/>
      <c r="BD74" s="511"/>
      <c r="BE74" s="511"/>
      <c r="BF74" s="511"/>
      <c r="BG74" s="511"/>
      <c r="BH74" s="511"/>
      <c r="BI74" s="511"/>
      <c r="BJ74" s="511"/>
      <c r="BK74" s="511"/>
      <c r="BL74" s="511"/>
      <c r="BM74" s="511"/>
      <c r="BN74" s="511"/>
      <c r="BO74" s="511"/>
      <c r="BP74" s="511"/>
      <c r="BQ74" s="511"/>
      <c r="BR74" s="511"/>
      <c r="BS74" s="511"/>
      <c r="BT74" s="511"/>
      <c r="BU74" s="511"/>
      <c r="BV74" s="511"/>
      <c r="BW74" s="511"/>
      <c r="BX74" s="511"/>
      <c r="BY74" s="511"/>
      <c r="BZ74" s="511"/>
      <c r="CA74" s="511"/>
      <c r="CB74" s="511"/>
      <c r="CC74" s="511"/>
      <c r="CD74" s="511"/>
      <c r="CE74" s="511"/>
      <c r="CF74" s="511"/>
      <c r="CG74" s="511"/>
      <c r="CH74" s="511"/>
      <c r="CI74" s="511"/>
      <c r="CJ74" s="511"/>
      <c r="CK74" s="511"/>
      <c r="CL74" s="511"/>
      <c r="CM74" s="511"/>
    </row>
    <row r="75" spans="5:91" ht="9.6" customHeight="1">
      <c r="E75" s="433"/>
      <c r="F75" s="435"/>
      <c r="G75" s="331"/>
      <c r="H75" s="331"/>
      <c r="I75" s="331"/>
      <c r="J75" s="331"/>
      <c r="K75" s="331"/>
      <c r="L75" s="331"/>
      <c r="M75" s="447"/>
      <c r="N75" s="328"/>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507"/>
      <c r="AQ75" s="510"/>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511"/>
      <c r="CB75" s="511"/>
      <c r="CC75" s="511"/>
      <c r="CD75" s="511"/>
      <c r="CE75" s="511"/>
      <c r="CF75" s="511"/>
      <c r="CG75" s="511"/>
      <c r="CH75" s="511"/>
      <c r="CI75" s="511"/>
      <c r="CJ75" s="511"/>
      <c r="CK75" s="511"/>
      <c r="CL75" s="511"/>
      <c r="CM75" s="511"/>
    </row>
    <row r="76" spans="5:91" ht="9.6" customHeight="1">
      <c r="E76" s="433"/>
      <c r="F76" s="435"/>
      <c r="G76" s="331"/>
      <c r="H76" s="331"/>
      <c r="I76" s="331"/>
      <c r="J76" s="331"/>
      <c r="K76" s="331"/>
      <c r="L76" s="331"/>
      <c r="M76" s="447"/>
      <c r="N76" s="328"/>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507"/>
      <c r="AQ76" s="510"/>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511"/>
      <c r="BW76" s="511"/>
      <c r="BX76" s="511"/>
      <c r="BY76" s="511"/>
      <c r="BZ76" s="511"/>
      <c r="CA76" s="511"/>
      <c r="CB76" s="511"/>
      <c r="CC76" s="511"/>
      <c r="CD76" s="511"/>
      <c r="CE76" s="511"/>
      <c r="CF76" s="511"/>
      <c r="CG76" s="511"/>
      <c r="CH76" s="511"/>
      <c r="CI76" s="511"/>
      <c r="CJ76" s="511"/>
      <c r="CK76" s="511"/>
      <c r="CL76" s="511"/>
      <c r="CM76" s="511"/>
    </row>
    <row r="77" spans="5:91" ht="9.6" customHeight="1">
      <c r="E77" s="434"/>
      <c r="F77" s="439"/>
      <c r="G77" s="332"/>
      <c r="H77" s="332"/>
      <c r="I77" s="332"/>
      <c r="J77" s="332"/>
      <c r="K77" s="332"/>
      <c r="L77" s="332"/>
      <c r="M77" s="448"/>
      <c r="N77" s="232"/>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508"/>
      <c r="AQ77" s="510"/>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row>
    <row r="78" spans="5:91" ht="4.7" customHeight="1">
      <c r="E78" s="432" t="s">
        <v>50</v>
      </c>
      <c r="F78" s="438"/>
      <c r="G78" s="440" t="s">
        <v>259</v>
      </c>
      <c r="H78" s="440"/>
      <c r="I78" s="440"/>
      <c r="J78" s="440"/>
      <c r="K78" s="440"/>
      <c r="L78" s="440"/>
      <c r="M78" s="446"/>
      <c r="N78" s="449"/>
      <c r="O78" s="451"/>
      <c r="P78" s="451"/>
      <c r="Q78" s="451"/>
      <c r="R78" s="451"/>
      <c r="S78" s="452" t="str">
        <f>IF(L12="","",L12)</f>
        <v/>
      </c>
      <c r="T78" s="452"/>
      <c r="U78" s="452"/>
      <c r="V78" s="452"/>
      <c r="W78" s="452"/>
      <c r="X78" s="452"/>
      <c r="Y78" s="452"/>
      <c r="Z78" s="452"/>
      <c r="AA78" s="452"/>
      <c r="AB78" s="452"/>
      <c r="AC78" s="452"/>
      <c r="AD78" s="452"/>
      <c r="AE78" s="452"/>
      <c r="AF78" s="452"/>
      <c r="AG78" s="452"/>
      <c r="AH78" s="452"/>
      <c r="AI78" s="452"/>
      <c r="AJ78" s="452"/>
      <c r="AK78" s="452"/>
      <c r="AL78" s="452"/>
      <c r="AM78" s="452"/>
      <c r="AN78" s="451"/>
      <c r="AO78" s="451"/>
      <c r="AP78" s="446"/>
      <c r="AQ78" s="282"/>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row>
    <row r="79" spans="5:91" ht="4.7" customHeight="1">
      <c r="E79" s="433"/>
      <c r="F79" s="435"/>
      <c r="G79" s="441"/>
      <c r="H79" s="441"/>
      <c r="I79" s="441"/>
      <c r="J79" s="441"/>
      <c r="K79" s="441"/>
      <c r="L79" s="441"/>
      <c r="M79" s="447"/>
      <c r="N79" s="450"/>
      <c r="O79" s="282"/>
      <c r="P79" s="282"/>
      <c r="Q79" s="282"/>
      <c r="R79" s="282"/>
      <c r="S79" s="365"/>
      <c r="T79" s="365"/>
      <c r="U79" s="365"/>
      <c r="V79" s="365"/>
      <c r="W79" s="365"/>
      <c r="X79" s="365"/>
      <c r="Y79" s="365"/>
      <c r="Z79" s="365"/>
      <c r="AA79" s="365"/>
      <c r="AB79" s="365"/>
      <c r="AC79" s="365"/>
      <c r="AD79" s="365"/>
      <c r="AE79" s="365"/>
      <c r="AF79" s="365"/>
      <c r="AG79" s="365"/>
      <c r="AH79" s="365"/>
      <c r="AI79" s="365"/>
      <c r="AJ79" s="365"/>
      <c r="AK79" s="365"/>
      <c r="AL79" s="365"/>
      <c r="AM79" s="365"/>
      <c r="AN79" s="282"/>
      <c r="AO79" s="282"/>
      <c r="AP79" s="447"/>
      <c r="AQ79" s="282"/>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row>
    <row r="80" spans="5:91" ht="4.7" customHeight="1">
      <c r="E80" s="433"/>
      <c r="F80" s="435"/>
      <c r="G80" s="441"/>
      <c r="H80" s="441"/>
      <c r="I80" s="441"/>
      <c r="J80" s="441"/>
      <c r="K80" s="441"/>
      <c r="L80" s="441"/>
      <c r="M80" s="447"/>
      <c r="N80" s="450"/>
      <c r="O80" s="282"/>
      <c r="P80" s="282"/>
      <c r="Q80" s="282"/>
      <c r="R80" s="282"/>
      <c r="S80" s="365"/>
      <c r="T80" s="365"/>
      <c r="U80" s="365"/>
      <c r="V80" s="365"/>
      <c r="W80" s="365"/>
      <c r="X80" s="365"/>
      <c r="Y80" s="365"/>
      <c r="Z80" s="365"/>
      <c r="AA80" s="365"/>
      <c r="AB80" s="365"/>
      <c r="AC80" s="365"/>
      <c r="AD80" s="365"/>
      <c r="AE80" s="365"/>
      <c r="AF80" s="365"/>
      <c r="AG80" s="365"/>
      <c r="AH80" s="365"/>
      <c r="AI80" s="365"/>
      <c r="AJ80" s="365"/>
      <c r="AK80" s="365"/>
      <c r="AL80" s="365"/>
      <c r="AM80" s="365"/>
      <c r="AN80" s="282"/>
      <c r="AO80" s="282"/>
      <c r="AP80" s="447"/>
      <c r="AQ80" s="282"/>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row>
    <row r="81" spans="5:91" ht="4.5" customHeight="1">
      <c r="E81" s="433"/>
      <c r="F81" s="435"/>
      <c r="G81" s="441"/>
      <c r="H81" s="441"/>
      <c r="I81" s="441"/>
      <c r="J81" s="441"/>
      <c r="K81" s="441"/>
      <c r="L81" s="441"/>
      <c r="M81" s="447"/>
      <c r="N81" s="450"/>
      <c r="O81" s="400"/>
      <c r="P81" s="400"/>
      <c r="Q81" s="400"/>
      <c r="R81" s="400"/>
      <c r="S81" s="365"/>
      <c r="T81" s="365"/>
      <c r="U81" s="365"/>
      <c r="V81" s="365"/>
      <c r="W81" s="365"/>
      <c r="X81" s="365"/>
      <c r="Y81" s="365"/>
      <c r="Z81" s="365"/>
      <c r="AA81" s="365"/>
      <c r="AB81" s="365"/>
      <c r="AC81" s="365"/>
      <c r="AD81" s="365"/>
      <c r="AE81" s="365"/>
      <c r="AF81" s="365"/>
      <c r="AG81" s="365"/>
      <c r="AH81" s="365"/>
      <c r="AI81" s="365"/>
      <c r="AJ81" s="365"/>
      <c r="AK81" s="365"/>
      <c r="AL81" s="365"/>
      <c r="AM81" s="365"/>
      <c r="AN81" s="400"/>
      <c r="AO81" s="400"/>
      <c r="AP81" s="447"/>
      <c r="AQ81" s="282"/>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511"/>
      <c r="CB81" s="511"/>
      <c r="CC81" s="511"/>
      <c r="CD81" s="511"/>
      <c r="CE81" s="511"/>
      <c r="CF81" s="511"/>
      <c r="CG81" s="511"/>
      <c r="CH81" s="511"/>
      <c r="CI81" s="511"/>
      <c r="CJ81" s="511"/>
      <c r="CK81" s="511"/>
      <c r="CL81" s="511"/>
      <c r="CM81" s="511"/>
    </row>
    <row r="82" spans="5:91" ht="23.25" customHeight="1">
      <c r="E82" s="433"/>
      <c r="F82" s="435"/>
      <c r="G82" s="441"/>
      <c r="H82" s="441"/>
      <c r="I82" s="441"/>
      <c r="J82" s="441"/>
      <c r="K82" s="441"/>
      <c r="L82" s="441"/>
      <c r="M82" s="447"/>
      <c r="N82" s="450"/>
      <c r="O82" s="400"/>
      <c r="P82" s="400"/>
      <c r="Q82" s="400"/>
      <c r="R82" s="400"/>
      <c r="S82" s="365" t="str">
        <f>IF(L13="","",L13)</f>
        <v/>
      </c>
      <c r="T82" s="365"/>
      <c r="U82" s="365"/>
      <c r="V82" s="365"/>
      <c r="W82" s="365"/>
      <c r="X82" s="365"/>
      <c r="Y82" s="365"/>
      <c r="Z82" s="365"/>
      <c r="AA82" s="365"/>
      <c r="AB82" s="365"/>
      <c r="AC82" s="365"/>
      <c r="AD82" s="365"/>
      <c r="AE82" s="365"/>
      <c r="AF82" s="365"/>
      <c r="AG82" s="365"/>
      <c r="AH82" s="365"/>
      <c r="AI82" s="365"/>
      <c r="AJ82" s="365"/>
      <c r="AK82" s="365"/>
      <c r="AL82" s="365"/>
      <c r="AM82" s="365"/>
      <c r="AN82" s="400"/>
      <c r="AO82" s="400"/>
      <c r="AP82" s="447"/>
      <c r="AQ82" s="282"/>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511"/>
      <c r="CB82" s="511"/>
      <c r="CC82" s="511"/>
      <c r="CD82" s="511"/>
      <c r="CE82" s="511"/>
      <c r="CF82" s="511"/>
      <c r="CG82" s="511"/>
      <c r="CH82" s="511"/>
      <c r="CI82" s="511"/>
      <c r="CJ82" s="511"/>
      <c r="CK82" s="511"/>
      <c r="CL82" s="511"/>
      <c r="CM82" s="511"/>
    </row>
    <row r="83" spans="5:91" ht="4.5" customHeight="1">
      <c r="E83" s="433"/>
      <c r="F83" s="435"/>
      <c r="G83" s="441"/>
      <c r="H83" s="441"/>
      <c r="I83" s="441"/>
      <c r="J83" s="441"/>
      <c r="K83" s="441"/>
      <c r="L83" s="441"/>
      <c r="M83" s="447"/>
      <c r="N83" s="450"/>
      <c r="O83" s="400"/>
      <c r="P83" s="400"/>
      <c r="Q83" s="400"/>
      <c r="R83" s="400"/>
      <c r="S83" s="365"/>
      <c r="T83" s="365"/>
      <c r="U83" s="365"/>
      <c r="V83" s="365"/>
      <c r="W83" s="365"/>
      <c r="X83" s="365"/>
      <c r="Y83" s="365"/>
      <c r="Z83" s="365"/>
      <c r="AA83" s="365"/>
      <c r="AB83" s="365"/>
      <c r="AC83" s="365"/>
      <c r="AD83" s="365"/>
      <c r="AE83" s="365"/>
      <c r="AF83" s="365"/>
      <c r="AG83" s="365"/>
      <c r="AH83" s="365"/>
      <c r="AI83" s="365"/>
      <c r="AJ83" s="365"/>
      <c r="AK83" s="365"/>
      <c r="AL83" s="365"/>
      <c r="AM83" s="365"/>
      <c r="AN83" s="400"/>
      <c r="AO83" s="400"/>
      <c r="AP83" s="447"/>
      <c r="AQ83" s="282"/>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511"/>
      <c r="CB83" s="511"/>
      <c r="CC83" s="511"/>
      <c r="CD83" s="511"/>
      <c r="CE83" s="511"/>
      <c r="CF83" s="511"/>
      <c r="CG83" s="511"/>
      <c r="CH83" s="511"/>
      <c r="CI83" s="511"/>
      <c r="CJ83" s="511"/>
      <c r="CK83" s="511"/>
      <c r="CL83" s="511"/>
      <c r="CM83" s="511"/>
    </row>
    <row r="84" spans="5:91" ht="4.5" customHeight="1">
      <c r="E84" s="433"/>
      <c r="F84" s="435"/>
      <c r="G84" s="441"/>
      <c r="H84" s="441"/>
      <c r="I84" s="441"/>
      <c r="J84" s="441"/>
      <c r="K84" s="441"/>
      <c r="L84" s="441"/>
      <c r="M84" s="447"/>
      <c r="N84" s="450"/>
      <c r="O84" s="400"/>
      <c r="P84" s="400"/>
      <c r="Q84" s="400"/>
      <c r="R84" s="400"/>
      <c r="S84" s="365"/>
      <c r="T84" s="365"/>
      <c r="U84" s="365"/>
      <c r="V84" s="365"/>
      <c r="W84" s="365"/>
      <c r="X84" s="365"/>
      <c r="Y84" s="365"/>
      <c r="Z84" s="365"/>
      <c r="AA84" s="365"/>
      <c r="AB84" s="365"/>
      <c r="AC84" s="365"/>
      <c r="AD84" s="365"/>
      <c r="AE84" s="365"/>
      <c r="AF84" s="365"/>
      <c r="AG84" s="365"/>
      <c r="AH84" s="365"/>
      <c r="AI84" s="365"/>
      <c r="AJ84" s="365"/>
      <c r="AK84" s="365"/>
      <c r="AL84" s="365"/>
      <c r="AM84" s="365"/>
      <c r="AN84" s="400"/>
      <c r="AO84" s="400"/>
      <c r="AP84" s="447"/>
      <c r="AQ84" s="282"/>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511"/>
      <c r="CB84" s="511"/>
      <c r="CC84" s="511"/>
      <c r="CD84" s="511"/>
      <c r="CE84" s="511"/>
      <c r="CF84" s="511"/>
      <c r="CG84" s="511"/>
      <c r="CH84" s="511"/>
      <c r="CI84" s="511"/>
      <c r="CJ84" s="511"/>
      <c r="CK84" s="511"/>
      <c r="CL84" s="511"/>
      <c r="CM84" s="511"/>
    </row>
    <row r="85" spans="5:91" ht="4.7" customHeight="1">
      <c r="E85" s="433"/>
      <c r="F85" s="435"/>
      <c r="G85" s="441"/>
      <c r="H85" s="441"/>
      <c r="I85" s="441"/>
      <c r="J85" s="441"/>
      <c r="K85" s="441"/>
      <c r="L85" s="441"/>
      <c r="M85" s="447"/>
      <c r="N85" s="450"/>
      <c r="O85" s="400"/>
      <c r="P85" s="400"/>
      <c r="Q85" s="400"/>
      <c r="R85" s="400"/>
      <c r="S85" s="365"/>
      <c r="T85" s="365"/>
      <c r="U85" s="365"/>
      <c r="V85" s="365"/>
      <c r="W85" s="365"/>
      <c r="X85" s="365"/>
      <c r="Y85" s="365"/>
      <c r="Z85" s="365"/>
      <c r="AA85" s="365"/>
      <c r="AB85" s="365"/>
      <c r="AC85" s="365"/>
      <c r="AD85" s="365"/>
      <c r="AE85" s="365"/>
      <c r="AF85" s="365"/>
      <c r="AG85" s="365"/>
      <c r="AH85" s="365"/>
      <c r="AI85" s="365"/>
      <c r="AJ85" s="365"/>
      <c r="AK85" s="365"/>
      <c r="AL85" s="365"/>
      <c r="AM85" s="365"/>
      <c r="AN85" s="400"/>
      <c r="AO85" s="400"/>
      <c r="AP85" s="447"/>
      <c r="AQ85" s="282"/>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511"/>
      <c r="CB85" s="511"/>
      <c r="CC85" s="511"/>
      <c r="CD85" s="511"/>
      <c r="CE85" s="511"/>
      <c r="CF85" s="511"/>
      <c r="CG85" s="511"/>
      <c r="CH85" s="511"/>
      <c r="CI85" s="511"/>
      <c r="CJ85" s="511"/>
      <c r="CK85" s="511"/>
      <c r="CL85" s="511"/>
      <c r="CM85" s="511"/>
    </row>
    <row r="86" spans="5:91" ht="4.7" customHeight="1">
      <c r="E86" s="433"/>
      <c r="F86" s="435"/>
      <c r="G86" s="441"/>
      <c r="H86" s="441"/>
      <c r="I86" s="441"/>
      <c r="J86" s="441"/>
      <c r="K86" s="441"/>
      <c r="L86" s="441"/>
      <c r="M86" s="447"/>
      <c r="N86" s="450"/>
      <c r="O86" s="400"/>
      <c r="P86" s="400"/>
      <c r="Q86" s="400"/>
      <c r="R86" s="400"/>
      <c r="S86" s="472" t="str">
        <f>IF(L14="","",L14)</f>
        <v/>
      </c>
      <c r="T86" s="472"/>
      <c r="U86" s="472"/>
      <c r="V86" s="472"/>
      <c r="W86" s="472"/>
      <c r="X86" s="472"/>
      <c r="Y86" s="472"/>
      <c r="Z86" s="400"/>
      <c r="AA86" s="90" t="str">
        <f>IF(L15="","",L15)</f>
        <v/>
      </c>
      <c r="AB86" s="90"/>
      <c r="AC86" s="90"/>
      <c r="AD86" s="90"/>
      <c r="AE86" s="90"/>
      <c r="AF86" s="90"/>
      <c r="AG86" s="90"/>
      <c r="AH86" s="90"/>
      <c r="AI86" s="90"/>
      <c r="AJ86" s="90"/>
      <c r="AK86" s="90"/>
      <c r="AL86" s="400"/>
      <c r="AM86" s="400"/>
      <c r="AN86" s="400"/>
      <c r="AO86" s="400"/>
      <c r="AP86" s="447"/>
      <c r="AQ86" s="282"/>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511"/>
      <c r="BW86" s="511"/>
      <c r="BX86" s="511"/>
      <c r="BY86" s="511"/>
      <c r="BZ86" s="511"/>
      <c r="CA86" s="511"/>
      <c r="CB86" s="511"/>
      <c r="CC86" s="511"/>
      <c r="CD86" s="511"/>
      <c r="CE86" s="511"/>
      <c r="CF86" s="511"/>
      <c r="CG86" s="511"/>
      <c r="CH86" s="511"/>
      <c r="CI86" s="511"/>
      <c r="CJ86" s="511"/>
      <c r="CK86" s="511"/>
      <c r="CL86" s="511"/>
      <c r="CM86" s="511"/>
    </row>
    <row r="87" spans="5:91" ht="4.7" customHeight="1">
      <c r="E87" s="433"/>
      <c r="F87" s="435"/>
      <c r="G87" s="441"/>
      <c r="H87" s="441"/>
      <c r="I87" s="441"/>
      <c r="J87" s="441"/>
      <c r="K87" s="441"/>
      <c r="L87" s="441"/>
      <c r="M87" s="447"/>
      <c r="N87" s="450"/>
      <c r="O87" s="465"/>
      <c r="P87" s="465"/>
      <c r="Q87" s="465"/>
      <c r="R87" s="465"/>
      <c r="S87" s="472"/>
      <c r="T87" s="472"/>
      <c r="U87" s="472"/>
      <c r="V87" s="472"/>
      <c r="W87" s="472"/>
      <c r="X87" s="472"/>
      <c r="Y87" s="472"/>
      <c r="Z87" s="465"/>
      <c r="AA87" s="90"/>
      <c r="AB87" s="90"/>
      <c r="AC87" s="90"/>
      <c r="AD87" s="90"/>
      <c r="AE87" s="90"/>
      <c r="AF87" s="90"/>
      <c r="AG87" s="90"/>
      <c r="AH87" s="90"/>
      <c r="AI87" s="90"/>
      <c r="AJ87" s="90"/>
      <c r="AK87" s="90"/>
      <c r="AL87" s="465"/>
      <c r="AM87" s="465"/>
      <c r="AN87" s="465"/>
      <c r="AO87" s="465"/>
      <c r="AP87" s="447"/>
      <c r="AQ87" s="282"/>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511"/>
      <c r="BU87" s="511"/>
      <c r="BV87" s="511"/>
      <c r="BW87" s="511"/>
      <c r="BX87" s="511"/>
      <c r="BY87" s="511"/>
      <c r="BZ87" s="511"/>
      <c r="CA87" s="511"/>
      <c r="CB87" s="511"/>
      <c r="CC87" s="511"/>
      <c r="CD87" s="511"/>
      <c r="CE87" s="511"/>
      <c r="CF87" s="511"/>
      <c r="CG87" s="511"/>
      <c r="CH87" s="511"/>
      <c r="CI87" s="511"/>
      <c r="CJ87" s="511"/>
      <c r="CK87" s="511"/>
      <c r="CL87" s="511"/>
      <c r="CM87" s="511"/>
    </row>
    <row r="88" spans="5:91" ht="4.7" customHeight="1">
      <c r="E88" s="433"/>
      <c r="F88" s="435"/>
      <c r="G88" s="441"/>
      <c r="H88" s="441"/>
      <c r="I88" s="441"/>
      <c r="J88" s="441"/>
      <c r="K88" s="441"/>
      <c r="L88" s="441"/>
      <c r="M88" s="447"/>
      <c r="N88" s="450"/>
      <c r="O88" s="465"/>
      <c r="P88" s="465"/>
      <c r="Q88" s="465"/>
      <c r="R88" s="465"/>
      <c r="S88" s="472"/>
      <c r="T88" s="472"/>
      <c r="U88" s="472"/>
      <c r="V88" s="472"/>
      <c r="W88" s="472"/>
      <c r="X88" s="472"/>
      <c r="Y88" s="472"/>
      <c r="Z88" s="465"/>
      <c r="AA88" s="90"/>
      <c r="AB88" s="90"/>
      <c r="AC88" s="90"/>
      <c r="AD88" s="90"/>
      <c r="AE88" s="90"/>
      <c r="AF88" s="90"/>
      <c r="AG88" s="90"/>
      <c r="AH88" s="90"/>
      <c r="AI88" s="90"/>
      <c r="AJ88" s="90"/>
      <c r="AK88" s="90"/>
      <c r="AL88" s="465"/>
      <c r="AM88" s="465"/>
      <c r="AN88" s="465"/>
      <c r="AO88" s="465"/>
      <c r="AP88" s="447"/>
      <c r="AQ88" s="282"/>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511"/>
      <c r="BU88" s="511"/>
      <c r="BV88" s="511"/>
      <c r="BW88" s="511"/>
      <c r="BX88" s="511"/>
      <c r="BY88" s="511"/>
      <c r="BZ88" s="511"/>
      <c r="CA88" s="511"/>
      <c r="CB88" s="511"/>
      <c r="CC88" s="511"/>
      <c r="CD88" s="511"/>
      <c r="CE88" s="511"/>
      <c r="CF88" s="511"/>
      <c r="CG88" s="511"/>
      <c r="CH88" s="511"/>
      <c r="CI88" s="511"/>
      <c r="CJ88" s="511"/>
      <c r="CK88" s="511"/>
      <c r="CL88" s="511"/>
      <c r="CM88" s="511"/>
    </row>
    <row r="89" spans="5:91" ht="4.7" customHeight="1">
      <c r="E89" s="434"/>
      <c r="F89" s="439"/>
      <c r="G89" s="442"/>
      <c r="H89" s="442"/>
      <c r="I89" s="442"/>
      <c r="J89" s="442"/>
      <c r="K89" s="442"/>
      <c r="L89" s="442"/>
      <c r="M89" s="448"/>
      <c r="N89" s="416"/>
      <c r="O89" s="466"/>
      <c r="P89" s="466"/>
      <c r="Q89" s="466"/>
      <c r="R89" s="466"/>
      <c r="S89" s="473"/>
      <c r="T89" s="473"/>
      <c r="U89" s="473"/>
      <c r="V89" s="473"/>
      <c r="W89" s="473"/>
      <c r="X89" s="473"/>
      <c r="Y89" s="473"/>
      <c r="Z89" s="466"/>
      <c r="AA89" s="494"/>
      <c r="AB89" s="494"/>
      <c r="AC89" s="494"/>
      <c r="AD89" s="494"/>
      <c r="AE89" s="494"/>
      <c r="AF89" s="494"/>
      <c r="AG89" s="494"/>
      <c r="AH89" s="494"/>
      <c r="AI89" s="494"/>
      <c r="AJ89" s="494"/>
      <c r="AK89" s="494"/>
      <c r="AL89" s="466"/>
      <c r="AM89" s="466"/>
      <c r="AN89" s="466"/>
      <c r="AO89" s="466"/>
      <c r="AP89" s="448"/>
      <c r="AQ89" s="282"/>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row>
    <row r="90" spans="5:91" ht="9.6" customHeight="1">
      <c r="E90" s="432" t="s">
        <v>349</v>
      </c>
      <c r="F90" s="438"/>
      <c r="G90" s="440" t="s">
        <v>226</v>
      </c>
      <c r="H90" s="440"/>
      <c r="I90" s="440"/>
      <c r="J90" s="440"/>
      <c r="K90" s="440"/>
      <c r="L90" s="440"/>
      <c r="M90" s="446"/>
      <c r="N90" s="449"/>
      <c r="O90" s="467" t="str">
        <f>AG7</f>
        <v/>
      </c>
      <c r="P90" s="467"/>
      <c r="Q90" s="467"/>
      <c r="R90" s="467"/>
      <c r="S90" s="467"/>
      <c r="T90" s="467"/>
      <c r="U90" s="467"/>
      <c r="V90" s="467"/>
      <c r="W90" s="467"/>
      <c r="X90" s="467"/>
      <c r="Y90" s="467"/>
      <c r="Z90" s="467"/>
      <c r="AA90" s="467"/>
      <c r="AB90" s="467"/>
      <c r="AC90" s="45" t="s">
        <v>45</v>
      </c>
      <c r="AD90" s="45"/>
      <c r="AE90" s="451"/>
      <c r="AF90" s="451"/>
      <c r="AG90" s="330"/>
      <c r="AH90" s="330"/>
      <c r="AI90" s="330"/>
      <c r="AJ90" s="451"/>
      <c r="AK90" s="451"/>
      <c r="AL90" s="451"/>
      <c r="AM90" s="451"/>
      <c r="AN90" s="451"/>
      <c r="AO90" s="451"/>
      <c r="AP90" s="446"/>
      <c r="AQ90" s="282"/>
      <c r="AY90" s="511"/>
      <c r="AZ90" s="511"/>
      <c r="BA90" s="511"/>
      <c r="BB90" s="511"/>
      <c r="BC90" s="511"/>
      <c r="BD90" s="511"/>
      <c r="BE90" s="511"/>
      <c r="BF90" s="511"/>
      <c r="BG90" s="511"/>
      <c r="BH90" s="511"/>
      <c r="BI90" s="511"/>
      <c r="BJ90" s="511"/>
      <c r="BK90" s="511"/>
      <c r="BL90" s="511"/>
      <c r="BM90" s="511"/>
      <c r="BN90" s="511"/>
      <c r="BO90" s="511"/>
      <c r="BP90" s="511"/>
      <c r="BQ90" s="511"/>
      <c r="BR90" s="511"/>
      <c r="BS90" s="511"/>
      <c r="BT90" s="511"/>
      <c r="BU90" s="511"/>
      <c r="BV90" s="511"/>
      <c r="BW90" s="511"/>
      <c r="BX90" s="511"/>
      <c r="BY90" s="511"/>
      <c r="BZ90" s="511"/>
      <c r="CA90" s="511"/>
      <c r="CB90" s="511"/>
      <c r="CC90" s="511"/>
      <c r="CD90" s="511"/>
      <c r="CE90" s="511"/>
      <c r="CF90" s="511"/>
      <c r="CG90" s="511"/>
      <c r="CH90" s="511"/>
      <c r="CI90" s="511"/>
      <c r="CJ90" s="511"/>
      <c r="CK90" s="511"/>
      <c r="CL90" s="511"/>
      <c r="CM90" s="511"/>
    </row>
    <row r="91" spans="5:91" ht="9.6" customHeight="1">
      <c r="E91" s="433"/>
      <c r="F91" s="435"/>
      <c r="G91" s="441"/>
      <c r="H91" s="441"/>
      <c r="I91" s="441"/>
      <c r="J91" s="441"/>
      <c r="K91" s="441"/>
      <c r="L91" s="441"/>
      <c r="M91" s="447"/>
      <c r="N91" s="450"/>
      <c r="O91" s="468"/>
      <c r="P91" s="468"/>
      <c r="Q91" s="468"/>
      <c r="R91" s="468"/>
      <c r="S91" s="468"/>
      <c r="T91" s="468"/>
      <c r="U91" s="468"/>
      <c r="V91" s="468"/>
      <c r="W91" s="468"/>
      <c r="X91" s="468"/>
      <c r="Y91" s="468"/>
      <c r="Z91" s="468"/>
      <c r="AA91" s="468"/>
      <c r="AB91" s="468"/>
      <c r="AC91" s="46"/>
      <c r="AD91" s="46"/>
      <c r="AE91" s="282"/>
      <c r="AF91" s="282"/>
      <c r="AG91" s="331" t="s">
        <v>296</v>
      </c>
      <c r="AH91" s="331"/>
      <c r="AI91" s="331"/>
      <c r="AJ91" s="282"/>
      <c r="AK91" s="282"/>
      <c r="AL91" s="282"/>
      <c r="AM91" s="282"/>
      <c r="AN91" s="282"/>
      <c r="AO91" s="282"/>
      <c r="AP91" s="447"/>
      <c r="AQ91" s="282"/>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row>
    <row r="92" spans="5:91" ht="9.6" customHeight="1">
      <c r="E92" s="433"/>
      <c r="F92" s="435"/>
      <c r="G92" s="441"/>
      <c r="H92" s="441"/>
      <c r="I92" s="441"/>
      <c r="J92" s="441"/>
      <c r="K92" s="441"/>
      <c r="L92" s="441"/>
      <c r="M92" s="447"/>
      <c r="N92" s="450"/>
      <c r="O92" s="468"/>
      <c r="P92" s="468"/>
      <c r="Q92" s="468"/>
      <c r="R92" s="468"/>
      <c r="S92" s="468"/>
      <c r="T92" s="468"/>
      <c r="U92" s="468"/>
      <c r="V92" s="468"/>
      <c r="W92" s="468"/>
      <c r="X92" s="468"/>
      <c r="Y92" s="468"/>
      <c r="Z92" s="468"/>
      <c r="AA92" s="468"/>
      <c r="AB92" s="468"/>
      <c r="AC92" s="46"/>
      <c r="AD92" s="46"/>
      <c r="AE92" s="282"/>
      <c r="AF92" s="282"/>
      <c r="AG92" s="331"/>
      <c r="AH92" s="331"/>
      <c r="AI92" s="331"/>
      <c r="AJ92" s="282"/>
      <c r="AK92" s="282"/>
      <c r="AL92" s="498"/>
      <c r="AM92" s="498"/>
      <c r="AN92" s="499"/>
      <c r="AO92" s="282"/>
      <c r="AP92" s="447"/>
      <c r="AQ92" s="282"/>
      <c r="AY92" s="511"/>
      <c r="AZ92" s="511"/>
      <c r="BA92" s="511"/>
      <c r="BB92" s="511"/>
      <c r="BC92" s="511"/>
      <c r="BD92" s="511"/>
      <c r="BE92" s="511"/>
      <c r="BF92" s="511"/>
      <c r="BG92" s="511"/>
      <c r="BH92" s="511"/>
      <c r="BI92" s="511"/>
      <c r="BJ92" s="511"/>
      <c r="BK92" s="511"/>
      <c r="BL92" s="511"/>
      <c r="BM92" s="511"/>
      <c r="BN92" s="511"/>
      <c r="BO92" s="511"/>
      <c r="BP92" s="511"/>
      <c r="BQ92" s="511"/>
      <c r="BR92" s="511"/>
      <c r="BS92" s="511"/>
      <c r="BT92" s="511"/>
      <c r="BU92" s="511"/>
      <c r="BV92" s="511"/>
      <c r="BW92" s="511"/>
      <c r="BX92" s="511"/>
      <c r="BY92" s="511"/>
      <c r="BZ92" s="511"/>
      <c r="CA92" s="511"/>
      <c r="CB92" s="511"/>
      <c r="CC92" s="511"/>
      <c r="CD92" s="511"/>
      <c r="CE92" s="511"/>
      <c r="CF92" s="511"/>
      <c r="CG92" s="511"/>
      <c r="CH92" s="511"/>
      <c r="CI92" s="511"/>
      <c r="CJ92" s="511"/>
      <c r="CK92" s="511"/>
      <c r="CL92" s="511"/>
      <c r="CM92" s="511"/>
    </row>
    <row r="93" spans="5:91" ht="9.6" customHeight="1">
      <c r="E93" s="433"/>
      <c r="F93" s="435"/>
      <c r="G93" s="441"/>
      <c r="H93" s="441"/>
      <c r="I93" s="441"/>
      <c r="J93" s="441"/>
      <c r="K93" s="441"/>
      <c r="L93" s="441"/>
      <c r="M93" s="447"/>
      <c r="N93" s="450"/>
      <c r="O93" s="468"/>
      <c r="P93" s="468"/>
      <c r="Q93" s="468"/>
      <c r="R93" s="468"/>
      <c r="S93" s="468"/>
      <c r="T93" s="468"/>
      <c r="U93" s="468"/>
      <c r="V93" s="468"/>
      <c r="W93" s="468"/>
      <c r="X93" s="468"/>
      <c r="Y93" s="468"/>
      <c r="Z93" s="468"/>
      <c r="AA93" s="468"/>
      <c r="AB93" s="468"/>
      <c r="AC93" s="46"/>
      <c r="AD93" s="46"/>
      <c r="AE93" s="282"/>
      <c r="AF93" s="282"/>
      <c r="AG93" s="331"/>
      <c r="AH93" s="331"/>
      <c r="AI93" s="331"/>
      <c r="AJ93" s="282"/>
      <c r="AK93" s="282"/>
      <c r="AL93" s="499"/>
      <c r="AM93" s="499"/>
      <c r="AN93" s="499"/>
      <c r="AO93" s="282"/>
      <c r="AP93" s="447"/>
      <c r="AQ93" s="282"/>
      <c r="AY93" s="511"/>
      <c r="AZ93" s="511"/>
      <c r="BA93" s="511"/>
      <c r="BB93" s="511"/>
      <c r="BC93" s="511"/>
      <c r="BD93" s="511"/>
      <c r="BE93" s="511"/>
      <c r="BF93" s="511"/>
      <c r="BG93" s="511"/>
      <c r="BH93" s="511"/>
      <c r="BI93" s="511"/>
      <c r="BJ93" s="511"/>
      <c r="BK93" s="511"/>
      <c r="BL93" s="511"/>
      <c r="BM93" s="511"/>
      <c r="BN93" s="511"/>
      <c r="BO93" s="511"/>
      <c r="BP93" s="511"/>
      <c r="BQ93" s="511"/>
      <c r="BR93" s="511"/>
      <c r="BS93" s="511"/>
      <c r="BT93" s="511"/>
      <c r="BU93" s="511"/>
      <c r="BV93" s="511"/>
      <c r="BW93" s="511"/>
      <c r="BX93" s="511"/>
      <c r="BY93" s="511"/>
      <c r="BZ93" s="511"/>
      <c r="CA93" s="511"/>
      <c r="CB93" s="511"/>
      <c r="CC93" s="511"/>
      <c r="CD93" s="511"/>
      <c r="CE93" s="511"/>
      <c r="CF93" s="511"/>
      <c r="CG93" s="511"/>
      <c r="CH93" s="511"/>
      <c r="CI93" s="511"/>
      <c r="CJ93" s="511"/>
      <c r="CK93" s="511"/>
      <c r="CL93" s="511"/>
      <c r="CM93" s="511"/>
    </row>
    <row r="94" spans="5:91" ht="9.9499999999999993" customHeight="1">
      <c r="E94" s="434"/>
      <c r="F94" s="439"/>
      <c r="G94" s="442"/>
      <c r="H94" s="442"/>
      <c r="I94" s="442"/>
      <c r="J94" s="442"/>
      <c r="K94" s="442"/>
      <c r="L94" s="442"/>
      <c r="M94" s="448"/>
      <c r="N94" s="416"/>
      <c r="O94" s="469"/>
      <c r="P94" s="469"/>
      <c r="Q94" s="469"/>
      <c r="R94" s="469"/>
      <c r="S94" s="469"/>
      <c r="T94" s="469"/>
      <c r="U94" s="469"/>
      <c r="V94" s="469"/>
      <c r="W94" s="469"/>
      <c r="X94" s="469"/>
      <c r="Y94" s="469"/>
      <c r="Z94" s="469"/>
      <c r="AA94" s="469"/>
      <c r="AB94" s="469"/>
      <c r="AC94" s="47"/>
      <c r="AD94" s="47"/>
      <c r="AE94" s="66"/>
      <c r="AF94" s="66"/>
      <c r="AG94" s="332"/>
      <c r="AH94" s="332"/>
      <c r="AI94" s="332"/>
      <c r="AJ94" s="66"/>
      <c r="AK94" s="66"/>
      <c r="AL94" s="66"/>
      <c r="AM94" s="66"/>
      <c r="AN94" s="66"/>
      <c r="AO94" s="66"/>
      <c r="AP94" s="448"/>
      <c r="AQ94" s="282"/>
      <c r="AY94" s="511"/>
      <c r="AZ94" s="511"/>
      <c r="BA94" s="511"/>
      <c r="BB94" s="511"/>
      <c r="BC94" s="511"/>
      <c r="BD94" s="511"/>
      <c r="BE94" s="511"/>
      <c r="BF94" s="511"/>
      <c r="BG94" s="511"/>
      <c r="BH94" s="511"/>
      <c r="BI94" s="511"/>
      <c r="BJ94" s="511"/>
      <c r="BK94" s="511"/>
      <c r="BL94" s="511"/>
      <c r="BM94" s="511"/>
      <c r="BN94" s="511"/>
      <c r="BO94" s="511"/>
      <c r="BP94" s="511"/>
      <c r="BQ94" s="511"/>
      <c r="BR94" s="511"/>
      <c r="BS94" s="511"/>
      <c r="BT94" s="511"/>
      <c r="BU94" s="511"/>
      <c r="BV94" s="511"/>
      <c r="BW94" s="511"/>
      <c r="BX94" s="511"/>
      <c r="BY94" s="511"/>
      <c r="BZ94" s="511"/>
      <c r="CA94" s="511"/>
      <c r="CB94" s="511"/>
      <c r="CC94" s="511"/>
      <c r="CD94" s="511"/>
      <c r="CE94" s="511"/>
      <c r="CF94" s="511"/>
      <c r="CG94" s="511"/>
      <c r="CH94" s="511"/>
      <c r="CI94" s="511"/>
      <c r="CJ94" s="511"/>
      <c r="CK94" s="511"/>
      <c r="CL94" s="511"/>
      <c r="CM94" s="511"/>
    </row>
    <row r="95" spans="5:91" ht="9.6" customHeight="1">
      <c r="E95" s="432" t="s">
        <v>351</v>
      </c>
      <c r="F95" s="438"/>
      <c r="G95" s="440" t="s">
        <v>316</v>
      </c>
      <c r="H95" s="440"/>
      <c r="I95" s="440"/>
      <c r="J95" s="440"/>
      <c r="K95" s="440"/>
      <c r="L95" s="440"/>
      <c r="M95" s="446"/>
      <c r="N95" s="449"/>
      <c r="O95" s="451" t="s">
        <v>277</v>
      </c>
      <c r="P95" s="451"/>
      <c r="Q95" s="451"/>
      <c r="R95" s="451"/>
      <c r="S95" s="451"/>
      <c r="T95" s="451"/>
      <c r="U95" s="474"/>
      <c r="V95" s="474"/>
      <c r="W95" s="474"/>
      <c r="X95" s="451" t="s">
        <v>312</v>
      </c>
      <c r="Y95" s="451"/>
      <c r="Z95" s="451"/>
      <c r="AA95" s="451"/>
      <c r="AB95" s="451" t="s">
        <v>86</v>
      </c>
      <c r="AC95" s="451"/>
      <c r="AD95" s="451"/>
      <c r="AE95" s="451"/>
      <c r="AF95" s="451"/>
      <c r="AG95" s="451"/>
      <c r="AH95" s="451"/>
      <c r="AI95" s="451"/>
      <c r="AJ95" s="451"/>
      <c r="AK95" s="451"/>
      <c r="AL95" s="451"/>
      <c r="AM95" s="451"/>
      <c r="AN95" s="451"/>
      <c r="AO95" s="451"/>
      <c r="AP95" s="446"/>
      <c r="AQ95" s="282"/>
      <c r="AY95" s="511"/>
      <c r="AZ95" s="511"/>
      <c r="BA95" s="511"/>
      <c r="BB95" s="511"/>
      <c r="BC95" s="511"/>
      <c r="BD95" s="511"/>
      <c r="BE95" s="511"/>
      <c r="BF95" s="511"/>
      <c r="BG95" s="511"/>
      <c r="BH95" s="511"/>
      <c r="BI95" s="511"/>
      <c r="BJ95" s="511"/>
      <c r="BK95" s="511"/>
      <c r="BL95" s="511"/>
      <c r="BM95" s="511"/>
      <c r="BN95" s="511"/>
      <c r="BO95" s="511"/>
      <c r="BP95" s="511"/>
      <c r="BQ95" s="511"/>
      <c r="BR95" s="511"/>
      <c r="BS95" s="511"/>
      <c r="BT95" s="511"/>
      <c r="BU95" s="511"/>
      <c r="BV95" s="511"/>
      <c r="BW95" s="511"/>
      <c r="BX95" s="511"/>
      <c r="BY95" s="511"/>
      <c r="BZ95" s="511"/>
      <c r="CA95" s="511"/>
      <c r="CB95" s="511"/>
      <c r="CC95" s="511"/>
      <c r="CD95" s="511"/>
      <c r="CE95" s="511"/>
      <c r="CF95" s="511"/>
      <c r="CG95" s="511"/>
      <c r="CH95" s="511"/>
      <c r="CI95" s="511"/>
      <c r="CJ95" s="511"/>
      <c r="CK95" s="511"/>
      <c r="CL95" s="511"/>
      <c r="CM95" s="511"/>
    </row>
    <row r="96" spans="5:91" ht="9.6" customHeight="1">
      <c r="E96" s="433"/>
      <c r="F96" s="435"/>
      <c r="G96" s="441"/>
      <c r="H96" s="441"/>
      <c r="I96" s="441"/>
      <c r="J96" s="441"/>
      <c r="K96" s="441"/>
      <c r="L96" s="441"/>
      <c r="M96" s="447"/>
      <c r="N96" s="450"/>
      <c r="O96" s="282"/>
      <c r="P96" s="282"/>
      <c r="Q96" s="282"/>
      <c r="R96" s="282"/>
      <c r="S96" s="282"/>
      <c r="T96" s="282"/>
      <c r="U96" s="475"/>
      <c r="V96" s="475"/>
      <c r="W96" s="475"/>
      <c r="X96" s="282"/>
      <c r="Y96" s="282"/>
      <c r="Z96" s="282"/>
      <c r="AA96" s="282"/>
      <c r="AB96" s="282"/>
      <c r="AC96" s="282"/>
      <c r="AD96" s="282"/>
      <c r="AE96" s="282"/>
      <c r="AF96" s="282"/>
      <c r="AG96" s="282"/>
      <c r="AH96" s="282"/>
      <c r="AI96" s="282"/>
      <c r="AJ96" s="282"/>
      <c r="AK96" s="282"/>
      <c r="AL96" s="282"/>
      <c r="AM96" s="282"/>
      <c r="AN96" s="282"/>
      <c r="AO96" s="282"/>
      <c r="AP96" s="447"/>
      <c r="AQ96" s="282"/>
      <c r="AY96" s="511"/>
      <c r="AZ96" s="511"/>
      <c r="BA96" s="511"/>
      <c r="BB96" s="511"/>
      <c r="BC96" s="511"/>
      <c r="BD96" s="511"/>
      <c r="BE96" s="511"/>
      <c r="BF96" s="511"/>
      <c r="BG96" s="511"/>
      <c r="BH96" s="511"/>
      <c r="BI96" s="511"/>
      <c r="BJ96" s="511"/>
      <c r="BK96" s="511"/>
      <c r="BL96" s="511"/>
      <c r="BM96" s="511"/>
      <c r="BN96" s="511"/>
      <c r="BO96" s="511"/>
      <c r="BP96" s="511"/>
      <c r="BQ96" s="511"/>
      <c r="BR96" s="511"/>
      <c r="BS96" s="511"/>
      <c r="BT96" s="511"/>
      <c r="BU96" s="511"/>
      <c r="BV96" s="511"/>
      <c r="BW96" s="511"/>
      <c r="BX96" s="511"/>
      <c r="BY96" s="511"/>
      <c r="BZ96" s="511"/>
      <c r="CA96" s="511"/>
      <c r="CB96" s="511"/>
      <c r="CC96" s="511"/>
      <c r="CD96" s="511"/>
      <c r="CE96" s="511"/>
      <c r="CF96" s="511"/>
      <c r="CG96" s="511"/>
      <c r="CH96" s="511"/>
      <c r="CI96" s="511"/>
      <c r="CJ96" s="511"/>
      <c r="CK96" s="511"/>
      <c r="CL96" s="511"/>
      <c r="CM96" s="511"/>
    </row>
    <row r="97" spans="3:91" ht="9.6" customHeight="1">
      <c r="E97" s="433"/>
      <c r="F97" s="435"/>
      <c r="G97" s="441"/>
      <c r="H97" s="441"/>
      <c r="I97" s="441"/>
      <c r="J97" s="441"/>
      <c r="K97" s="441"/>
      <c r="L97" s="441"/>
      <c r="M97" s="447"/>
      <c r="N97" s="450"/>
      <c r="O97" s="282"/>
      <c r="P97" s="282"/>
      <c r="Q97" s="282"/>
      <c r="R97" s="282"/>
      <c r="S97" s="282"/>
      <c r="T97" s="282"/>
      <c r="U97" s="475"/>
      <c r="V97" s="475"/>
      <c r="W97" s="475"/>
      <c r="X97" s="282"/>
      <c r="Y97" s="282"/>
      <c r="Z97" s="282"/>
      <c r="AA97" s="282"/>
      <c r="AB97" s="282"/>
      <c r="AC97" s="282"/>
      <c r="AD97" s="282"/>
      <c r="AE97" s="282"/>
      <c r="AF97" s="282"/>
      <c r="AG97" s="282"/>
      <c r="AH97" s="282"/>
      <c r="AI97" s="282"/>
      <c r="AJ97" s="282"/>
      <c r="AK97" s="282"/>
      <c r="AL97" s="282"/>
      <c r="AM97" s="282"/>
      <c r="AN97" s="282"/>
      <c r="AO97" s="282"/>
      <c r="AP97" s="447"/>
      <c r="AQ97" s="282"/>
      <c r="AY97" s="511"/>
      <c r="AZ97" s="511"/>
      <c r="BA97" s="511"/>
      <c r="BB97" s="511"/>
      <c r="BC97" s="511"/>
      <c r="BD97" s="511"/>
      <c r="BE97" s="511"/>
      <c r="BF97" s="511"/>
      <c r="BG97" s="511"/>
      <c r="BH97" s="511"/>
      <c r="BI97" s="511"/>
      <c r="BJ97" s="511"/>
      <c r="BK97" s="511"/>
      <c r="BL97" s="511"/>
      <c r="BM97" s="511"/>
      <c r="BN97" s="511"/>
      <c r="BO97" s="511"/>
      <c r="BP97" s="511"/>
      <c r="BQ97" s="511"/>
      <c r="BR97" s="511"/>
      <c r="BS97" s="511"/>
      <c r="BT97" s="511"/>
      <c r="BU97" s="511"/>
      <c r="BV97" s="511"/>
      <c r="BW97" s="511"/>
      <c r="BX97" s="511"/>
      <c r="BY97" s="511"/>
      <c r="BZ97" s="511"/>
      <c r="CA97" s="511"/>
      <c r="CB97" s="511"/>
      <c r="CC97" s="511"/>
      <c r="CD97" s="511"/>
      <c r="CE97" s="511"/>
      <c r="CF97" s="511"/>
      <c r="CG97" s="511"/>
      <c r="CH97" s="511"/>
      <c r="CI97" s="511"/>
      <c r="CJ97" s="511"/>
      <c r="CK97" s="511"/>
      <c r="CL97" s="511"/>
      <c r="CM97" s="511"/>
    </row>
    <row r="98" spans="3:91" ht="9.6" customHeight="1">
      <c r="E98" s="433"/>
      <c r="F98" s="435"/>
      <c r="G98" s="441"/>
      <c r="H98" s="441"/>
      <c r="I98" s="441"/>
      <c r="J98" s="441"/>
      <c r="K98" s="441"/>
      <c r="L98" s="441"/>
      <c r="M98" s="447"/>
      <c r="N98" s="450"/>
      <c r="O98" s="282"/>
      <c r="P98" s="282"/>
      <c r="Q98" s="282"/>
      <c r="R98" s="282"/>
      <c r="S98" s="282"/>
      <c r="T98" s="282"/>
      <c r="U98" s="475"/>
      <c r="V98" s="475"/>
      <c r="W98" s="475"/>
      <c r="X98" s="282"/>
      <c r="Y98" s="282"/>
      <c r="Z98" s="282"/>
      <c r="AA98" s="282"/>
      <c r="AB98" s="282"/>
      <c r="AC98" s="282"/>
      <c r="AD98" s="282"/>
      <c r="AE98" s="282"/>
      <c r="AF98" s="282"/>
      <c r="AG98" s="282"/>
      <c r="AH98" s="282"/>
      <c r="AI98" s="282"/>
      <c r="AJ98" s="282"/>
      <c r="AK98" s="282"/>
      <c r="AL98" s="282"/>
      <c r="AM98" s="282"/>
      <c r="AN98" s="282"/>
      <c r="AO98" s="282"/>
      <c r="AP98" s="447"/>
      <c r="AQ98" s="282"/>
      <c r="AY98" s="511"/>
      <c r="AZ98" s="511"/>
      <c r="BA98" s="511"/>
      <c r="BB98" s="511"/>
      <c r="BC98" s="511"/>
      <c r="BD98" s="511"/>
      <c r="BE98" s="511"/>
      <c r="BF98" s="511"/>
      <c r="BG98" s="511"/>
      <c r="BH98" s="511"/>
      <c r="BI98" s="511"/>
      <c r="BJ98" s="511"/>
      <c r="BK98" s="511"/>
      <c r="BL98" s="511"/>
      <c r="BM98" s="511"/>
      <c r="BN98" s="511"/>
      <c r="BO98" s="511"/>
      <c r="BP98" s="511"/>
      <c r="BQ98" s="511"/>
      <c r="BR98" s="511"/>
      <c r="BS98" s="511"/>
      <c r="BT98" s="511"/>
      <c r="BU98" s="511"/>
      <c r="BV98" s="511"/>
      <c r="BW98" s="511"/>
      <c r="BX98" s="511"/>
      <c r="BY98" s="511"/>
      <c r="BZ98" s="511"/>
      <c r="CA98" s="511"/>
      <c r="CB98" s="511"/>
      <c r="CC98" s="511"/>
      <c r="CD98" s="511"/>
      <c r="CE98" s="511"/>
      <c r="CF98" s="511"/>
      <c r="CG98" s="511"/>
      <c r="CH98" s="511"/>
      <c r="CI98" s="511"/>
      <c r="CJ98" s="511"/>
      <c r="CK98" s="511"/>
      <c r="CL98" s="511"/>
      <c r="CM98" s="511"/>
    </row>
    <row r="99" spans="3:91" ht="9.9499999999999993" customHeight="1">
      <c r="E99" s="434"/>
      <c r="F99" s="439"/>
      <c r="G99" s="442"/>
      <c r="H99" s="442"/>
      <c r="I99" s="442"/>
      <c r="J99" s="442"/>
      <c r="K99" s="442"/>
      <c r="L99" s="442"/>
      <c r="M99" s="448"/>
      <c r="N99" s="416"/>
      <c r="O99" s="66"/>
      <c r="P99" s="66"/>
      <c r="Q99" s="66"/>
      <c r="R99" s="66"/>
      <c r="S99" s="66"/>
      <c r="T99" s="66"/>
      <c r="U99" s="476"/>
      <c r="V99" s="476"/>
      <c r="W99" s="476"/>
      <c r="X99" s="66"/>
      <c r="Y99" s="66"/>
      <c r="Z99" s="66"/>
      <c r="AA99" s="66"/>
      <c r="AB99" s="66"/>
      <c r="AC99" s="66"/>
      <c r="AD99" s="66"/>
      <c r="AE99" s="66"/>
      <c r="AF99" s="66"/>
      <c r="AG99" s="66"/>
      <c r="AH99" s="66"/>
      <c r="AI99" s="66"/>
      <c r="AJ99" s="66"/>
      <c r="AK99" s="66"/>
      <c r="AL99" s="66"/>
      <c r="AM99" s="66"/>
      <c r="AN99" s="66"/>
      <c r="AO99" s="66"/>
      <c r="AP99" s="448"/>
      <c r="AQ99" s="282"/>
      <c r="AY99" s="511"/>
      <c r="AZ99" s="511"/>
      <c r="BA99" s="511"/>
      <c r="BB99" s="511"/>
      <c r="BC99" s="511"/>
      <c r="BD99" s="511"/>
      <c r="BE99" s="511"/>
      <c r="BF99" s="511"/>
      <c r="BG99" s="511"/>
      <c r="BH99" s="511"/>
      <c r="BI99" s="511"/>
      <c r="BJ99" s="511"/>
      <c r="BK99" s="511"/>
      <c r="BL99" s="511"/>
      <c r="BM99" s="511"/>
      <c r="BN99" s="511"/>
      <c r="BO99" s="511"/>
      <c r="BP99" s="511"/>
      <c r="BQ99" s="511"/>
      <c r="BR99" s="511"/>
      <c r="BS99" s="511"/>
      <c r="BT99" s="511"/>
      <c r="BU99" s="511"/>
      <c r="BV99" s="511"/>
      <c r="BW99" s="511"/>
      <c r="BX99" s="511"/>
      <c r="BY99" s="511"/>
      <c r="BZ99" s="511"/>
      <c r="CA99" s="511"/>
      <c r="CB99" s="511"/>
      <c r="CC99" s="511"/>
      <c r="CD99" s="511"/>
      <c r="CE99" s="511"/>
      <c r="CF99" s="511"/>
      <c r="CG99" s="511"/>
      <c r="CH99" s="511"/>
      <c r="CI99" s="511"/>
      <c r="CJ99" s="511"/>
      <c r="CK99" s="511"/>
      <c r="CL99" s="511"/>
      <c r="CM99" s="511"/>
    </row>
    <row r="100" spans="3:91" ht="9.6" customHeight="1">
      <c r="E100" s="432" t="s">
        <v>286</v>
      </c>
      <c r="F100" s="438"/>
      <c r="G100" s="440" t="s">
        <v>39</v>
      </c>
      <c r="H100" s="440"/>
      <c r="I100" s="440"/>
      <c r="J100" s="440"/>
      <c r="K100" s="440"/>
      <c r="L100" s="440"/>
      <c r="M100" s="446"/>
      <c r="N100" s="449"/>
      <c r="O100" s="451" t="str">
        <f>AG8</f>
        <v>令和　　　年　　　月　　　日</v>
      </c>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46"/>
      <c r="AQ100" s="282"/>
      <c r="AY100" s="511"/>
      <c r="AZ100" s="511"/>
      <c r="BA100" s="511"/>
      <c r="BB100" s="511"/>
      <c r="BC100" s="511"/>
      <c r="BD100" s="511"/>
      <c r="BE100" s="511"/>
      <c r="BF100" s="511"/>
      <c r="BG100" s="511"/>
      <c r="BH100" s="511"/>
      <c r="BI100" s="511"/>
      <c r="BJ100" s="511"/>
      <c r="BK100" s="511"/>
      <c r="BL100" s="511"/>
      <c r="BM100" s="511"/>
      <c r="BN100" s="511"/>
      <c r="BO100" s="511"/>
      <c r="BP100" s="511"/>
      <c r="BQ100" s="511"/>
      <c r="BR100" s="511"/>
      <c r="BS100" s="511"/>
      <c r="BT100" s="511"/>
      <c r="BU100" s="511"/>
      <c r="BV100" s="511"/>
      <c r="BW100" s="511"/>
      <c r="BX100" s="511"/>
      <c r="BY100" s="511"/>
      <c r="BZ100" s="511"/>
      <c r="CA100" s="511"/>
      <c r="CB100" s="511"/>
      <c r="CC100" s="511"/>
      <c r="CD100" s="511"/>
      <c r="CE100" s="511"/>
      <c r="CF100" s="511"/>
      <c r="CG100" s="511"/>
      <c r="CH100" s="511"/>
      <c r="CI100" s="511"/>
      <c r="CJ100" s="511"/>
      <c r="CK100" s="511"/>
      <c r="CL100" s="511"/>
      <c r="CM100" s="511"/>
    </row>
    <row r="101" spans="3:91" ht="9.6" customHeight="1">
      <c r="E101" s="433"/>
      <c r="F101" s="435"/>
      <c r="G101" s="441"/>
      <c r="H101" s="441"/>
      <c r="I101" s="441"/>
      <c r="J101" s="441"/>
      <c r="K101" s="441"/>
      <c r="L101" s="441"/>
      <c r="M101" s="447"/>
      <c r="N101" s="450"/>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447"/>
      <c r="AQ101" s="282"/>
      <c r="AY101" s="511"/>
      <c r="AZ101" s="511"/>
      <c r="BA101" s="511"/>
      <c r="BB101" s="511"/>
      <c r="BC101" s="511"/>
      <c r="BD101" s="511"/>
      <c r="BE101" s="511"/>
      <c r="BF101" s="511"/>
      <c r="BG101" s="511"/>
      <c r="BH101" s="511"/>
      <c r="BI101" s="511"/>
      <c r="BJ101" s="511"/>
      <c r="BK101" s="511"/>
      <c r="BL101" s="511"/>
      <c r="BM101" s="511"/>
      <c r="BN101" s="511"/>
      <c r="BO101" s="511"/>
      <c r="BP101" s="511"/>
      <c r="BQ101" s="511"/>
      <c r="BR101" s="511"/>
      <c r="BS101" s="511"/>
      <c r="BT101" s="511"/>
      <c r="BU101" s="511"/>
      <c r="BV101" s="511"/>
      <c r="BW101" s="511"/>
      <c r="BX101" s="511"/>
      <c r="BY101" s="511"/>
      <c r="BZ101" s="511"/>
      <c r="CA101" s="511"/>
      <c r="CB101" s="511"/>
      <c r="CC101" s="511"/>
      <c r="CD101" s="511"/>
      <c r="CE101" s="511"/>
      <c r="CF101" s="511"/>
      <c r="CG101" s="511"/>
      <c r="CH101" s="511"/>
      <c r="CI101" s="511"/>
      <c r="CJ101" s="511"/>
      <c r="CK101" s="511"/>
      <c r="CL101" s="511"/>
      <c r="CM101" s="511"/>
    </row>
    <row r="102" spans="3:91" ht="9.6" customHeight="1">
      <c r="E102" s="433"/>
      <c r="F102" s="435"/>
      <c r="G102" s="441"/>
      <c r="H102" s="441"/>
      <c r="I102" s="441"/>
      <c r="J102" s="441"/>
      <c r="K102" s="441"/>
      <c r="L102" s="441"/>
      <c r="M102" s="447"/>
      <c r="N102" s="450"/>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447"/>
      <c r="AQ102" s="282"/>
      <c r="AY102" s="511"/>
      <c r="AZ102" s="511"/>
      <c r="BA102" s="511"/>
      <c r="BB102" s="511"/>
      <c r="BC102" s="511"/>
      <c r="BD102" s="511"/>
      <c r="BE102" s="511"/>
      <c r="BF102" s="511"/>
      <c r="BG102" s="511"/>
      <c r="BH102" s="511"/>
      <c r="BI102" s="511"/>
      <c r="BJ102" s="511"/>
      <c r="BK102" s="511"/>
      <c r="BL102" s="511"/>
      <c r="BM102" s="511"/>
      <c r="BN102" s="511"/>
      <c r="BO102" s="511"/>
      <c r="BP102" s="511"/>
      <c r="BQ102" s="511"/>
      <c r="BR102" s="511"/>
      <c r="BS102" s="511"/>
      <c r="BT102" s="511"/>
      <c r="BU102" s="511"/>
      <c r="BV102" s="511"/>
      <c r="BW102" s="511"/>
      <c r="BX102" s="511"/>
      <c r="BY102" s="511"/>
      <c r="BZ102" s="511"/>
      <c r="CA102" s="511"/>
      <c r="CB102" s="511"/>
      <c r="CC102" s="511"/>
      <c r="CD102" s="511"/>
      <c r="CE102" s="511"/>
      <c r="CF102" s="511"/>
      <c r="CG102" s="511"/>
      <c r="CH102" s="511"/>
      <c r="CI102" s="511"/>
      <c r="CJ102" s="511"/>
      <c r="CK102" s="511"/>
      <c r="CL102" s="511"/>
      <c r="CM102" s="511"/>
    </row>
    <row r="103" spans="3:91" ht="9.6" customHeight="1">
      <c r="E103" s="433"/>
      <c r="F103" s="435"/>
      <c r="G103" s="441"/>
      <c r="H103" s="441"/>
      <c r="I103" s="441"/>
      <c r="J103" s="441"/>
      <c r="K103" s="441"/>
      <c r="L103" s="441"/>
      <c r="M103" s="447"/>
      <c r="N103" s="450"/>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447"/>
      <c r="AQ103" s="282"/>
      <c r="AY103" s="511"/>
      <c r="AZ103" s="511"/>
      <c r="BA103" s="511"/>
      <c r="BB103" s="511"/>
      <c r="BC103" s="511"/>
      <c r="BD103" s="511"/>
      <c r="BE103" s="511"/>
      <c r="BF103" s="511"/>
      <c r="BG103" s="511"/>
      <c r="BH103" s="511"/>
      <c r="BI103" s="511"/>
      <c r="BJ103" s="511"/>
      <c r="BK103" s="511"/>
      <c r="BL103" s="511"/>
      <c r="BM103" s="511"/>
      <c r="BN103" s="511"/>
      <c r="BO103" s="511"/>
      <c r="BP103" s="511"/>
      <c r="BQ103" s="511"/>
      <c r="BR103" s="511"/>
      <c r="BS103" s="511"/>
      <c r="BT103" s="511"/>
      <c r="BU103" s="511"/>
      <c r="BV103" s="511"/>
      <c r="BW103" s="511"/>
      <c r="BX103" s="511"/>
      <c r="BY103" s="511"/>
      <c r="BZ103" s="511"/>
      <c r="CA103" s="511"/>
      <c r="CB103" s="511"/>
      <c r="CC103" s="511"/>
      <c r="CD103" s="511"/>
      <c r="CE103" s="511"/>
      <c r="CF103" s="511"/>
      <c r="CG103" s="511"/>
      <c r="CH103" s="511"/>
      <c r="CI103" s="511"/>
      <c r="CJ103" s="511"/>
      <c r="CK103" s="511"/>
      <c r="CL103" s="511"/>
      <c r="CM103" s="511"/>
    </row>
    <row r="104" spans="3:91" ht="9.9499999999999993" customHeight="1">
      <c r="E104" s="434"/>
      <c r="F104" s="439"/>
      <c r="G104" s="442"/>
      <c r="H104" s="442"/>
      <c r="I104" s="442"/>
      <c r="J104" s="442"/>
      <c r="K104" s="442"/>
      <c r="L104" s="442"/>
      <c r="M104" s="448"/>
      <c r="N104" s="41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448"/>
      <c r="AQ104" s="282"/>
      <c r="AY104" s="511"/>
      <c r="AZ104" s="511"/>
      <c r="BA104" s="511"/>
      <c r="BB104" s="511"/>
      <c r="BC104" s="511"/>
      <c r="BD104" s="511"/>
      <c r="BE104" s="511"/>
      <c r="BF104" s="511"/>
      <c r="BG104" s="511"/>
      <c r="BH104" s="511"/>
      <c r="BI104" s="511"/>
      <c r="BJ104" s="511"/>
      <c r="BK104" s="511"/>
      <c r="BL104" s="511"/>
      <c r="BM104" s="511"/>
      <c r="BN104" s="511"/>
      <c r="BO104" s="511"/>
      <c r="BP104" s="511"/>
      <c r="BQ104" s="511"/>
      <c r="BR104" s="511"/>
      <c r="BS104" s="511"/>
      <c r="BT104" s="511"/>
      <c r="BU104" s="511"/>
      <c r="BV104" s="511"/>
      <c r="BW104" s="511"/>
      <c r="BX104" s="511"/>
      <c r="BY104" s="511"/>
      <c r="BZ104" s="511"/>
      <c r="CA104" s="511"/>
      <c r="CB104" s="511"/>
      <c r="CC104" s="511"/>
      <c r="CD104" s="511"/>
      <c r="CE104" s="511"/>
      <c r="CF104" s="511"/>
      <c r="CG104" s="511"/>
      <c r="CH104" s="511"/>
      <c r="CI104" s="511"/>
      <c r="CJ104" s="511"/>
      <c r="CK104" s="511"/>
      <c r="CL104" s="511"/>
      <c r="CM104" s="511"/>
    </row>
    <row r="105" spans="3:91" ht="9.9499999999999993" customHeight="1">
      <c r="E105" s="435"/>
      <c r="F105" s="435"/>
      <c r="G105" s="441"/>
      <c r="H105" s="441"/>
      <c r="I105" s="441"/>
      <c r="J105" s="441"/>
      <c r="K105" s="441"/>
      <c r="L105" s="44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1"/>
      <c r="CH105" s="511"/>
      <c r="CI105" s="511"/>
      <c r="CJ105" s="511"/>
      <c r="CK105" s="511"/>
      <c r="CL105" s="511"/>
      <c r="CM105" s="511"/>
    </row>
    <row r="106" spans="3:91" ht="12" customHeight="1">
      <c r="I106" s="443"/>
      <c r="J106" s="443"/>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3"/>
      <c r="AM106" s="443"/>
      <c r="AN106" s="443"/>
      <c r="AO106" s="443"/>
    </row>
    <row r="107" spans="3:91" ht="12" customHeight="1">
      <c r="H107" s="443"/>
      <c r="I107" s="443"/>
      <c r="J107" s="443"/>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3"/>
      <c r="AM107" s="443"/>
      <c r="AN107" s="443"/>
      <c r="AO107" s="443"/>
    </row>
    <row r="108" spans="3:91" ht="18.95" customHeight="1">
      <c r="C108" s="430" t="str">
        <f>目次!F1</f>
        <v>【契約監理/20240401/第1版】</v>
      </c>
      <c r="D108" s="427"/>
      <c r="H108" s="443"/>
      <c r="I108" s="443"/>
      <c r="J108" s="443"/>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3"/>
      <c r="AM108" s="443"/>
      <c r="AN108" s="443"/>
      <c r="AO108" s="443"/>
      <c r="BS108" s="479"/>
    </row>
    <row r="109" spans="3:91" ht="18.95" customHeight="1">
      <c r="D109" s="427"/>
      <c r="H109" s="443"/>
      <c r="I109" s="443"/>
      <c r="J109" s="443"/>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3"/>
      <c r="AM109" s="443"/>
      <c r="AN109" s="443"/>
      <c r="AO109" s="443"/>
      <c r="BS109" s="479"/>
    </row>
    <row r="110" spans="3:91" ht="18.95" customHeight="1">
      <c r="D110" s="427"/>
      <c r="H110" s="443"/>
      <c r="I110" s="443"/>
      <c r="J110" s="443"/>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3"/>
      <c r="AM110" s="443"/>
      <c r="AN110" s="443"/>
      <c r="AO110" s="443"/>
      <c r="BS110" s="479"/>
    </row>
    <row r="111" spans="3:91" ht="18.95" customHeight="1">
      <c r="D111" s="427"/>
      <c r="H111" s="443"/>
      <c r="I111" s="443"/>
      <c r="J111" s="443"/>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3"/>
      <c r="AM111" s="443"/>
      <c r="AN111" s="443"/>
      <c r="AO111" s="443"/>
      <c r="BS111" s="479"/>
    </row>
    <row r="112" spans="3:91" ht="18.95" customHeight="1">
      <c r="D112" s="427"/>
      <c r="H112" s="443"/>
      <c r="I112" s="443"/>
      <c r="J112" s="443"/>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3"/>
      <c r="AM112" s="443"/>
      <c r="AN112" s="443"/>
      <c r="AO112" s="443"/>
      <c r="BS112" s="479"/>
    </row>
    <row r="113" spans="4:71" ht="18.95" customHeight="1">
      <c r="D113" s="427"/>
      <c r="H113" s="443"/>
      <c r="I113" s="443"/>
      <c r="J113" s="443"/>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3"/>
      <c r="AM113" s="443"/>
      <c r="AN113" s="443"/>
      <c r="AO113" s="443"/>
      <c r="BS113" s="479"/>
    </row>
    <row r="114" spans="4:71" ht="18.95" customHeight="1">
      <c r="D114" s="427"/>
      <c r="H114" s="443"/>
      <c r="I114" s="443"/>
      <c r="J114" s="443"/>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3"/>
      <c r="AM114" s="443"/>
      <c r="AN114" s="443"/>
      <c r="AO114" s="443"/>
      <c r="BS114" s="479"/>
    </row>
    <row r="115" spans="4:71" ht="18.95" customHeight="1">
      <c r="D115" s="427"/>
      <c r="H115" s="443"/>
      <c r="I115" s="443"/>
      <c r="J115" s="443"/>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3"/>
      <c r="AM115" s="443"/>
      <c r="AN115" s="443"/>
      <c r="AO115" s="443"/>
      <c r="BS115" s="479"/>
    </row>
    <row r="116" spans="4:71" ht="18.95" customHeight="1">
      <c r="D116" s="427"/>
      <c r="H116" s="443"/>
      <c r="I116" s="443"/>
      <c r="J116" s="443"/>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3"/>
      <c r="AM116" s="443"/>
      <c r="AN116" s="443"/>
      <c r="AO116" s="443"/>
      <c r="BS116" s="479"/>
    </row>
    <row r="117" spans="4:71" ht="18.95" customHeight="1">
      <c r="D117" s="427"/>
      <c r="H117" s="443"/>
      <c r="I117" s="443"/>
      <c r="J117" s="443"/>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3"/>
      <c r="AM117" s="443"/>
      <c r="AN117" s="443"/>
      <c r="AO117" s="443"/>
      <c r="BS117" s="479"/>
    </row>
    <row r="118" spans="4:71" ht="18.95" customHeight="1">
      <c r="D118" s="427"/>
      <c r="H118" s="443"/>
      <c r="I118" s="443"/>
      <c r="J118" s="443"/>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3"/>
      <c r="AM118" s="443"/>
      <c r="AN118" s="443"/>
      <c r="AO118" s="443"/>
      <c r="BS118" s="479"/>
    </row>
    <row r="119" spans="4:71" ht="18.95" customHeight="1">
      <c r="D119" s="427"/>
      <c r="H119" s="443"/>
      <c r="I119" s="443"/>
      <c r="J119" s="443"/>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3"/>
      <c r="AM119" s="443"/>
      <c r="AN119" s="443"/>
      <c r="AO119" s="443"/>
      <c r="BS119" s="479"/>
    </row>
    <row r="120" spans="4:71" ht="18.95" customHeight="1">
      <c r="D120" s="427"/>
      <c r="H120" s="443"/>
      <c r="I120" s="443"/>
      <c r="J120" s="443"/>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3"/>
      <c r="AM120" s="443"/>
      <c r="AN120" s="443"/>
      <c r="AO120" s="443"/>
      <c r="BS120" s="479"/>
    </row>
    <row r="121" spans="4:71" ht="18.95" customHeight="1">
      <c r="D121" s="427"/>
      <c r="H121" s="443"/>
      <c r="I121" s="443"/>
      <c r="J121" s="443"/>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3"/>
      <c r="AM121" s="443"/>
      <c r="AN121" s="443"/>
      <c r="AO121" s="443"/>
      <c r="BS121" s="479"/>
    </row>
    <row r="122" spans="4:71" ht="18.95" customHeight="1">
      <c r="D122" s="427"/>
      <c r="H122" s="443"/>
      <c r="I122" s="443"/>
      <c r="J122" s="443"/>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3"/>
      <c r="AM122" s="443"/>
      <c r="AN122" s="443"/>
      <c r="AO122" s="443"/>
      <c r="BS122" s="479"/>
    </row>
    <row r="123" spans="4:71" ht="18.95" customHeight="1">
      <c r="D123" s="427"/>
      <c r="H123" s="443"/>
      <c r="I123" s="443"/>
      <c r="J123" s="443"/>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3"/>
      <c r="AM123" s="443"/>
      <c r="AN123" s="443"/>
      <c r="AO123" s="443"/>
      <c r="BS123" s="479"/>
    </row>
    <row r="124" spans="4:71" ht="18.95" customHeight="1">
      <c r="D124" s="427"/>
      <c r="H124" s="443"/>
      <c r="I124" s="443"/>
      <c r="J124" s="443"/>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3"/>
      <c r="AM124" s="443"/>
      <c r="AN124" s="443"/>
      <c r="AO124" s="443"/>
      <c r="BS124" s="479"/>
    </row>
    <row r="125" spans="4:71" ht="18.95" customHeight="1">
      <c r="D125" s="427"/>
      <c r="H125" s="443"/>
      <c r="I125" s="443"/>
      <c r="J125" s="443"/>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3"/>
      <c r="AM125" s="443"/>
      <c r="AN125" s="443"/>
      <c r="AO125" s="443"/>
      <c r="BS125" s="479"/>
    </row>
    <row r="126" spans="4:71" ht="18.95" customHeight="1">
      <c r="D126" s="427"/>
      <c r="H126" s="443"/>
      <c r="I126" s="443"/>
      <c r="J126" s="443"/>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3"/>
      <c r="AM126" s="443"/>
      <c r="AN126" s="443"/>
      <c r="AO126" s="443"/>
      <c r="BS126" s="479"/>
    </row>
    <row r="127" spans="4:71" ht="18.95" customHeight="1">
      <c r="D127" s="427"/>
      <c r="H127" s="443"/>
      <c r="I127" s="443"/>
      <c r="J127" s="443"/>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3"/>
      <c r="AM127" s="443"/>
      <c r="AN127" s="443"/>
      <c r="AO127" s="443"/>
      <c r="BS127" s="479"/>
    </row>
    <row r="128" spans="4:71" ht="18.95" customHeight="1">
      <c r="D128" s="427"/>
      <c r="H128" s="443"/>
      <c r="I128" s="443"/>
      <c r="J128" s="443"/>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3"/>
      <c r="AM128" s="443"/>
      <c r="AN128" s="443"/>
      <c r="AO128" s="443"/>
      <c r="BS128" s="479"/>
    </row>
    <row r="129" spans="4:71" ht="18.95" customHeight="1">
      <c r="D129" s="427"/>
      <c r="H129" s="443"/>
      <c r="I129" s="443"/>
      <c r="J129" s="443"/>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3"/>
      <c r="AM129" s="443"/>
      <c r="AN129" s="443"/>
      <c r="AO129" s="443"/>
      <c r="BS129" s="479"/>
    </row>
    <row r="130" spans="4:71" ht="18.95" customHeight="1">
      <c r="D130" s="427"/>
      <c r="H130" s="443"/>
      <c r="I130" s="443"/>
      <c r="J130" s="443"/>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3"/>
      <c r="AM130" s="443"/>
      <c r="AN130" s="443"/>
      <c r="AO130" s="443"/>
      <c r="BS130" s="479"/>
    </row>
    <row r="131" spans="4:71" ht="18.95" customHeight="1">
      <c r="D131" s="427"/>
      <c r="H131" s="443"/>
      <c r="I131" s="443"/>
      <c r="J131" s="443"/>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3"/>
      <c r="AM131" s="443"/>
      <c r="AN131" s="443"/>
      <c r="AO131" s="443"/>
      <c r="BS131" s="479"/>
    </row>
    <row r="132" spans="4:71" ht="18.95" customHeight="1">
      <c r="D132" s="427"/>
      <c r="H132" s="443"/>
      <c r="I132" s="443"/>
      <c r="J132" s="443"/>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3"/>
      <c r="AM132" s="443"/>
      <c r="AN132" s="443"/>
      <c r="AO132" s="443"/>
      <c r="BS132" s="479"/>
    </row>
    <row r="133" spans="4:71" ht="18.95" customHeight="1">
      <c r="D133" s="427"/>
      <c r="H133" s="443"/>
      <c r="I133" s="443"/>
      <c r="J133" s="443"/>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3"/>
      <c r="AM133" s="443"/>
      <c r="AN133" s="443"/>
      <c r="AO133" s="443"/>
      <c r="BS133" s="479"/>
    </row>
    <row r="134" spans="4:71" ht="18.95" customHeight="1">
      <c r="D134" s="427"/>
      <c r="H134" s="443"/>
      <c r="I134" s="443"/>
      <c r="J134" s="443"/>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3"/>
      <c r="AM134" s="443"/>
      <c r="AN134" s="443"/>
      <c r="AO134" s="443"/>
      <c r="BS134" s="479"/>
    </row>
    <row r="135" spans="4:71" ht="18.95" customHeight="1">
      <c r="D135" s="427"/>
      <c r="H135" s="443"/>
      <c r="I135" s="443"/>
      <c r="J135" s="443"/>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3"/>
      <c r="AM135" s="443"/>
      <c r="AN135" s="443"/>
      <c r="AO135" s="443"/>
      <c r="BS135" s="479"/>
    </row>
    <row r="136" spans="4:71" ht="18.95" customHeight="1">
      <c r="D136" s="427"/>
      <c r="H136" s="443"/>
      <c r="I136" s="443"/>
      <c r="J136" s="443"/>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3"/>
      <c r="AM136" s="443"/>
      <c r="AN136" s="443"/>
      <c r="AO136" s="443"/>
      <c r="BS136" s="479"/>
    </row>
    <row r="137" spans="4:71" ht="18.95" customHeight="1">
      <c r="D137" s="427"/>
      <c r="H137" s="443"/>
      <c r="I137" s="443"/>
      <c r="J137" s="443"/>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3"/>
      <c r="AM137" s="443"/>
      <c r="AN137" s="443"/>
      <c r="AO137" s="443"/>
      <c r="BS137" s="479"/>
    </row>
    <row r="138" spans="4:71" ht="18.95" customHeight="1">
      <c r="D138" s="427"/>
      <c r="H138" s="443"/>
      <c r="I138" s="443"/>
      <c r="J138" s="443"/>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3"/>
      <c r="AM138" s="443"/>
      <c r="AN138" s="443"/>
      <c r="AO138" s="443"/>
      <c r="BS138" s="479"/>
    </row>
    <row r="139" spans="4:71" ht="18.95" customHeight="1">
      <c r="D139" s="427"/>
      <c r="H139" s="443"/>
      <c r="I139" s="443"/>
      <c r="J139" s="443"/>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3"/>
      <c r="AM139" s="443"/>
      <c r="AN139" s="443"/>
      <c r="AO139" s="443"/>
      <c r="BS139" s="479"/>
    </row>
    <row r="140" spans="4:71" ht="18.95" customHeight="1">
      <c r="D140" s="427"/>
      <c r="H140" s="443"/>
      <c r="I140" s="443"/>
      <c r="J140" s="443"/>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3"/>
      <c r="AM140" s="443"/>
      <c r="AN140" s="443"/>
      <c r="AO140" s="443"/>
      <c r="BS140" s="479"/>
    </row>
    <row r="141" spans="4:71" ht="18.95" customHeight="1">
      <c r="D141" s="427"/>
      <c r="H141" s="443"/>
      <c r="I141" s="443"/>
      <c r="J141" s="443"/>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3"/>
      <c r="AM141" s="443"/>
      <c r="AN141" s="443"/>
      <c r="AO141" s="443"/>
      <c r="BS141" s="479"/>
    </row>
    <row r="142" spans="4:71" ht="18.95" customHeight="1">
      <c r="D142" s="427"/>
      <c r="H142" s="443"/>
      <c r="I142" s="443"/>
      <c r="J142" s="443"/>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3"/>
      <c r="AM142" s="443"/>
      <c r="AN142" s="443"/>
      <c r="AO142" s="443"/>
      <c r="BS142" s="479"/>
    </row>
    <row r="143" spans="4:71" ht="18.95" customHeight="1">
      <c r="D143" s="427"/>
      <c r="H143" s="443"/>
      <c r="I143" s="443"/>
      <c r="J143" s="443"/>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3"/>
      <c r="AM143" s="443"/>
      <c r="AN143" s="443"/>
      <c r="AO143" s="443"/>
      <c r="BS143" s="479"/>
    </row>
    <row r="144" spans="4:71" ht="18.95" customHeight="1">
      <c r="D144" s="427"/>
      <c r="H144" s="443"/>
      <c r="I144" s="443"/>
      <c r="J144" s="443"/>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3"/>
      <c r="AM144" s="443"/>
      <c r="AN144" s="443"/>
      <c r="AO144" s="443"/>
      <c r="BS144" s="479"/>
    </row>
    <row r="145" spans="3:71" ht="18.95" customHeight="1">
      <c r="D145" s="427"/>
      <c r="H145" s="443"/>
      <c r="I145" s="443"/>
      <c r="J145" s="443"/>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3"/>
      <c r="AM145" s="443"/>
      <c r="AN145" s="443"/>
      <c r="AO145" s="443"/>
      <c r="BS145" s="479"/>
    </row>
    <row r="146" spans="3:71" ht="18.95" customHeight="1">
      <c r="D146" s="427"/>
      <c r="H146" s="443"/>
      <c r="I146" s="443"/>
      <c r="J146" s="443"/>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3"/>
      <c r="AM146" s="443"/>
      <c r="AN146" s="443"/>
      <c r="AO146" s="443"/>
      <c r="BS146" s="479"/>
    </row>
    <row r="147" spans="3:71" ht="18.95" customHeight="1">
      <c r="D147" s="427"/>
      <c r="H147" s="443"/>
      <c r="I147" s="443"/>
      <c r="J147" s="443"/>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3"/>
      <c r="AM147" s="443"/>
      <c r="AN147" s="443"/>
      <c r="AO147" s="443"/>
      <c r="BS147" s="479"/>
    </row>
    <row r="148" spans="3:71" ht="18.95" customHeight="1">
      <c r="D148" s="427"/>
      <c r="H148" s="443"/>
      <c r="I148" s="443"/>
      <c r="J148" s="443"/>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3"/>
      <c r="AM148" s="443"/>
      <c r="AN148" s="443"/>
      <c r="AO148" s="443"/>
      <c r="BS148" s="479"/>
    </row>
    <row r="149" spans="3:71" ht="18.95" customHeight="1">
      <c r="D149" s="427"/>
      <c r="H149" s="443"/>
      <c r="I149" s="443"/>
      <c r="J149" s="443"/>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3"/>
      <c r="AM149" s="443"/>
      <c r="AN149" s="443"/>
      <c r="AO149" s="443"/>
      <c r="BS149" s="479"/>
    </row>
    <row r="150" spans="3:71" ht="18.95" customHeight="1">
      <c r="D150" s="427"/>
      <c r="H150" s="443"/>
      <c r="I150" s="443"/>
      <c r="J150" s="443"/>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3"/>
      <c r="AM150" s="443"/>
      <c r="AN150" s="443"/>
      <c r="AO150" s="443"/>
      <c r="BS150" s="479"/>
    </row>
    <row r="151" spans="3:71" ht="18.95" customHeight="1">
      <c r="D151" s="427"/>
      <c r="H151" s="443"/>
      <c r="I151" s="443"/>
      <c r="J151" s="443"/>
      <c r="K151" s="445"/>
      <c r="L151" s="445"/>
      <c r="M151" s="445"/>
      <c r="N151" s="445"/>
      <c r="O151" s="445"/>
      <c r="P151" s="445"/>
      <c r="Q151" s="445"/>
      <c r="R151" s="445"/>
      <c r="S151" s="445"/>
      <c r="T151" s="445"/>
      <c r="U151" s="445"/>
      <c r="V151" s="479">
        <f>2</f>
        <v>2</v>
      </c>
      <c r="W151" s="445"/>
      <c r="Y151" s="445"/>
      <c r="Z151" s="445"/>
      <c r="AA151" s="445"/>
      <c r="AB151" s="445"/>
      <c r="AC151" s="445"/>
      <c r="AD151" s="445"/>
      <c r="AE151" s="445"/>
      <c r="AF151" s="445"/>
      <c r="AG151" s="445"/>
      <c r="AH151" s="445"/>
      <c r="AI151" s="445"/>
      <c r="AJ151" s="445"/>
      <c r="AK151" s="445"/>
      <c r="AL151" s="443"/>
      <c r="AM151" s="443"/>
      <c r="AN151" s="443"/>
      <c r="AO151" s="443"/>
      <c r="BS151" s="479"/>
    </row>
    <row r="152" spans="3:71" ht="18.95" customHeight="1">
      <c r="C152" s="430" t="str">
        <f>目次!F1</f>
        <v>【契約監理/20240401/第1版】</v>
      </c>
      <c r="D152" s="427"/>
    </row>
    <row r="153" spans="3:71" ht="18.95" customHeight="1">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c r="AF153" s="427"/>
      <c r="AG153" s="427"/>
      <c r="AH153" s="427"/>
      <c r="AI153" s="427"/>
      <c r="AJ153" s="427"/>
      <c r="AK153" s="427"/>
      <c r="AL153" s="427"/>
      <c r="AM153" s="427"/>
      <c r="AN153" s="427"/>
      <c r="AO153" s="427"/>
      <c r="AP153" s="427"/>
      <c r="AQ153" s="427"/>
      <c r="AR153" s="427"/>
      <c r="AS153" s="427"/>
      <c r="AT153" s="427"/>
      <c r="AU153" s="427"/>
      <c r="AV153" s="427"/>
      <c r="AW153" s="427"/>
    </row>
    <row r="154" spans="3:71" ht="18.95" customHeight="1">
      <c r="D154" s="427"/>
    </row>
    <row r="155" spans="3:71" ht="18.95" customHeight="1">
      <c r="D155" s="427"/>
    </row>
    <row r="156" spans="3:71" ht="18.95" customHeight="1">
      <c r="D156" s="427"/>
    </row>
    <row r="157" spans="3:71" ht="18.95" customHeight="1">
      <c r="D157" s="427"/>
    </row>
    <row r="158" spans="3:71" ht="18.95" customHeight="1">
      <c r="D158" s="427"/>
    </row>
    <row r="159" spans="3:71" ht="18.95" customHeight="1">
      <c r="D159" s="427"/>
    </row>
    <row r="160" spans="3:71" ht="18.95" customHeight="1">
      <c r="D160" s="427"/>
    </row>
    <row r="161" spans="4:4" ht="18.95" customHeight="1">
      <c r="D161" s="427"/>
    </row>
    <row r="162" spans="4:4" ht="18.95" customHeight="1">
      <c r="D162" s="427"/>
    </row>
    <row r="163" spans="4:4" ht="18.95" customHeight="1">
      <c r="D163" s="427"/>
    </row>
    <row r="164" spans="4:4" ht="18.95" customHeight="1">
      <c r="D164" s="427"/>
    </row>
    <row r="165" spans="4:4" ht="18.95" customHeight="1">
      <c r="D165" s="427"/>
    </row>
    <row r="166" spans="4:4" ht="18.95" customHeight="1">
      <c r="D166" s="427"/>
    </row>
    <row r="167" spans="4:4" ht="18.95" customHeight="1">
      <c r="D167" s="427"/>
    </row>
    <row r="168" spans="4:4" ht="18.95" customHeight="1">
      <c r="D168" s="427"/>
    </row>
    <row r="169" spans="4:4" ht="18.95" customHeight="1">
      <c r="D169" s="427"/>
    </row>
    <row r="170" spans="4:4" ht="18.95" customHeight="1">
      <c r="D170" s="427"/>
    </row>
    <row r="171" spans="4:4" ht="18.95" customHeight="1">
      <c r="D171" s="427"/>
    </row>
    <row r="172" spans="4:4" ht="18.95" customHeight="1">
      <c r="D172" s="39"/>
    </row>
    <row r="173" spans="4:4" ht="18.95" customHeight="1">
      <c r="D173" s="427"/>
    </row>
    <row r="174" spans="4:4" ht="18.95" customHeight="1">
      <c r="D174" s="427"/>
    </row>
    <row r="175" spans="4:4" ht="18.95" customHeight="1">
      <c r="D175" s="427"/>
    </row>
    <row r="176" spans="4:4" ht="18.95" customHeight="1">
      <c r="D176" s="427"/>
    </row>
    <row r="177" spans="4:4" ht="18.95" customHeight="1">
      <c r="D177" s="427"/>
    </row>
    <row r="178" spans="4:4" ht="18.95" customHeight="1">
      <c r="D178" s="427"/>
    </row>
    <row r="179" spans="4:4" ht="18.95" customHeight="1">
      <c r="D179" s="427"/>
    </row>
    <row r="180" spans="4:4" ht="18.95" customHeight="1">
      <c r="D180" s="427"/>
    </row>
    <row r="181" spans="4:4" ht="18.95" customHeight="1">
      <c r="D181" s="427"/>
    </row>
    <row r="182" spans="4:4" ht="18.95" customHeight="1">
      <c r="D182" s="427"/>
    </row>
    <row r="183" spans="4:4" ht="18.95" customHeight="1">
      <c r="D183" s="427"/>
    </row>
    <row r="184" spans="4:4" ht="18.95" customHeight="1">
      <c r="D184" s="427"/>
    </row>
    <row r="185" spans="4:4" ht="18.95" customHeight="1">
      <c r="D185" s="427"/>
    </row>
    <row r="186" spans="4:4" ht="18.95" customHeight="1">
      <c r="D186" s="427"/>
    </row>
    <row r="187" spans="4:4" ht="18.95" customHeight="1">
      <c r="D187" s="427"/>
    </row>
    <row r="188" spans="4:4" ht="18.95" customHeight="1">
      <c r="D188" s="427"/>
    </row>
    <row r="189" spans="4:4" ht="18.95" customHeight="1">
      <c r="D189" s="427"/>
    </row>
    <row r="190" spans="4:4" ht="18.95" customHeight="1">
      <c r="D190" s="427"/>
    </row>
    <row r="191" spans="4:4" ht="18.95" customHeight="1">
      <c r="D191" s="427"/>
    </row>
    <row r="192" spans="4:4" ht="18.95" customHeight="1">
      <c r="D192" s="427"/>
    </row>
    <row r="193" spans="3:71" ht="18.95" customHeight="1">
      <c r="D193" s="427"/>
    </row>
    <row r="194" spans="3:71" ht="18.95" customHeight="1">
      <c r="D194" s="427"/>
    </row>
    <row r="195" spans="3:71" ht="18.95" customHeight="1">
      <c r="D195" s="427"/>
      <c r="V195" s="479">
        <f>V151+1</f>
        <v>3</v>
      </c>
    </row>
    <row r="196" spans="3:71" ht="18.95" customHeight="1">
      <c r="C196" s="430" t="str">
        <f>目次!F1</f>
        <v>【契約監理/20240401/第1版】</v>
      </c>
      <c r="D196" s="427"/>
      <c r="X196" s="479"/>
      <c r="BS196" s="479"/>
    </row>
    <row r="197" spans="3:71" ht="18.95" customHeight="1">
      <c r="D197" s="427"/>
      <c r="X197" s="479"/>
      <c r="BS197" s="479"/>
    </row>
    <row r="198" spans="3:71" ht="18.95" customHeight="1">
      <c r="D198" s="427"/>
      <c r="X198" s="479"/>
      <c r="BS198" s="479"/>
    </row>
    <row r="199" spans="3:71" ht="18.95" customHeight="1">
      <c r="D199" s="427"/>
      <c r="X199" s="479"/>
      <c r="BS199" s="479"/>
    </row>
    <row r="200" spans="3:71" ht="18.95" customHeight="1">
      <c r="D200" s="427"/>
      <c r="X200" s="479"/>
      <c r="BS200" s="479"/>
    </row>
    <row r="201" spans="3:71" ht="18.95" customHeight="1">
      <c r="D201" s="427"/>
      <c r="X201" s="479"/>
      <c r="BS201" s="479"/>
    </row>
    <row r="202" spans="3:71" ht="18.95" customHeight="1">
      <c r="D202" s="427"/>
      <c r="X202" s="479"/>
      <c r="BS202" s="479"/>
    </row>
    <row r="203" spans="3:71" ht="18.95" customHeight="1">
      <c r="D203" s="427"/>
      <c r="X203" s="479"/>
      <c r="BS203" s="479"/>
    </row>
    <row r="204" spans="3:71" ht="18.95" customHeight="1">
      <c r="D204" s="427"/>
      <c r="X204" s="479"/>
      <c r="BS204" s="479"/>
    </row>
    <row r="205" spans="3:71" ht="18.95" customHeight="1">
      <c r="D205" s="427"/>
      <c r="X205" s="479"/>
      <c r="BS205" s="479"/>
    </row>
    <row r="206" spans="3:71" ht="18.95" customHeight="1">
      <c r="D206" s="427"/>
      <c r="X206" s="479"/>
      <c r="BS206" s="479"/>
    </row>
    <row r="207" spans="3:71" ht="18.95" customHeight="1">
      <c r="D207" s="427"/>
      <c r="X207" s="479"/>
      <c r="BS207" s="479"/>
    </row>
    <row r="208" spans="3:71" ht="18.95" customHeight="1">
      <c r="D208" s="427"/>
      <c r="X208" s="479"/>
      <c r="BS208" s="479"/>
    </row>
    <row r="209" spans="4:71" ht="18.95" customHeight="1">
      <c r="D209" s="427"/>
      <c r="X209" s="479"/>
      <c r="BS209" s="479"/>
    </row>
    <row r="210" spans="4:71" ht="18.95" customHeight="1">
      <c r="D210" s="427"/>
      <c r="X210" s="479"/>
      <c r="BS210" s="479"/>
    </row>
    <row r="211" spans="4:71" ht="18.95" customHeight="1">
      <c r="D211" s="427"/>
      <c r="X211" s="479"/>
      <c r="BS211" s="479"/>
    </row>
    <row r="212" spans="4:71" ht="18.95" customHeight="1">
      <c r="D212" s="427"/>
      <c r="X212" s="479"/>
      <c r="BS212" s="479"/>
    </row>
    <row r="213" spans="4:71" ht="18.95" customHeight="1">
      <c r="D213" s="427"/>
      <c r="X213" s="479"/>
      <c r="BS213" s="479"/>
    </row>
    <row r="214" spans="4:71" ht="18.95" customHeight="1">
      <c r="D214" s="427"/>
      <c r="X214" s="479"/>
      <c r="BS214" s="479"/>
    </row>
    <row r="215" spans="4:71" ht="18.95" customHeight="1">
      <c r="D215" s="427"/>
      <c r="X215" s="479"/>
      <c r="BS215" s="479"/>
    </row>
    <row r="216" spans="4:71" ht="18.95" customHeight="1">
      <c r="D216" s="427"/>
      <c r="X216" s="479"/>
      <c r="BS216" s="479"/>
    </row>
    <row r="217" spans="4:71" ht="18.95" customHeight="1">
      <c r="D217" s="427"/>
      <c r="X217" s="479"/>
      <c r="BS217" s="479"/>
    </row>
    <row r="218" spans="4:71" ht="18.95" customHeight="1">
      <c r="D218" s="427"/>
      <c r="X218" s="479"/>
      <c r="BS218" s="479"/>
    </row>
    <row r="219" spans="4:71" ht="18.95" customHeight="1">
      <c r="D219" s="427"/>
      <c r="X219" s="479"/>
      <c r="BS219" s="479"/>
    </row>
    <row r="220" spans="4:71" ht="18.95" customHeight="1">
      <c r="D220" s="427"/>
      <c r="X220" s="479"/>
      <c r="BS220" s="479"/>
    </row>
    <row r="221" spans="4:71" ht="18.95" customHeight="1">
      <c r="D221" s="427"/>
      <c r="X221" s="479"/>
      <c r="BS221" s="479"/>
    </row>
    <row r="222" spans="4:71" ht="18.95" customHeight="1">
      <c r="D222" s="427"/>
      <c r="X222" s="479"/>
      <c r="BS222" s="479"/>
    </row>
    <row r="223" spans="4:71" ht="18.95" customHeight="1">
      <c r="D223" s="427"/>
      <c r="X223" s="479"/>
      <c r="BS223" s="479"/>
    </row>
    <row r="224" spans="4:71" ht="18.95" customHeight="1">
      <c r="D224" s="427"/>
      <c r="X224" s="479"/>
      <c r="BS224" s="479"/>
    </row>
    <row r="225" spans="3:71" ht="18.95" customHeight="1">
      <c r="D225" s="427"/>
      <c r="X225" s="479"/>
      <c r="BS225" s="479"/>
    </row>
    <row r="226" spans="3:71" ht="18.95" customHeight="1">
      <c r="D226" s="427"/>
      <c r="X226" s="479"/>
      <c r="BS226" s="479"/>
    </row>
    <row r="227" spans="3:71" ht="18.95" customHeight="1">
      <c r="D227" s="427"/>
      <c r="X227" s="479"/>
      <c r="BS227" s="479"/>
    </row>
    <row r="228" spans="3:71" ht="18.95" customHeight="1">
      <c r="D228" s="427"/>
      <c r="X228" s="479"/>
      <c r="BS228" s="479"/>
    </row>
    <row r="229" spans="3:71" ht="18.95" customHeight="1">
      <c r="D229" s="427"/>
      <c r="X229" s="479"/>
      <c r="BS229" s="479"/>
    </row>
    <row r="230" spans="3:71" ht="18.95" customHeight="1">
      <c r="D230" s="427"/>
      <c r="X230" s="479"/>
      <c r="BS230" s="479"/>
    </row>
    <row r="231" spans="3:71" ht="18.95" customHeight="1">
      <c r="D231" s="427"/>
      <c r="X231" s="479"/>
      <c r="BS231" s="479"/>
    </row>
    <row r="232" spans="3:71" ht="18.95" customHeight="1">
      <c r="D232" s="427"/>
      <c r="X232" s="479"/>
      <c r="BS232" s="479"/>
    </row>
    <row r="233" spans="3:71" ht="18.95" customHeight="1">
      <c r="D233" s="427"/>
      <c r="X233" s="479"/>
      <c r="BS233" s="479"/>
    </row>
    <row r="234" spans="3:71" ht="18.95" customHeight="1">
      <c r="D234" s="427"/>
      <c r="X234" s="479"/>
      <c r="BS234" s="479"/>
    </row>
    <row r="235" spans="3:71" ht="18.95" customHeight="1">
      <c r="D235" s="427"/>
      <c r="X235" s="479"/>
      <c r="BS235" s="479"/>
    </row>
    <row r="236" spans="3:71" ht="18.95" customHeight="1">
      <c r="D236" s="427"/>
      <c r="X236" s="479"/>
      <c r="BS236" s="479"/>
    </row>
    <row r="237" spans="3:71" ht="18.95" customHeight="1">
      <c r="D237" s="427"/>
      <c r="X237" s="479"/>
      <c r="BS237" s="479"/>
    </row>
    <row r="238" spans="3:71" ht="18.95" customHeight="1">
      <c r="D238" s="427"/>
      <c r="X238" s="479"/>
      <c r="BS238" s="479"/>
    </row>
    <row r="239" spans="3:71" ht="18.95" customHeight="1">
      <c r="D239" s="427"/>
      <c r="V239" s="479">
        <f>V195+1</f>
        <v>4</v>
      </c>
      <c r="BS239" s="479"/>
    </row>
    <row r="240" spans="3:71" ht="18.95" customHeight="1">
      <c r="C240" s="430" t="str">
        <f>目次!F1</f>
        <v>【契約監理/20240401/第1版】</v>
      </c>
      <c r="D240" s="427"/>
    </row>
    <row r="241" spans="4:4" ht="18.95" customHeight="1">
      <c r="D241" s="427"/>
    </row>
    <row r="242" spans="4:4" ht="18.95" customHeight="1">
      <c r="D242" s="427"/>
    </row>
    <row r="243" spans="4:4" ht="18.95" customHeight="1">
      <c r="D243" s="427"/>
    </row>
    <row r="244" spans="4:4" ht="18.95" customHeight="1">
      <c r="D244" s="427"/>
    </row>
    <row r="245" spans="4:4" ht="18.95" customHeight="1">
      <c r="D245" s="427"/>
    </row>
    <row r="246" spans="4:4" ht="18.95" customHeight="1">
      <c r="D246" s="427"/>
    </row>
    <row r="247" spans="4:4" ht="18.95" customHeight="1">
      <c r="D247" s="427"/>
    </row>
    <row r="248" spans="4:4" ht="18.95" customHeight="1">
      <c r="D248" s="427"/>
    </row>
    <row r="249" spans="4:4" ht="18.95" customHeight="1">
      <c r="D249" s="427"/>
    </row>
    <row r="250" spans="4:4" ht="18.95" customHeight="1">
      <c r="D250" s="427"/>
    </row>
    <row r="251" spans="4:4" ht="18.95" customHeight="1">
      <c r="D251" s="427"/>
    </row>
    <row r="252" spans="4:4" ht="18.95" customHeight="1">
      <c r="D252" s="427"/>
    </row>
    <row r="253" spans="4:4" ht="18.95" customHeight="1">
      <c r="D253" s="427"/>
    </row>
    <row r="254" spans="4:4" ht="18.95" customHeight="1">
      <c r="D254" s="427"/>
    </row>
    <row r="255" spans="4:4" ht="18.95" customHeight="1">
      <c r="D255" s="427"/>
    </row>
    <row r="256" spans="4:4" ht="18.95" customHeight="1">
      <c r="D256" s="427"/>
    </row>
    <row r="257" spans="4:4" ht="18.95" customHeight="1">
      <c r="D257" s="427"/>
    </row>
    <row r="258" spans="4:4" ht="18.95" customHeight="1">
      <c r="D258" s="427"/>
    </row>
    <row r="259" spans="4:4" ht="18.95" customHeight="1">
      <c r="D259" s="427"/>
    </row>
    <row r="260" spans="4:4" ht="18.95" customHeight="1">
      <c r="D260" s="427"/>
    </row>
    <row r="261" spans="4:4" ht="18.95" customHeight="1">
      <c r="D261" s="427"/>
    </row>
    <row r="262" spans="4:4" ht="18.95" customHeight="1">
      <c r="D262" s="427"/>
    </row>
    <row r="263" spans="4:4" ht="18.95" customHeight="1">
      <c r="D263" s="427"/>
    </row>
    <row r="264" spans="4:4" ht="18.95" customHeight="1">
      <c r="D264" s="427"/>
    </row>
    <row r="265" spans="4:4" ht="18.95" customHeight="1">
      <c r="D265" s="427"/>
    </row>
    <row r="266" spans="4:4" ht="18.95" customHeight="1">
      <c r="D266" s="427"/>
    </row>
    <row r="267" spans="4:4" ht="18.95" customHeight="1">
      <c r="D267" s="427"/>
    </row>
    <row r="268" spans="4:4" ht="18.95" customHeight="1">
      <c r="D268" s="427"/>
    </row>
    <row r="269" spans="4:4" ht="18.95" customHeight="1">
      <c r="D269" s="427"/>
    </row>
    <row r="270" spans="4:4" ht="18.95" customHeight="1">
      <c r="D270" s="427"/>
    </row>
    <row r="271" spans="4:4" ht="18.95" customHeight="1">
      <c r="D271" s="427"/>
    </row>
    <row r="272" spans="4:4" ht="18.95" customHeight="1">
      <c r="D272" s="427"/>
    </row>
    <row r="273" spans="3:71" ht="18.95" customHeight="1">
      <c r="D273" s="427"/>
    </row>
    <row r="274" spans="3:71" ht="18.95" customHeight="1">
      <c r="D274" s="427"/>
    </row>
    <row r="275" spans="3:71" ht="18.95" customHeight="1">
      <c r="D275" s="427"/>
    </row>
    <row r="276" spans="3:71" ht="18.95" customHeight="1">
      <c r="D276" s="427"/>
    </row>
    <row r="277" spans="3:71" ht="18.95" customHeight="1">
      <c r="D277" s="427"/>
    </row>
    <row r="278" spans="3:71" ht="18.95" customHeight="1">
      <c r="D278" s="427"/>
    </row>
    <row r="279" spans="3:71" ht="18.95" customHeight="1">
      <c r="D279" s="427"/>
    </row>
    <row r="280" spans="3:71" ht="18.95" customHeight="1">
      <c r="D280" s="427"/>
    </row>
    <row r="281" spans="3:71" ht="18.95" customHeight="1">
      <c r="D281" s="427"/>
    </row>
    <row r="282" spans="3:71" ht="18.95" customHeight="1">
      <c r="D282" s="427"/>
    </row>
    <row r="283" spans="3:71" ht="18.95" customHeight="1">
      <c r="D283" s="427"/>
      <c r="V283" s="479">
        <f>V239+1</f>
        <v>5</v>
      </c>
    </row>
    <row r="284" spans="3:71" ht="18.95" customHeight="1">
      <c r="C284" s="430" t="str">
        <f>目次!F1</f>
        <v>【契約監理/20240401/第1版】</v>
      </c>
      <c r="D284" s="427"/>
      <c r="X284" s="479"/>
      <c r="BS284" s="479"/>
    </row>
    <row r="285" spans="3:71" ht="18.95" customHeight="1">
      <c r="D285" s="427"/>
      <c r="X285" s="479"/>
      <c r="BS285" s="479"/>
    </row>
    <row r="286" spans="3:71" ht="18.95" customHeight="1">
      <c r="D286" s="427"/>
      <c r="X286" s="479"/>
      <c r="BS286" s="479"/>
    </row>
    <row r="287" spans="3:71" ht="18.95" customHeight="1">
      <c r="D287" s="427"/>
      <c r="X287" s="479"/>
      <c r="BS287" s="479"/>
    </row>
    <row r="288" spans="3:71" ht="18.95" customHeight="1">
      <c r="D288" s="427"/>
      <c r="X288" s="479"/>
      <c r="BS288" s="479"/>
    </row>
    <row r="289" spans="4:71" ht="18.95" customHeight="1">
      <c r="D289" s="427"/>
      <c r="X289" s="479"/>
      <c r="BS289" s="479"/>
    </row>
    <row r="290" spans="4:71" ht="18.95" customHeight="1">
      <c r="D290" s="427"/>
      <c r="X290" s="479"/>
      <c r="BS290" s="479"/>
    </row>
    <row r="291" spans="4:71" ht="18.95" customHeight="1">
      <c r="D291" s="427"/>
      <c r="X291" s="479"/>
      <c r="BS291" s="479"/>
    </row>
    <row r="292" spans="4:71" ht="18.95" customHeight="1">
      <c r="D292" s="427"/>
      <c r="X292" s="479"/>
      <c r="BS292" s="479"/>
    </row>
    <row r="293" spans="4:71" ht="18.95" customHeight="1">
      <c r="D293" s="427"/>
      <c r="X293" s="479"/>
      <c r="BS293" s="479"/>
    </row>
    <row r="294" spans="4:71" ht="18.95" customHeight="1">
      <c r="D294" s="427"/>
      <c r="X294" s="479"/>
      <c r="BS294" s="479"/>
    </row>
    <row r="295" spans="4:71" ht="18.95" customHeight="1">
      <c r="D295" s="427"/>
      <c r="X295" s="479"/>
      <c r="BS295" s="479"/>
    </row>
    <row r="296" spans="4:71" ht="18.95" customHeight="1">
      <c r="D296" s="427"/>
      <c r="X296" s="479"/>
      <c r="BS296" s="479"/>
    </row>
    <row r="297" spans="4:71" ht="18.95" customHeight="1">
      <c r="D297" s="427"/>
      <c r="X297" s="479"/>
      <c r="BS297" s="479"/>
    </row>
    <row r="298" spans="4:71" ht="18.95" customHeight="1">
      <c r="D298" s="427"/>
      <c r="X298" s="479"/>
      <c r="BS298" s="479"/>
    </row>
    <row r="299" spans="4:71" ht="18.95" customHeight="1">
      <c r="D299" s="427"/>
      <c r="X299" s="479"/>
      <c r="BS299" s="479"/>
    </row>
    <row r="300" spans="4:71" ht="18.95" customHeight="1">
      <c r="D300" s="427"/>
      <c r="X300" s="479"/>
      <c r="BS300" s="479"/>
    </row>
    <row r="301" spans="4:71" ht="18.95" customHeight="1">
      <c r="D301" s="427"/>
      <c r="X301" s="479"/>
      <c r="BS301" s="479"/>
    </row>
    <row r="302" spans="4:71" ht="18.95" customHeight="1">
      <c r="D302" s="427"/>
      <c r="X302" s="479"/>
      <c r="BS302" s="479"/>
    </row>
    <row r="303" spans="4:71" ht="18.95" customHeight="1">
      <c r="D303" s="427"/>
      <c r="X303" s="479"/>
      <c r="BS303" s="479"/>
    </row>
    <row r="304" spans="4:71" ht="18.95" customHeight="1">
      <c r="D304" s="427"/>
      <c r="X304" s="479"/>
      <c r="BS304" s="479"/>
    </row>
    <row r="305" spans="4:71" ht="18.95" customHeight="1">
      <c r="D305" s="427"/>
      <c r="X305" s="479"/>
      <c r="BS305" s="479"/>
    </row>
    <row r="306" spans="4:71" ht="18.95" customHeight="1">
      <c r="D306" s="427"/>
      <c r="X306" s="479"/>
      <c r="BS306" s="479"/>
    </row>
    <row r="307" spans="4:71" ht="18.95" customHeight="1">
      <c r="D307" s="427"/>
      <c r="X307" s="479"/>
      <c r="BS307" s="479"/>
    </row>
    <row r="308" spans="4:71" ht="18.95" customHeight="1">
      <c r="D308" s="427"/>
      <c r="X308" s="479"/>
      <c r="BS308" s="479"/>
    </row>
    <row r="309" spans="4:71" ht="18.95" customHeight="1">
      <c r="D309" s="427"/>
      <c r="X309" s="479"/>
      <c r="BS309" s="479"/>
    </row>
    <row r="310" spans="4:71" ht="18.95" customHeight="1">
      <c r="D310" s="427"/>
      <c r="X310" s="479"/>
      <c r="BS310" s="479"/>
    </row>
    <row r="311" spans="4:71" ht="18.95" customHeight="1">
      <c r="D311" s="427"/>
      <c r="X311" s="479"/>
      <c r="BS311" s="479"/>
    </row>
    <row r="312" spans="4:71" ht="18.95" customHeight="1">
      <c r="D312" s="427"/>
      <c r="X312" s="479"/>
      <c r="BS312" s="479"/>
    </row>
    <row r="313" spans="4:71" ht="18.95" customHeight="1">
      <c r="D313" s="427"/>
      <c r="X313" s="479"/>
      <c r="BS313" s="479"/>
    </row>
    <row r="314" spans="4:71" ht="18.95" customHeight="1">
      <c r="D314" s="427"/>
      <c r="X314" s="479"/>
      <c r="BS314" s="479"/>
    </row>
    <row r="315" spans="4:71" ht="18.95" customHeight="1">
      <c r="D315" s="427"/>
      <c r="X315" s="479"/>
      <c r="BS315" s="479"/>
    </row>
    <row r="316" spans="4:71" ht="18.95" customHeight="1">
      <c r="D316" s="427"/>
      <c r="X316" s="479"/>
      <c r="BS316" s="479"/>
    </row>
    <row r="317" spans="4:71" ht="18.95" customHeight="1">
      <c r="D317" s="427"/>
      <c r="X317" s="479"/>
      <c r="BS317" s="479"/>
    </row>
    <row r="318" spans="4:71" ht="18.95" customHeight="1">
      <c r="D318" s="427"/>
      <c r="X318" s="479"/>
      <c r="BS318" s="479"/>
    </row>
    <row r="319" spans="4:71" ht="18.95" customHeight="1">
      <c r="D319" s="427"/>
      <c r="X319" s="479"/>
      <c r="BS319" s="479"/>
    </row>
    <row r="320" spans="4:71" ht="18.95" customHeight="1">
      <c r="D320" s="427"/>
      <c r="X320" s="479"/>
      <c r="BS320" s="479"/>
    </row>
    <row r="321" spans="3:71" ht="18.95" customHeight="1">
      <c r="D321" s="427"/>
      <c r="X321" s="479"/>
      <c r="BS321" s="479"/>
    </row>
    <row r="322" spans="3:71" ht="18.95" customHeight="1">
      <c r="D322" s="427"/>
      <c r="X322" s="479"/>
      <c r="BS322" s="479"/>
    </row>
    <row r="323" spans="3:71" ht="18.95" customHeight="1">
      <c r="D323" s="427"/>
      <c r="X323" s="479"/>
      <c r="BS323" s="479"/>
    </row>
    <row r="324" spans="3:71" ht="18.95" customHeight="1">
      <c r="D324" s="427"/>
      <c r="X324" s="479"/>
      <c r="BS324" s="479"/>
    </row>
    <row r="325" spans="3:71" ht="18.95" customHeight="1">
      <c r="D325" s="427"/>
      <c r="X325" s="479"/>
      <c r="BS325" s="479"/>
    </row>
    <row r="326" spans="3:71" ht="18.95" customHeight="1">
      <c r="D326" s="427"/>
      <c r="X326" s="479"/>
      <c r="BS326" s="479"/>
    </row>
    <row r="327" spans="3:71" ht="18.95" customHeight="1">
      <c r="D327" s="427"/>
      <c r="V327" s="479">
        <f>V283+1</f>
        <v>6</v>
      </c>
      <c r="BS327" s="479"/>
    </row>
    <row r="328" spans="3:71" ht="18.95" customHeight="1">
      <c r="C328" s="430" t="str">
        <f>目次!F1</f>
        <v>【契約監理/20240401/第1版】</v>
      </c>
      <c r="D328" s="427"/>
    </row>
    <row r="329" spans="3:71" ht="18.95" customHeight="1">
      <c r="D329" s="427"/>
    </row>
    <row r="330" spans="3:71" ht="18.95" customHeight="1">
      <c r="D330" s="427"/>
    </row>
    <row r="331" spans="3:71" ht="18.95" customHeight="1">
      <c r="D331" s="427"/>
    </row>
    <row r="332" spans="3:71" ht="18.95" customHeight="1">
      <c r="D332" s="427"/>
    </row>
    <row r="333" spans="3:71" ht="18.95" customHeight="1">
      <c r="D333" s="427"/>
    </row>
    <row r="334" spans="3:71" ht="18.95" customHeight="1">
      <c r="D334" s="427"/>
    </row>
    <row r="335" spans="3:71" ht="18.95" customHeight="1">
      <c r="D335" s="427"/>
    </row>
    <row r="336" spans="3:71" ht="18.95" customHeight="1">
      <c r="D336" s="427"/>
    </row>
    <row r="337" spans="4:4" ht="18.95" customHeight="1">
      <c r="D337" s="427"/>
    </row>
    <row r="338" spans="4:4" ht="18.95" customHeight="1">
      <c r="D338" s="427"/>
    </row>
    <row r="339" spans="4:4" ht="18.95" customHeight="1">
      <c r="D339" s="427"/>
    </row>
    <row r="340" spans="4:4" ht="18.95" customHeight="1">
      <c r="D340" s="427"/>
    </row>
    <row r="341" spans="4:4" ht="18.95" customHeight="1">
      <c r="D341" s="427"/>
    </row>
    <row r="342" spans="4:4" ht="18.95" customHeight="1">
      <c r="D342" s="427"/>
    </row>
    <row r="343" spans="4:4" ht="18.95" customHeight="1">
      <c r="D343" s="427"/>
    </row>
    <row r="344" spans="4:4" ht="18.95" customHeight="1">
      <c r="D344" s="427"/>
    </row>
    <row r="345" spans="4:4" ht="18.95" customHeight="1">
      <c r="D345" s="427"/>
    </row>
    <row r="346" spans="4:4" ht="18.95" customHeight="1">
      <c r="D346" s="427"/>
    </row>
    <row r="347" spans="4:4" ht="18.95" customHeight="1">
      <c r="D347" s="427"/>
    </row>
    <row r="348" spans="4:4" ht="18.95" customHeight="1">
      <c r="D348" s="427"/>
    </row>
    <row r="349" spans="4:4" ht="18.95" customHeight="1">
      <c r="D349" s="427"/>
    </row>
    <row r="350" spans="4:4" ht="18.95" customHeight="1">
      <c r="D350" s="427"/>
    </row>
    <row r="351" spans="4:4" ht="18.95" customHeight="1">
      <c r="D351" s="427"/>
    </row>
    <row r="352" spans="4:4" ht="18.95" customHeight="1">
      <c r="D352" s="427"/>
    </row>
    <row r="353" spans="4:4" ht="18.95" customHeight="1">
      <c r="D353" s="427"/>
    </row>
    <row r="354" spans="4:4" ht="18.95" customHeight="1">
      <c r="D354" s="427"/>
    </row>
    <row r="355" spans="4:4" ht="18.95" customHeight="1">
      <c r="D355" s="427"/>
    </row>
    <row r="356" spans="4:4" ht="18.95" customHeight="1">
      <c r="D356" s="427"/>
    </row>
    <row r="357" spans="4:4" ht="18.95" customHeight="1">
      <c r="D357" s="427"/>
    </row>
    <row r="358" spans="4:4" ht="18.95" customHeight="1">
      <c r="D358" s="427"/>
    </row>
    <row r="359" spans="4:4" ht="18.95" customHeight="1">
      <c r="D359" s="427"/>
    </row>
    <row r="360" spans="4:4" ht="18.95" customHeight="1">
      <c r="D360" s="427"/>
    </row>
    <row r="361" spans="4:4" ht="18.95" customHeight="1">
      <c r="D361" s="427"/>
    </row>
    <row r="362" spans="4:4" ht="18.95" customHeight="1">
      <c r="D362" s="427"/>
    </row>
    <row r="363" spans="4:4" ht="18.95" customHeight="1">
      <c r="D363" s="427"/>
    </row>
    <row r="364" spans="4:4" ht="18.95" customHeight="1">
      <c r="D364" s="427"/>
    </row>
    <row r="365" spans="4:4" ht="18.95" customHeight="1">
      <c r="D365" s="427"/>
    </row>
    <row r="366" spans="4:4" ht="18.95" customHeight="1">
      <c r="D366" s="427"/>
    </row>
    <row r="367" spans="4:4" ht="18.95" customHeight="1">
      <c r="D367" s="427"/>
    </row>
    <row r="368" spans="4:4" ht="18.95" customHeight="1">
      <c r="D368" s="427"/>
    </row>
    <row r="369" spans="3:71" ht="18.95" customHeight="1">
      <c r="D369" s="427"/>
    </row>
    <row r="370" spans="3:71" ht="18.95" customHeight="1">
      <c r="D370" s="427"/>
    </row>
    <row r="371" spans="3:71" ht="18.95" customHeight="1">
      <c r="D371" s="427"/>
      <c r="V371" s="479">
        <f>V327+1</f>
        <v>7</v>
      </c>
    </row>
    <row r="372" spans="3:71" ht="18.95" customHeight="1">
      <c r="C372" s="430" t="str">
        <f>目次!F1</f>
        <v>【契約監理/20240401/第1版】</v>
      </c>
      <c r="D372" s="427"/>
      <c r="X372" s="479"/>
      <c r="BS372" s="479"/>
    </row>
    <row r="373" spans="3:71" ht="18.95" customHeight="1">
      <c r="D373" s="427"/>
      <c r="X373" s="479"/>
      <c r="BS373" s="479"/>
    </row>
    <row r="374" spans="3:71" ht="18.95" customHeight="1">
      <c r="D374" s="427"/>
      <c r="X374" s="479"/>
      <c r="BS374" s="479"/>
    </row>
    <row r="375" spans="3:71" ht="18.95" customHeight="1">
      <c r="D375" s="427"/>
      <c r="X375" s="479"/>
      <c r="BS375" s="479"/>
    </row>
    <row r="376" spans="3:71" ht="18.95" customHeight="1">
      <c r="D376" s="427"/>
      <c r="X376" s="479"/>
      <c r="BS376" s="479"/>
    </row>
    <row r="377" spans="3:71" ht="18.95" customHeight="1">
      <c r="D377" s="427"/>
      <c r="X377" s="479"/>
      <c r="BS377" s="479"/>
    </row>
    <row r="378" spans="3:71" ht="18.95" customHeight="1">
      <c r="D378" s="427"/>
      <c r="X378" s="479"/>
      <c r="BS378" s="479"/>
    </row>
    <row r="379" spans="3:71" ht="18.95" customHeight="1">
      <c r="D379" s="427"/>
      <c r="X379" s="479"/>
      <c r="BS379" s="479"/>
    </row>
    <row r="380" spans="3:71" ht="18.95" customHeight="1">
      <c r="D380" s="427"/>
      <c r="X380" s="479"/>
      <c r="BS380" s="479"/>
    </row>
    <row r="381" spans="3:71" ht="18.95" customHeight="1">
      <c r="D381" s="427"/>
      <c r="X381" s="479"/>
      <c r="BS381" s="479"/>
    </row>
    <row r="382" spans="3:71" ht="18.95" customHeight="1">
      <c r="D382" s="427"/>
      <c r="X382" s="479"/>
      <c r="BS382" s="479"/>
    </row>
    <row r="383" spans="3:71" ht="18.95" customHeight="1">
      <c r="D383" s="427"/>
      <c r="X383" s="479"/>
      <c r="BS383" s="479"/>
    </row>
    <row r="384" spans="3:71" ht="18.95" customHeight="1">
      <c r="D384" s="427"/>
      <c r="X384" s="479"/>
      <c r="BS384" s="479"/>
    </row>
    <row r="385" spans="4:71" ht="18.95" customHeight="1">
      <c r="D385" s="427"/>
      <c r="X385" s="479"/>
      <c r="BS385" s="479"/>
    </row>
    <row r="386" spans="4:71" ht="18.95" customHeight="1">
      <c r="D386" s="427"/>
      <c r="X386" s="479"/>
      <c r="BS386" s="479"/>
    </row>
    <row r="387" spans="4:71" ht="18.95" customHeight="1">
      <c r="D387" s="427"/>
      <c r="X387" s="479"/>
      <c r="BS387" s="479"/>
    </row>
    <row r="388" spans="4:71" ht="18.95" customHeight="1">
      <c r="D388" s="427"/>
      <c r="X388" s="479"/>
      <c r="BS388" s="479"/>
    </row>
    <row r="389" spans="4:71" ht="18.95" customHeight="1">
      <c r="D389" s="427"/>
      <c r="X389" s="479"/>
      <c r="BS389" s="479"/>
    </row>
    <row r="390" spans="4:71" ht="18.95" customHeight="1">
      <c r="D390" s="427"/>
      <c r="X390" s="479"/>
      <c r="BS390" s="479"/>
    </row>
    <row r="391" spans="4:71" ht="18.95" customHeight="1">
      <c r="D391" s="427"/>
      <c r="X391" s="479"/>
      <c r="BS391" s="479"/>
    </row>
    <row r="392" spans="4:71" ht="18.95" customHeight="1">
      <c r="D392" s="427"/>
      <c r="X392" s="479"/>
      <c r="BS392" s="479"/>
    </row>
    <row r="393" spans="4:71" ht="18.95" customHeight="1">
      <c r="D393" s="427"/>
      <c r="X393" s="479"/>
      <c r="BS393" s="479"/>
    </row>
    <row r="394" spans="4:71" ht="18.95" customHeight="1">
      <c r="D394" s="427"/>
      <c r="X394" s="479"/>
      <c r="BS394" s="479"/>
    </row>
    <row r="395" spans="4:71" ht="18.95" customHeight="1">
      <c r="D395" s="427"/>
      <c r="X395" s="479"/>
      <c r="BS395" s="479"/>
    </row>
    <row r="396" spans="4:71" ht="18.95" customHeight="1">
      <c r="D396" s="427"/>
      <c r="X396" s="479"/>
      <c r="BS396" s="479"/>
    </row>
    <row r="397" spans="4:71" ht="18.95" customHeight="1">
      <c r="D397" s="427"/>
      <c r="X397" s="479"/>
      <c r="BS397" s="479"/>
    </row>
    <row r="398" spans="4:71" ht="18.95" customHeight="1">
      <c r="D398" s="427"/>
      <c r="X398" s="479"/>
      <c r="BS398" s="479"/>
    </row>
    <row r="399" spans="4:71" ht="18.95" customHeight="1">
      <c r="D399" s="427"/>
      <c r="X399" s="479"/>
      <c r="BS399" s="479"/>
    </row>
    <row r="400" spans="4:71" ht="18.95" customHeight="1">
      <c r="D400" s="427"/>
      <c r="X400" s="479"/>
      <c r="BS400" s="479"/>
    </row>
    <row r="401" spans="3:71" ht="18.95" customHeight="1">
      <c r="D401" s="427"/>
      <c r="X401" s="479"/>
      <c r="BS401" s="479"/>
    </row>
    <row r="402" spans="3:71" ht="18.95" customHeight="1">
      <c r="D402" s="427"/>
      <c r="X402" s="479"/>
      <c r="BS402" s="479"/>
    </row>
    <row r="403" spans="3:71" ht="18.95" customHeight="1">
      <c r="D403" s="427"/>
      <c r="X403" s="479"/>
      <c r="BS403" s="479"/>
    </row>
    <row r="404" spans="3:71" ht="18.95" customHeight="1">
      <c r="D404" s="427"/>
      <c r="X404" s="479"/>
      <c r="BS404" s="479"/>
    </row>
    <row r="405" spans="3:71" ht="18.95" customHeight="1">
      <c r="D405" s="427"/>
      <c r="X405" s="479"/>
      <c r="BS405" s="479"/>
    </row>
    <row r="406" spans="3:71" ht="18.95" customHeight="1">
      <c r="D406" s="427"/>
      <c r="X406" s="479"/>
      <c r="BS406" s="479"/>
    </row>
    <row r="407" spans="3:71" ht="18.95" customHeight="1">
      <c r="D407" s="427"/>
      <c r="X407" s="479"/>
      <c r="BS407" s="479"/>
    </row>
    <row r="408" spans="3:71" ht="18.95" customHeight="1">
      <c r="D408" s="427"/>
      <c r="X408" s="479"/>
      <c r="BS408" s="479"/>
    </row>
    <row r="409" spans="3:71" ht="18.95" customHeight="1">
      <c r="D409" s="427"/>
      <c r="X409" s="479"/>
      <c r="BS409" s="479"/>
    </row>
    <row r="410" spans="3:71" ht="18.95" customHeight="1">
      <c r="D410" s="427"/>
      <c r="X410" s="479"/>
      <c r="BS410" s="479"/>
    </row>
    <row r="411" spans="3:71" ht="18.95" customHeight="1">
      <c r="D411" s="427"/>
      <c r="X411" s="479"/>
      <c r="BS411" s="479"/>
    </row>
    <row r="412" spans="3:71" ht="18.95" customHeight="1">
      <c r="D412" s="427"/>
      <c r="X412" s="479"/>
      <c r="BS412" s="479"/>
    </row>
    <row r="413" spans="3:71" ht="18.95" customHeight="1">
      <c r="D413" s="427"/>
      <c r="X413" s="479"/>
      <c r="BS413" s="479"/>
    </row>
    <row r="414" spans="3:71" ht="18.95" customHeight="1">
      <c r="D414" s="427"/>
      <c r="X414" s="479"/>
      <c r="BS414" s="479"/>
    </row>
    <row r="415" spans="3:71" ht="18.95" customHeight="1">
      <c r="D415" s="427"/>
      <c r="V415" s="479">
        <f>V371+1</f>
        <v>8</v>
      </c>
      <c r="BS415" s="479"/>
    </row>
    <row r="416" spans="3:71" ht="18.95" customHeight="1">
      <c r="C416" s="430" t="str">
        <f>目次!F1</f>
        <v>【契約監理/20240401/第1版】</v>
      </c>
      <c r="D416" s="427"/>
    </row>
    <row r="417" spans="4:4" ht="18.95" customHeight="1">
      <c r="D417" s="427"/>
    </row>
    <row r="418" spans="4:4" ht="18.95" customHeight="1">
      <c r="D418" s="427"/>
    </row>
    <row r="419" spans="4:4" ht="18.95" customHeight="1">
      <c r="D419" s="427"/>
    </row>
    <row r="420" spans="4:4" ht="18.95" customHeight="1">
      <c r="D420" s="427"/>
    </row>
    <row r="421" spans="4:4" ht="18.95" customHeight="1">
      <c r="D421" s="427"/>
    </row>
    <row r="422" spans="4:4" ht="18.95" customHeight="1">
      <c r="D422" s="427"/>
    </row>
    <row r="423" spans="4:4" ht="18.95" customHeight="1">
      <c r="D423" s="427"/>
    </row>
    <row r="424" spans="4:4" ht="18.95" customHeight="1">
      <c r="D424" s="427"/>
    </row>
    <row r="425" spans="4:4" ht="18.95" customHeight="1">
      <c r="D425" s="427"/>
    </row>
    <row r="426" spans="4:4" ht="18.95" customHeight="1">
      <c r="D426" s="427"/>
    </row>
    <row r="427" spans="4:4" ht="18.95" customHeight="1">
      <c r="D427" s="427"/>
    </row>
    <row r="428" spans="4:4" ht="18.95" customHeight="1">
      <c r="D428" s="427"/>
    </row>
    <row r="429" spans="4:4" ht="18.95" customHeight="1">
      <c r="D429" s="427"/>
    </row>
    <row r="430" spans="4:4" ht="18.95" customHeight="1">
      <c r="D430" s="427"/>
    </row>
    <row r="431" spans="4:4" ht="18.95" customHeight="1">
      <c r="D431" s="427"/>
    </row>
    <row r="432" spans="4:4" ht="18.95" customHeight="1">
      <c r="D432" s="427"/>
    </row>
    <row r="433" spans="4:4" ht="18.95" customHeight="1">
      <c r="D433" s="427"/>
    </row>
    <row r="434" spans="4:4" ht="18.95" customHeight="1">
      <c r="D434" s="427"/>
    </row>
    <row r="435" spans="4:4" ht="18.95" customHeight="1">
      <c r="D435" s="427"/>
    </row>
    <row r="436" spans="4:4" ht="18.95" customHeight="1">
      <c r="D436" s="427"/>
    </row>
    <row r="437" spans="4:4" ht="18.95" customHeight="1">
      <c r="D437" s="427"/>
    </row>
    <row r="438" spans="4:4" ht="18.95" customHeight="1">
      <c r="D438" s="427"/>
    </row>
    <row r="439" spans="4:4" ht="18.95" customHeight="1">
      <c r="D439" s="427"/>
    </row>
    <row r="440" spans="4:4" ht="18.95" customHeight="1">
      <c r="D440" s="427"/>
    </row>
    <row r="441" spans="4:4" ht="18.95" customHeight="1">
      <c r="D441" s="427"/>
    </row>
    <row r="442" spans="4:4" ht="18.95" customHeight="1">
      <c r="D442" s="427"/>
    </row>
    <row r="443" spans="4:4" ht="18.95" customHeight="1">
      <c r="D443" s="427"/>
    </row>
    <row r="444" spans="4:4" ht="18.95" customHeight="1">
      <c r="D444" s="427"/>
    </row>
    <row r="445" spans="4:4" ht="18.95" customHeight="1">
      <c r="D445" s="427"/>
    </row>
    <row r="446" spans="4:4" ht="18.95" customHeight="1">
      <c r="D446" s="427"/>
    </row>
    <row r="447" spans="4:4" ht="18.95" customHeight="1">
      <c r="D447" s="427"/>
    </row>
    <row r="448" spans="4:4" ht="18.95" customHeight="1">
      <c r="D448" s="427"/>
    </row>
    <row r="449" spans="3:71" ht="18.95" customHeight="1">
      <c r="D449" s="427"/>
    </row>
    <row r="450" spans="3:71" ht="18.95" customHeight="1">
      <c r="D450" s="427"/>
    </row>
    <row r="451" spans="3:71" ht="18.95" customHeight="1">
      <c r="D451" s="427"/>
    </row>
    <row r="452" spans="3:71" ht="18.95" customHeight="1">
      <c r="D452" s="427"/>
    </row>
    <row r="453" spans="3:71" ht="18.95" customHeight="1">
      <c r="D453" s="427"/>
    </row>
    <row r="454" spans="3:71" ht="18.95" customHeight="1">
      <c r="D454" s="427"/>
    </row>
    <row r="455" spans="3:71" ht="18.95" customHeight="1">
      <c r="D455" s="427"/>
    </row>
    <row r="456" spans="3:71" ht="18.95" customHeight="1">
      <c r="D456" s="427"/>
    </row>
    <row r="457" spans="3:71" ht="18.95" customHeight="1">
      <c r="D457" s="427"/>
    </row>
    <row r="458" spans="3:71" ht="18.95" customHeight="1">
      <c r="D458" s="427"/>
    </row>
    <row r="459" spans="3:71" ht="18.95" customHeight="1">
      <c r="D459" s="427"/>
      <c r="V459" s="479">
        <f>V415+1</f>
        <v>9</v>
      </c>
    </row>
    <row r="460" spans="3:71" ht="18.95" customHeight="1">
      <c r="C460" s="430" t="str">
        <f>目次!F1</f>
        <v>【契約監理/20240401/第1版】</v>
      </c>
      <c r="D460" s="427"/>
      <c r="X460" s="479"/>
      <c r="BS460" s="479"/>
    </row>
    <row r="461" spans="3:71" ht="18.95" customHeight="1">
      <c r="D461" s="427"/>
      <c r="X461" s="479"/>
      <c r="BS461" s="479"/>
    </row>
    <row r="462" spans="3:71" ht="18.95" customHeight="1">
      <c r="D462" s="427"/>
      <c r="X462" s="479"/>
      <c r="BS462" s="479"/>
    </row>
    <row r="463" spans="3:71" ht="18.95" customHeight="1">
      <c r="D463" s="427"/>
      <c r="X463" s="479"/>
      <c r="BS463" s="479"/>
    </row>
    <row r="464" spans="3:71" ht="18.95" customHeight="1">
      <c r="D464" s="427"/>
      <c r="X464" s="479"/>
      <c r="BS464" s="479"/>
    </row>
    <row r="465" spans="4:71" ht="18.95" customHeight="1">
      <c r="D465" s="427"/>
      <c r="X465" s="479"/>
      <c r="BS465" s="479"/>
    </row>
    <row r="466" spans="4:71" ht="18.95" customHeight="1">
      <c r="D466" s="427"/>
      <c r="X466" s="479"/>
      <c r="BS466" s="479"/>
    </row>
    <row r="467" spans="4:71" ht="18.95" customHeight="1">
      <c r="D467" s="427"/>
      <c r="X467" s="479"/>
      <c r="BS467" s="479"/>
    </row>
    <row r="468" spans="4:71" ht="18.95" customHeight="1">
      <c r="D468" s="427"/>
      <c r="X468" s="479"/>
      <c r="BS468" s="479"/>
    </row>
    <row r="469" spans="4:71" ht="18.95" customHeight="1">
      <c r="D469" s="427"/>
      <c r="X469" s="479"/>
      <c r="BS469" s="479"/>
    </row>
    <row r="470" spans="4:71" ht="18.95" customHeight="1">
      <c r="D470" s="427"/>
      <c r="X470" s="479"/>
      <c r="BS470" s="479"/>
    </row>
    <row r="471" spans="4:71" ht="18.95" customHeight="1">
      <c r="D471" s="427"/>
      <c r="X471" s="479"/>
      <c r="BS471" s="479"/>
    </row>
    <row r="472" spans="4:71" ht="18.95" customHeight="1">
      <c r="D472" s="427"/>
      <c r="X472" s="479"/>
      <c r="BS472" s="479"/>
    </row>
    <row r="473" spans="4:71" ht="18.95" customHeight="1">
      <c r="D473" s="427"/>
      <c r="X473" s="479"/>
      <c r="BS473" s="479"/>
    </row>
    <row r="474" spans="4:71" ht="18.95" customHeight="1">
      <c r="D474" s="427"/>
      <c r="X474" s="479"/>
      <c r="BS474" s="479"/>
    </row>
    <row r="475" spans="4:71" ht="18.95" customHeight="1">
      <c r="D475" s="427"/>
      <c r="X475" s="479"/>
      <c r="BS475" s="479"/>
    </row>
    <row r="476" spans="4:71" ht="18.95" customHeight="1">
      <c r="D476" s="427"/>
      <c r="X476" s="479"/>
      <c r="BS476" s="479"/>
    </row>
    <row r="477" spans="4:71" ht="18.95" customHeight="1">
      <c r="D477" s="427"/>
      <c r="X477" s="479"/>
      <c r="BS477" s="479"/>
    </row>
    <row r="478" spans="4:71" ht="18.95" customHeight="1">
      <c r="D478" s="427"/>
      <c r="X478" s="479"/>
      <c r="BS478" s="479"/>
    </row>
    <row r="479" spans="4:71" ht="18.95" customHeight="1">
      <c r="D479" s="427"/>
      <c r="X479" s="479"/>
      <c r="BS479" s="479"/>
    </row>
    <row r="480" spans="4:71" ht="18.95" customHeight="1">
      <c r="D480" s="427"/>
      <c r="X480" s="479"/>
      <c r="BS480" s="479"/>
    </row>
    <row r="481" spans="4:71" ht="18.95" customHeight="1">
      <c r="D481" s="427"/>
      <c r="X481" s="479"/>
      <c r="BS481" s="479"/>
    </row>
    <row r="482" spans="4:71" ht="18.95" customHeight="1">
      <c r="D482" s="427"/>
      <c r="X482" s="479"/>
      <c r="BS482" s="479"/>
    </row>
    <row r="483" spans="4:71" ht="18.95" customHeight="1">
      <c r="D483" s="427"/>
      <c r="X483" s="479"/>
      <c r="BS483" s="479"/>
    </row>
    <row r="484" spans="4:71" ht="18.95" customHeight="1">
      <c r="D484" s="427"/>
      <c r="X484" s="479"/>
      <c r="BS484" s="479"/>
    </row>
    <row r="485" spans="4:71" ht="18.95" customHeight="1">
      <c r="D485" s="427"/>
      <c r="X485" s="479"/>
      <c r="BS485" s="479"/>
    </row>
    <row r="486" spans="4:71" ht="18.95" customHeight="1">
      <c r="D486" s="427"/>
      <c r="X486" s="479"/>
      <c r="BS486" s="479"/>
    </row>
    <row r="487" spans="4:71" ht="18.95" customHeight="1">
      <c r="D487" s="427"/>
      <c r="X487" s="479"/>
      <c r="BS487" s="479"/>
    </row>
    <row r="488" spans="4:71" ht="18.95" customHeight="1">
      <c r="D488" s="427"/>
      <c r="X488" s="479"/>
      <c r="BS488" s="479"/>
    </row>
    <row r="489" spans="4:71" ht="18.95" customHeight="1">
      <c r="D489" s="427"/>
      <c r="X489" s="479"/>
      <c r="BS489" s="479"/>
    </row>
    <row r="490" spans="4:71" ht="18.95" customHeight="1">
      <c r="D490" s="427"/>
      <c r="X490" s="479"/>
      <c r="BS490" s="479"/>
    </row>
    <row r="491" spans="4:71" ht="18.95" customHeight="1">
      <c r="D491" s="427"/>
      <c r="X491" s="479"/>
      <c r="BS491" s="479"/>
    </row>
    <row r="492" spans="4:71" ht="18.95" customHeight="1">
      <c r="D492" s="427"/>
      <c r="X492" s="479"/>
      <c r="BS492" s="479"/>
    </row>
    <row r="493" spans="4:71" ht="18.95" customHeight="1">
      <c r="D493" s="427"/>
      <c r="X493" s="479"/>
      <c r="BS493" s="479"/>
    </row>
    <row r="494" spans="4:71" ht="18.95" customHeight="1">
      <c r="D494" s="427"/>
      <c r="X494" s="479"/>
      <c r="BS494" s="479"/>
    </row>
    <row r="495" spans="4:71" ht="18.95" customHeight="1">
      <c r="D495" s="427"/>
      <c r="X495" s="479"/>
      <c r="BS495" s="479"/>
    </row>
    <row r="496" spans="4:71" ht="18.95" customHeight="1">
      <c r="D496" s="427"/>
      <c r="X496" s="479"/>
      <c r="BS496" s="479"/>
    </row>
    <row r="497" spans="3:71" ht="18.95" customHeight="1">
      <c r="D497" s="427"/>
      <c r="X497" s="479"/>
      <c r="BS497" s="479"/>
    </row>
    <row r="498" spans="3:71" ht="18.95" customHeight="1">
      <c r="D498" s="427"/>
      <c r="X498" s="479"/>
      <c r="BS498" s="479"/>
    </row>
    <row r="499" spans="3:71" ht="18.95" customHeight="1">
      <c r="D499" s="427"/>
      <c r="X499" s="479"/>
      <c r="BS499" s="479"/>
    </row>
    <row r="500" spans="3:71" ht="18.95" customHeight="1">
      <c r="D500" s="427"/>
      <c r="X500" s="479"/>
      <c r="BS500" s="479"/>
    </row>
    <row r="501" spans="3:71" ht="18.95" customHeight="1">
      <c r="D501" s="427"/>
      <c r="X501" s="479"/>
      <c r="BS501" s="479"/>
    </row>
    <row r="502" spans="3:71" ht="18.95" customHeight="1">
      <c r="D502" s="427"/>
      <c r="X502" s="479"/>
      <c r="BS502" s="479"/>
    </row>
    <row r="503" spans="3:71" ht="18.95" customHeight="1">
      <c r="D503" s="427"/>
      <c r="V503" s="480">
        <f>V459+1</f>
        <v>10</v>
      </c>
      <c r="BS503" s="479"/>
    </row>
    <row r="504" spans="3:71" ht="18.95" customHeight="1">
      <c r="C504" s="430" t="str">
        <f>目次!F1</f>
        <v>【契約監理/20240401/第1版】</v>
      </c>
      <c r="D504" s="427"/>
    </row>
    <row r="505" spans="3:71" ht="18.95" customHeight="1">
      <c r="D505" s="427"/>
    </row>
    <row r="506" spans="3:71" ht="18.95" customHeight="1">
      <c r="D506" s="427"/>
    </row>
    <row r="507" spans="3:71" ht="18.95" customHeight="1">
      <c r="D507" s="427"/>
    </row>
    <row r="508" spans="3:71" ht="18.95" customHeight="1">
      <c r="D508" s="427"/>
    </row>
    <row r="509" spans="3:71" ht="18.95" customHeight="1">
      <c r="D509" s="427"/>
    </row>
    <row r="510" spans="3:71" ht="18.95" customHeight="1">
      <c r="D510" s="427"/>
    </row>
    <row r="511" spans="3:71" ht="18.95" customHeight="1">
      <c r="D511" s="427"/>
    </row>
    <row r="512" spans="3:71" ht="18.95" customHeight="1">
      <c r="D512" s="427"/>
    </row>
    <row r="513" spans="4:4" ht="18.95" customHeight="1">
      <c r="D513" s="427"/>
    </row>
    <row r="514" spans="4:4" ht="18.95" customHeight="1">
      <c r="D514" s="427"/>
    </row>
    <row r="515" spans="4:4" ht="18.95" customHeight="1">
      <c r="D515" s="427"/>
    </row>
    <row r="516" spans="4:4" ht="18.95" customHeight="1">
      <c r="D516" s="427"/>
    </row>
    <row r="517" spans="4:4" ht="18.95" customHeight="1">
      <c r="D517" s="427"/>
    </row>
    <row r="518" spans="4:4" ht="18.95" customHeight="1">
      <c r="D518" s="427"/>
    </row>
    <row r="519" spans="4:4" ht="18.95" customHeight="1">
      <c r="D519" s="427"/>
    </row>
    <row r="520" spans="4:4" ht="18.95" customHeight="1">
      <c r="D520" s="427"/>
    </row>
    <row r="521" spans="4:4" ht="18.95" customHeight="1">
      <c r="D521" s="427"/>
    </row>
    <row r="522" spans="4:4" ht="18.95" customHeight="1">
      <c r="D522" s="427"/>
    </row>
    <row r="523" spans="4:4" ht="18.95" customHeight="1">
      <c r="D523" s="427"/>
    </row>
    <row r="524" spans="4:4" ht="18.95" customHeight="1">
      <c r="D524" s="427"/>
    </row>
    <row r="525" spans="4:4" ht="18.95" customHeight="1">
      <c r="D525" s="427"/>
    </row>
    <row r="526" spans="4:4" ht="18.95" customHeight="1">
      <c r="D526" s="427"/>
    </row>
    <row r="527" spans="4:4" ht="18.95" customHeight="1">
      <c r="D527" s="427"/>
    </row>
    <row r="528" spans="4:4" ht="18.95" customHeight="1">
      <c r="D528" s="427"/>
    </row>
    <row r="529" spans="4:4" ht="18.95" customHeight="1">
      <c r="D529" s="427"/>
    </row>
    <row r="530" spans="4:4" ht="18.95" customHeight="1">
      <c r="D530" s="427"/>
    </row>
    <row r="531" spans="4:4" ht="18.95" customHeight="1">
      <c r="D531" s="427"/>
    </row>
    <row r="532" spans="4:4" ht="18.95" customHeight="1">
      <c r="D532" s="427"/>
    </row>
    <row r="533" spans="4:4" ht="18.95" customHeight="1">
      <c r="D533" s="427"/>
    </row>
    <row r="534" spans="4:4" ht="18.95" customHeight="1">
      <c r="D534" s="427"/>
    </row>
    <row r="535" spans="4:4" ht="18.95" customHeight="1">
      <c r="D535" s="427"/>
    </row>
    <row r="536" spans="4:4" ht="18.95" customHeight="1">
      <c r="D536" s="427"/>
    </row>
    <row r="537" spans="4:4" ht="18.95" customHeight="1">
      <c r="D537" s="427"/>
    </row>
    <row r="538" spans="4:4" ht="18.95" customHeight="1">
      <c r="D538" s="427"/>
    </row>
    <row r="539" spans="4:4" ht="18.95" customHeight="1">
      <c r="D539" s="427"/>
    </row>
    <row r="540" spans="4:4" ht="18.95" customHeight="1">
      <c r="D540" s="427"/>
    </row>
    <row r="541" spans="4:4" ht="18.95" customHeight="1">
      <c r="D541" s="427"/>
    </row>
    <row r="542" spans="4:4" ht="18.95" customHeight="1">
      <c r="D542" s="427"/>
    </row>
    <row r="543" spans="4:4" ht="18.95" customHeight="1">
      <c r="D543" s="427"/>
    </row>
    <row r="544" spans="4:4" ht="18.95" customHeight="1">
      <c r="D544" s="427"/>
    </row>
    <row r="545" spans="3:71" ht="18.95" customHeight="1">
      <c r="D545" s="427"/>
    </row>
    <row r="546" spans="3:71" ht="18.95" customHeight="1">
      <c r="D546" s="427"/>
    </row>
    <row r="547" spans="3:71" ht="18.95" customHeight="1">
      <c r="D547" s="427"/>
      <c r="V547" s="480">
        <f>V503+1</f>
        <v>11</v>
      </c>
    </row>
    <row r="548" spans="3:71" ht="18.95" customHeight="1">
      <c r="C548" s="430" t="str">
        <f>目次!F1</f>
        <v>【契約監理/20240401/第1版】</v>
      </c>
      <c r="D548" s="427"/>
      <c r="X548" s="479"/>
      <c r="BS548" s="479"/>
    </row>
    <row r="549" spans="3:71" ht="18.95" customHeight="1">
      <c r="D549" s="427"/>
      <c r="X549" s="479"/>
      <c r="BS549" s="479"/>
    </row>
    <row r="550" spans="3:71" ht="18.95" customHeight="1">
      <c r="D550" s="427"/>
      <c r="X550" s="479"/>
      <c r="BS550" s="479"/>
    </row>
    <row r="551" spans="3:71" ht="18.95" customHeight="1">
      <c r="D551" s="427"/>
      <c r="X551" s="479"/>
      <c r="BS551" s="479"/>
    </row>
    <row r="552" spans="3:71" ht="18.95" customHeight="1">
      <c r="D552" s="427"/>
      <c r="X552" s="479"/>
      <c r="BS552" s="479"/>
    </row>
    <row r="553" spans="3:71" ht="18.95" customHeight="1">
      <c r="D553" s="427"/>
      <c r="X553" s="479"/>
      <c r="BS553" s="479"/>
    </row>
    <row r="554" spans="3:71" ht="18.95" customHeight="1">
      <c r="D554" s="427"/>
      <c r="X554" s="479"/>
      <c r="BS554" s="479"/>
    </row>
    <row r="555" spans="3:71" ht="18.95" customHeight="1">
      <c r="D555" s="427"/>
      <c r="X555" s="479"/>
      <c r="BS555" s="479"/>
    </row>
    <row r="556" spans="3:71" ht="18.95" customHeight="1">
      <c r="D556" s="427"/>
      <c r="X556" s="479"/>
      <c r="BS556" s="479"/>
    </row>
    <row r="557" spans="3:71" ht="18.95" customHeight="1">
      <c r="D557" s="427"/>
      <c r="X557" s="479"/>
      <c r="BS557" s="479"/>
    </row>
    <row r="558" spans="3:71" ht="18.95" customHeight="1">
      <c r="D558" s="427"/>
      <c r="X558" s="479"/>
      <c r="BS558" s="479"/>
    </row>
    <row r="559" spans="3:71" ht="18.95" customHeight="1">
      <c r="D559" s="427"/>
      <c r="X559" s="479"/>
      <c r="BS559" s="479"/>
    </row>
    <row r="560" spans="3:71" ht="18.95" customHeight="1">
      <c r="D560" s="427"/>
      <c r="X560" s="479"/>
      <c r="BS560" s="479"/>
    </row>
    <row r="561" spans="4:71" ht="18.95" customHeight="1">
      <c r="D561" s="427"/>
      <c r="X561" s="479"/>
      <c r="BS561" s="479"/>
    </row>
    <row r="562" spans="4:71" ht="18.95" customHeight="1">
      <c r="D562" s="427"/>
      <c r="X562" s="479"/>
      <c r="BS562" s="479"/>
    </row>
    <row r="563" spans="4:71" ht="18.95" customHeight="1">
      <c r="D563" s="427"/>
      <c r="X563" s="479"/>
      <c r="BS563" s="479"/>
    </row>
    <row r="564" spans="4:71" ht="18.95" customHeight="1">
      <c r="D564" s="427"/>
      <c r="X564" s="479"/>
      <c r="BS564" s="479"/>
    </row>
    <row r="565" spans="4:71" ht="18.95" customHeight="1">
      <c r="D565" s="427"/>
      <c r="X565" s="479"/>
      <c r="BS565" s="479"/>
    </row>
    <row r="566" spans="4:71" ht="18.95" customHeight="1">
      <c r="D566" s="427"/>
      <c r="X566" s="479"/>
      <c r="BS566" s="479"/>
    </row>
    <row r="567" spans="4:71" ht="18.95" customHeight="1">
      <c r="D567" s="427"/>
      <c r="X567" s="479"/>
      <c r="BS567" s="479"/>
    </row>
    <row r="568" spans="4:71" ht="18.95" customHeight="1">
      <c r="D568" s="427"/>
      <c r="X568" s="479"/>
      <c r="BS568" s="479"/>
    </row>
    <row r="569" spans="4:71" ht="18.95" customHeight="1">
      <c r="D569" s="427"/>
      <c r="X569" s="479"/>
      <c r="BS569" s="479"/>
    </row>
    <row r="570" spans="4:71" ht="18.95" customHeight="1">
      <c r="D570" s="427"/>
      <c r="X570" s="479"/>
      <c r="BS570" s="479"/>
    </row>
    <row r="571" spans="4:71" ht="18.95" customHeight="1">
      <c r="D571" s="427"/>
      <c r="X571" s="479"/>
      <c r="BS571" s="479"/>
    </row>
    <row r="572" spans="4:71" ht="18.95" customHeight="1">
      <c r="D572" s="427"/>
      <c r="X572" s="479"/>
      <c r="BS572" s="479"/>
    </row>
    <row r="573" spans="4:71" ht="18.95" customHeight="1">
      <c r="D573" s="427"/>
      <c r="X573" s="479"/>
      <c r="BS573" s="479"/>
    </row>
    <row r="574" spans="4:71" ht="18.95" customHeight="1">
      <c r="D574" s="427"/>
      <c r="X574" s="479"/>
      <c r="BS574" s="479"/>
    </row>
    <row r="575" spans="4:71" ht="18.95" customHeight="1">
      <c r="D575" s="427"/>
      <c r="X575" s="479"/>
      <c r="BS575" s="479"/>
    </row>
    <row r="576" spans="4:71" ht="18.95" customHeight="1">
      <c r="D576" s="427"/>
      <c r="X576" s="479"/>
      <c r="BS576" s="479"/>
    </row>
    <row r="577" spans="3:71" ht="18.95" customHeight="1">
      <c r="D577" s="427"/>
      <c r="X577" s="479"/>
      <c r="BS577" s="479"/>
    </row>
    <row r="578" spans="3:71" ht="18.95" customHeight="1">
      <c r="D578" s="427"/>
      <c r="X578" s="479"/>
      <c r="BS578" s="479"/>
    </row>
    <row r="579" spans="3:71" ht="18.95" customHeight="1">
      <c r="D579" s="427"/>
      <c r="X579" s="479"/>
      <c r="BS579" s="479"/>
    </row>
    <row r="580" spans="3:71" ht="18.95" customHeight="1">
      <c r="D580" s="427"/>
      <c r="X580" s="479"/>
      <c r="BS580" s="479"/>
    </row>
    <row r="581" spans="3:71" ht="18.95" customHeight="1">
      <c r="D581" s="427"/>
      <c r="X581" s="479"/>
      <c r="BS581" s="479"/>
    </row>
    <row r="582" spans="3:71" ht="18.95" customHeight="1">
      <c r="D582" s="427"/>
      <c r="X582" s="479"/>
      <c r="BS582" s="479"/>
    </row>
    <row r="583" spans="3:71" ht="18.95" customHeight="1">
      <c r="D583" s="427"/>
      <c r="X583" s="479"/>
      <c r="BS583" s="479"/>
    </row>
    <row r="584" spans="3:71" ht="18.95" customHeight="1">
      <c r="D584" s="427"/>
      <c r="X584" s="479"/>
      <c r="BS584" s="479"/>
    </row>
    <row r="585" spans="3:71" ht="18.95" customHeight="1">
      <c r="D585" s="427"/>
      <c r="X585" s="479"/>
      <c r="BS585" s="479"/>
    </row>
    <row r="586" spans="3:71" ht="18.95" customHeight="1">
      <c r="D586" s="427"/>
      <c r="X586" s="479"/>
      <c r="BS586" s="479"/>
    </row>
    <row r="587" spans="3:71" ht="18.95" customHeight="1">
      <c r="D587" s="427"/>
      <c r="X587" s="479"/>
      <c r="BS587" s="479"/>
    </row>
    <row r="588" spans="3:71" ht="18.95" customHeight="1">
      <c r="D588" s="427"/>
      <c r="X588" s="479"/>
      <c r="BS588" s="479"/>
    </row>
    <row r="589" spans="3:71" ht="18.95" customHeight="1">
      <c r="D589" s="427"/>
      <c r="X589" s="479"/>
      <c r="BS589" s="479"/>
    </row>
    <row r="590" spans="3:71" ht="18.95" customHeight="1">
      <c r="D590" s="427"/>
      <c r="X590" s="479"/>
      <c r="BS590" s="479"/>
    </row>
    <row r="591" spans="3:71" ht="18.95" customHeight="1">
      <c r="D591" s="427"/>
      <c r="V591" s="480">
        <f>V547+1</f>
        <v>12</v>
      </c>
      <c r="BS591" s="479"/>
    </row>
    <row r="592" spans="3:71" ht="18.95" customHeight="1">
      <c r="C592" s="430" t="str">
        <f>目次!F1</f>
        <v>【契約監理/20240401/第1版】</v>
      </c>
      <c r="D592" s="427"/>
      <c r="X592" s="479"/>
      <c r="BS592" s="479"/>
    </row>
    <row r="593" spans="4:71" ht="18.95" customHeight="1">
      <c r="D593" s="427"/>
      <c r="X593" s="479"/>
      <c r="BS593" s="479"/>
    </row>
    <row r="594" spans="4:71" ht="18.95" customHeight="1">
      <c r="D594" s="427"/>
      <c r="X594" s="479"/>
      <c r="BS594" s="479"/>
    </row>
    <row r="595" spans="4:71" ht="18.95" customHeight="1">
      <c r="D595" s="427"/>
      <c r="X595" s="479"/>
      <c r="BS595" s="479"/>
    </row>
    <row r="596" spans="4:71" ht="18.95" customHeight="1">
      <c r="D596" s="427"/>
      <c r="X596" s="479"/>
      <c r="BS596" s="479"/>
    </row>
    <row r="597" spans="4:71" ht="18.95" customHeight="1">
      <c r="D597" s="427"/>
      <c r="X597" s="479"/>
      <c r="BS597" s="479"/>
    </row>
    <row r="598" spans="4:71" ht="18.95" customHeight="1">
      <c r="D598" s="427"/>
      <c r="X598" s="479"/>
      <c r="BS598" s="479"/>
    </row>
    <row r="599" spans="4:71" ht="18.95" customHeight="1">
      <c r="D599" s="427"/>
      <c r="X599" s="479"/>
      <c r="BS599" s="479"/>
    </row>
    <row r="600" spans="4:71" ht="18.95" customHeight="1">
      <c r="D600" s="427"/>
      <c r="X600" s="479"/>
      <c r="BS600" s="479"/>
    </row>
    <row r="601" spans="4:71" ht="18.95" customHeight="1">
      <c r="D601" s="427"/>
      <c r="X601" s="479"/>
      <c r="BS601" s="479"/>
    </row>
    <row r="602" spans="4:71" ht="18.95" customHeight="1">
      <c r="D602" s="427"/>
      <c r="X602" s="479"/>
      <c r="BS602" s="479"/>
    </row>
    <row r="603" spans="4:71" ht="18.95" customHeight="1">
      <c r="D603" s="427"/>
      <c r="X603" s="479"/>
      <c r="BS603" s="479"/>
    </row>
    <row r="604" spans="4:71" ht="18.95" customHeight="1">
      <c r="D604" s="427"/>
      <c r="X604" s="479"/>
      <c r="BS604" s="479"/>
    </row>
    <row r="605" spans="4:71" ht="18.95" customHeight="1">
      <c r="D605" s="427"/>
      <c r="X605" s="479"/>
      <c r="BS605" s="479"/>
    </row>
    <row r="606" spans="4:71" ht="18.95" customHeight="1">
      <c r="D606" s="427"/>
      <c r="X606" s="479"/>
      <c r="BS606" s="479"/>
    </row>
    <row r="607" spans="4:71" ht="18.95" customHeight="1">
      <c r="D607" s="427"/>
      <c r="X607" s="479"/>
      <c r="BS607" s="479"/>
    </row>
    <row r="608" spans="4:71" ht="18.95" customHeight="1">
      <c r="D608" s="427"/>
      <c r="X608" s="479"/>
      <c r="BS608" s="479"/>
    </row>
    <row r="609" spans="4:71" ht="18.95" customHeight="1">
      <c r="D609" s="427"/>
      <c r="X609" s="479"/>
      <c r="BS609" s="479"/>
    </row>
    <row r="610" spans="4:71" ht="18.95" customHeight="1">
      <c r="D610" s="427"/>
      <c r="X610" s="479"/>
      <c r="BS610" s="479"/>
    </row>
    <row r="611" spans="4:71" ht="18.95" customHeight="1">
      <c r="D611" s="427"/>
      <c r="X611" s="479"/>
      <c r="BS611" s="479"/>
    </row>
    <row r="612" spans="4:71" ht="18.95" customHeight="1">
      <c r="D612" s="427"/>
      <c r="X612" s="479"/>
      <c r="BS612" s="479"/>
    </row>
    <row r="613" spans="4:71" ht="18.95" customHeight="1">
      <c r="D613" s="427"/>
      <c r="X613" s="479"/>
      <c r="BS613" s="479"/>
    </row>
    <row r="614" spans="4:71" ht="18.95" customHeight="1">
      <c r="D614" s="427"/>
      <c r="X614" s="479"/>
      <c r="BS614" s="479"/>
    </row>
    <row r="615" spans="4:71" ht="18.95" customHeight="1">
      <c r="D615" s="427"/>
      <c r="X615" s="479"/>
      <c r="BS615" s="479"/>
    </row>
    <row r="616" spans="4:71" ht="18.95" customHeight="1">
      <c r="D616" s="427"/>
      <c r="X616" s="479"/>
      <c r="BS616" s="479"/>
    </row>
    <row r="617" spans="4:71" ht="18.95" customHeight="1">
      <c r="D617" s="427"/>
      <c r="X617" s="479"/>
      <c r="BS617" s="479"/>
    </row>
    <row r="618" spans="4:71" ht="18.95" customHeight="1">
      <c r="D618" s="427"/>
      <c r="X618" s="479"/>
      <c r="BS618" s="479"/>
    </row>
    <row r="619" spans="4:71" ht="18.95" customHeight="1">
      <c r="D619" s="427"/>
      <c r="X619" s="479"/>
      <c r="BS619" s="479"/>
    </row>
    <row r="620" spans="4:71" ht="18.95" customHeight="1">
      <c r="D620" s="427"/>
      <c r="X620" s="479"/>
      <c r="BS620" s="479"/>
    </row>
    <row r="621" spans="4:71" ht="18.95" customHeight="1">
      <c r="D621" s="427"/>
      <c r="X621" s="479"/>
      <c r="BS621" s="479"/>
    </row>
    <row r="622" spans="4:71" ht="18.95" customHeight="1">
      <c r="D622" s="427"/>
      <c r="X622" s="479"/>
      <c r="BS622" s="479"/>
    </row>
    <row r="623" spans="4:71" ht="18.95" customHeight="1">
      <c r="D623" s="427"/>
      <c r="X623" s="479"/>
      <c r="BS623" s="479"/>
    </row>
    <row r="624" spans="4:71" ht="18.95" customHeight="1">
      <c r="D624" s="427"/>
      <c r="X624" s="479"/>
      <c r="BS624" s="479"/>
    </row>
    <row r="625" spans="3:71" ht="18.95" customHeight="1">
      <c r="D625" s="427"/>
      <c r="X625" s="479"/>
      <c r="BS625" s="479"/>
    </row>
    <row r="626" spans="3:71" ht="18.95" customHeight="1">
      <c r="D626" s="427"/>
      <c r="X626" s="479"/>
      <c r="BS626" s="479"/>
    </row>
    <row r="627" spans="3:71" ht="18.95" customHeight="1">
      <c r="D627" s="427"/>
      <c r="X627" s="479"/>
      <c r="BS627" s="479"/>
    </row>
    <row r="628" spans="3:71" ht="18.95" customHeight="1">
      <c r="D628" s="427"/>
      <c r="X628" s="479"/>
      <c r="BS628" s="479"/>
    </row>
    <row r="629" spans="3:71" ht="18.95" customHeight="1">
      <c r="D629" s="427"/>
      <c r="X629" s="479"/>
      <c r="BS629" s="479"/>
    </row>
    <row r="630" spans="3:71" ht="18.95" customHeight="1">
      <c r="D630" s="427"/>
      <c r="X630" s="479"/>
      <c r="BS630" s="479"/>
    </row>
    <row r="631" spans="3:71" ht="18.95" customHeight="1">
      <c r="D631" s="427"/>
      <c r="X631" s="479"/>
      <c r="BS631" s="479"/>
    </row>
    <row r="632" spans="3:71" ht="18.95" customHeight="1">
      <c r="D632" s="427"/>
      <c r="X632" s="479"/>
      <c r="BS632" s="479"/>
    </row>
    <row r="633" spans="3:71" ht="18.95" customHeight="1">
      <c r="D633" s="427"/>
      <c r="X633" s="479"/>
      <c r="BS633" s="479"/>
    </row>
    <row r="634" spans="3:71" ht="18.95" customHeight="1">
      <c r="D634" s="427"/>
      <c r="X634" s="479"/>
      <c r="BS634" s="479"/>
    </row>
    <row r="635" spans="3:71" ht="18.95" customHeight="1">
      <c r="D635" s="427"/>
      <c r="V635" s="480">
        <f>V591+1</f>
        <v>13</v>
      </c>
    </row>
    <row r="636" spans="3:71" ht="18.95" customHeight="1">
      <c r="C636" s="430" t="str">
        <f>目次!F1</f>
        <v>【契約監理/20240401/第1版】</v>
      </c>
      <c r="D636" s="427"/>
      <c r="X636" s="479"/>
      <c r="BS636" s="479"/>
    </row>
    <row r="637" spans="3:71" ht="18.95" customHeight="1">
      <c r="D637" s="427"/>
      <c r="X637" s="479"/>
      <c r="BS637" s="479"/>
    </row>
    <row r="638" spans="3:71" ht="18.95" customHeight="1">
      <c r="D638" s="427"/>
      <c r="X638" s="479"/>
      <c r="BS638" s="479"/>
    </row>
    <row r="639" spans="3:71" ht="18.95" customHeight="1">
      <c r="D639" s="427"/>
      <c r="X639" s="479"/>
      <c r="BS639" s="479"/>
    </row>
    <row r="640" spans="3:71" ht="18.95" customHeight="1">
      <c r="D640" s="427"/>
      <c r="X640" s="479"/>
      <c r="BS640" s="479"/>
    </row>
    <row r="641" spans="4:71" ht="18.95" customHeight="1">
      <c r="D641" s="427"/>
      <c r="X641" s="479"/>
      <c r="BS641" s="479"/>
    </row>
    <row r="642" spans="4:71" ht="18.95" customHeight="1">
      <c r="D642" s="427"/>
      <c r="X642" s="479"/>
      <c r="BS642" s="479"/>
    </row>
    <row r="643" spans="4:71" ht="18.95" customHeight="1">
      <c r="D643" s="427"/>
      <c r="X643" s="479"/>
      <c r="BS643" s="479"/>
    </row>
    <row r="644" spans="4:71" ht="18.95" customHeight="1">
      <c r="D644" s="427"/>
      <c r="X644" s="479"/>
      <c r="BS644" s="479"/>
    </row>
    <row r="645" spans="4:71" ht="18.95" customHeight="1">
      <c r="D645" s="427"/>
      <c r="X645" s="479"/>
      <c r="BS645" s="479"/>
    </row>
    <row r="646" spans="4:71" ht="18.95" customHeight="1">
      <c r="D646" s="427"/>
      <c r="X646" s="479"/>
      <c r="BS646" s="479"/>
    </row>
    <row r="647" spans="4:71" ht="18.95" customHeight="1">
      <c r="D647" s="427"/>
      <c r="X647" s="479"/>
      <c r="BS647" s="479"/>
    </row>
    <row r="648" spans="4:71" ht="18.95" customHeight="1">
      <c r="D648" s="427"/>
      <c r="X648" s="479"/>
      <c r="BS648" s="479"/>
    </row>
    <row r="649" spans="4:71" ht="18.95" customHeight="1">
      <c r="D649" s="427"/>
      <c r="X649" s="479"/>
      <c r="BS649" s="479"/>
    </row>
    <row r="650" spans="4:71" ht="18.95" customHeight="1">
      <c r="D650" s="427"/>
      <c r="X650" s="479"/>
      <c r="BS650" s="479"/>
    </row>
    <row r="651" spans="4:71" ht="18.95" customHeight="1">
      <c r="D651" s="427"/>
      <c r="X651" s="479"/>
      <c r="BS651" s="479"/>
    </row>
    <row r="652" spans="4:71" ht="18.95" customHeight="1">
      <c r="D652" s="427"/>
      <c r="X652" s="479"/>
      <c r="BS652" s="479"/>
    </row>
    <row r="653" spans="4:71" ht="18.95" customHeight="1">
      <c r="D653" s="427"/>
      <c r="X653" s="479"/>
      <c r="BS653" s="479"/>
    </row>
    <row r="654" spans="4:71" ht="18.95" customHeight="1">
      <c r="D654" s="427"/>
      <c r="X654" s="479"/>
      <c r="BS654" s="479"/>
    </row>
    <row r="655" spans="4:71" ht="18.95" customHeight="1">
      <c r="D655" s="427"/>
      <c r="X655" s="479"/>
      <c r="BS655" s="479"/>
    </row>
    <row r="656" spans="4:71" ht="18.95" customHeight="1">
      <c r="D656" s="427"/>
      <c r="X656" s="479"/>
      <c r="BS656" s="479"/>
    </row>
    <row r="657" spans="4:71" ht="18.95" customHeight="1">
      <c r="D657" s="427"/>
      <c r="X657" s="479"/>
      <c r="BS657" s="479"/>
    </row>
    <row r="658" spans="4:71" ht="18.95" customHeight="1">
      <c r="D658" s="427"/>
      <c r="X658" s="479"/>
      <c r="BS658" s="479"/>
    </row>
    <row r="659" spans="4:71" ht="18.95" customHeight="1">
      <c r="D659" s="427"/>
      <c r="X659" s="479"/>
      <c r="BS659" s="479"/>
    </row>
    <row r="660" spans="4:71" ht="18.95" customHeight="1">
      <c r="D660" s="427"/>
      <c r="X660" s="479"/>
      <c r="BS660" s="479"/>
    </row>
    <row r="661" spans="4:71" ht="18.95" customHeight="1">
      <c r="D661" s="427"/>
      <c r="X661" s="479"/>
      <c r="BS661" s="479"/>
    </row>
    <row r="662" spans="4:71" ht="18.95" customHeight="1">
      <c r="D662" s="427"/>
      <c r="X662" s="479"/>
      <c r="BS662" s="479"/>
    </row>
    <row r="663" spans="4:71" ht="18.95" customHeight="1">
      <c r="D663" s="427"/>
      <c r="X663" s="479"/>
      <c r="BS663" s="479"/>
    </row>
    <row r="664" spans="4:71" ht="18.95" customHeight="1">
      <c r="D664" s="427"/>
      <c r="X664" s="479"/>
      <c r="BS664" s="479"/>
    </row>
    <row r="665" spans="4:71" ht="18.95" customHeight="1">
      <c r="D665" s="427"/>
      <c r="X665" s="479"/>
      <c r="BS665" s="479"/>
    </row>
    <row r="666" spans="4:71" ht="18.95" customHeight="1">
      <c r="D666" s="427"/>
      <c r="X666" s="479"/>
      <c r="BS666" s="479"/>
    </row>
    <row r="667" spans="4:71" ht="18.95" customHeight="1">
      <c r="D667" s="427"/>
      <c r="X667" s="479"/>
      <c r="BS667" s="479"/>
    </row>
    <row r="668" spans="4:71" ht="18.95" customHeight="1">
      <c r="D668" s="427"/>
      <c r="X668" s="479"/>
      <c r="BS668" s="479"/>
    </row>
    <row r="669" spans="4:71" ht="18.95" customHeight="1">
      <c r="D669" s="427"/>
      <c r="X669" s="479"/>
      <c r="BS669" s="479"/>
    </row>
    <row r="670" spans="4:71" ht="18.95" customHeight="1">
      <c r="D670" s="427"/>
      <c r="X670" s="479"/>
      <c r="BS670" s="479"/>
    </row>
    <row r="671" spans="4:71" ht="18.95" customHeight="1">
      <c r="D671" s="427"/>
      <c r="X671" s="479"/>
      <c r="BS671" s="479"/>
    </row>
    <row r="672" spans="4:71" ht="18.95" customHeight="1">
      <c r="D672" s="427"/>
      <c r="X672" s="479"/>
      <c r="BS672" s="479"/>
    </row>
    <row r="673" spans="3:71" ht="18.95" customHeight="1">
      <c r="D673" s="427"/>
      <c r="X673" s="479"/>
      <c r="BS673" s="479"/>
    </row>
    <row r="674" spans="3:71" ht="18.95" customHeight="1">
      <c r="D674" s="427"/>
      <c r="X674" s="479"/>
      <c r="BS674" s="479"/>
    </row>
    <row r="675" spans="3:71" ht="18.95" customHeight="1">
      <c r="D675" s="427"/>
      <c r="X675" s="479"/>
      <c r="BS675" s="479"/>
    </row>
    <row r="676" spans="3:71" ht="18.95" customHeight="1">
      <c r="D676" s="427"/>
      <c r="X676" s="479"/>
      <c r="BS676" s="479"/>
    </row>
    <row r="677" spans="3:71" ht="18.95" customHeight="1">
      <c r="D677" s="427"/>
      <c r="X677" s="479"/>
      <c r="BS677" s="479"/>
    </row>
    <row r="678" spans="3:71" ht="18.95" customHeight="1">
      <c r="D678" s="427"/>
      <c r="X678" s="479"/>
      <c r="BS678" s="479"/>
    </row>
    <row r="679" spans="3:71" ht="18.95" customHeight="1">
      <c r="D679" s="427"/>
      <c r="V679" s="480">
        <f>V635+1</f>
        <v>14</v>
      </c>
      <c r="BS679" s="479"/>
    </row>
    <row r="680" spans="3:71" ht="18.95" customHeight="1">
      <c r="C680" s="430" t="str">
        <f>目次!F1</f>
        <v>【契約監理/20240401/第1版】</v>
      </c>
      <c r="D680" s="427"/>
      <c r="X680" s="479"/>
      <c r="BS680" s="479"/>
    </row>
    <row r="681" spans="3:71" ht="18.95" customHeight="1">
      <c r="D681" s="427"/>
      <c r="X681" s="479"/>
      <c r="BS681" s="479"/>
    </row>
    <row r="682" spans="3:71" ht="18.95" customHeight="1">
      <c r="D682" s="427"/>
      <c r="X682" s="479"/>
      <c r="BS682" s="479"/>
    </row>
    <row r="683" spans="3:71" ht="18.95" customHeight="1">
      <c r="D683" s="427"/>
      <c r="X683" s="479"/>
      <c r="BS683" s="479"/>
    </row>
    <row r="684" spans="3:71" ht="18.95" customHeight="1">
      <c r="D684" s="427"/>
      <c r="X684" s="479"/>
      <c r="BS684" s="479"/>
    </row>
    <row r="685" spans="3:71" ht="18.95" customHeight="1">
      <c r="D685" s="427"/>
      <c r="X685" s="479"/>
      <c r="BS685" s="479"/>
    </row>
    <row r="686" spans="3:71" ht="18.95" customHeight="1">
      <c r="D686" s="427"/>
      <c r="X686" s="479"/>
      <c r="BS686" s="479"/>
    </row>
    <row r="687" spans="3:71" ht="18.95" customHeight="1">
      <c r="D687" s="427"/>
      <c r="X687" s="479"/>
      <c r="BS687" s="479"/>
    </row>
    <row r="688" spans="3:71" ht="18.95" customHeight="1">
      <c r="D688" s="427"/>
      <c r="X688" s="479"/>
      <c r="BS688" s="479"/>
    </row>
    <row r="689" spans="4:71" ht="18.95" customHeight="1">
      <c r="D689" s="427"/>
      <c r="X689" s="479"/>
      <c r="BS689" s="479"/>
    </row>
    <row r="690" spans="4:71" ht="18.95" customHeight="1">
      <c r="D690" s="427"/>
      <c r="X690" s="479"/>
      <c r="BS690" s="479"/>
    </row>
    <row r="691" spans="4:71" ht="18.95" customHeight="1">
      <c r="D691" s="427"/>
      <c r="X691" s="479"/>
      <c r="BS691" s="479"/>
    </row>
    <row r="692" spans="4:71" ht="18.95" customHeight="1">
      <c r="D692" s="427"/>
      <c r="X692" s="479"/>
      <c r="BS692" s="479"/>
    </row>
    <row r="693" spans="4:71" ht="18.95" customHeight="1">
      <c r="D693" s="427"/>
      <c r="X693" s="479"/>
      <c r="BS693" s="479"/>
    </row>
    <row r="694" spans="4:71" ht="18.95" customHeight="1">
      <c r="D694" s="427"/>
      <c r="X694" s="479"/>
      <c r="BS694" s="479"/>
    </row>
    <row r="695" spans="4:71" ht="18.95" customHeight="1">
      <c r="D695" s="427"/>
      <c r="X695" s="479"/>
      <c r="BS695" s="479"/>
    </row>
    <row r="696" spans="4:71" ht="18.95" customHeight="1">
      <c r="D696" s="427"/>
      <c r="X696" s="479"/>
      <c r="BS696" s="479"/>
    </row>
    <row r="697" spans="4:71" ht="18.95" customHeight="1">
      <c r="D697" s="427"/>
      <c r="X697" s="479"/>
      <c r="BS697" s="479"/>
    </row>
    <row r="698" spans="4:71" ht="18.95" customHeight="1">
      <c r="D698" s="427"/>
      <c r="X698" s="479"/>
      <c r="BS698" s="479"/>
    </row>
    <row r="699" spans="4:71" ht="18.95" customHeight="1">
      <c r="D699" s="427"/>
      <c r="X699" s="479"/>
      <c r="BS699" s="479"/>
    </row>
    <row r="700" spans="4:71" ht="18.95" customHeight="1">
      <c r="D700" s="427"/>
      <c r="X700" s="479"/>
      <c r="BS700" s="479"/>
    </row>
    <row r="701" spans="4:71" ht="18.95" customHeight="1">
      <c r="D701" s="427"/>
      <c r="X701" s="479"/>
      <c r="BS701" s="479"/>
    </row>
    <row r="702" spans="4:71" ht="18.95" customHeight="1">
      <c r="D702" s="427"/>
      <c r="X702" s="479"/>
      <c r="BS702" s="479"/>
    </row>
    <row r="703" spans="4:71" ht="18.95" customHeight="1">
      <c r="D703" s="427"/>
      <c r="X703" s="479"/>
      <c r="BS703" s="479"/>
    </row>
    <row r="704" spans="4:71" ht="18.95" customHeight="1">
      <c r="D704" s="427"/>
      <c r="X704" s="479"/>
      <c r="BS704" s="479"/>
    </row>
    <row r="705" spans="4:71" ht="18.95" customHeight="1">
      <c r="D705" s="427"/>
      <c r="X705" s="479"/>
      <c r="BS705" s="479"/>
    </row>
    <row r="706" spans="4:71" ht="18.95" customHeight="1">
      <c r="D706" s="427"/>
      <c r="X706" s="479"/>
      <c r="BS706" s="479"/>
    </row>
    <row r="707" spans="4:71" ht="18.95" customHeight="1">
      <c r="D707" s="427"/>
      <c r="X707" s="479"/>
      <c r="BS707" s="479"/>
    </row>
    <row r="708" spans="4:71" ht="18.95" customHeight="1">
      <c r="D708" s="427"/>
      <c r="X708" s="479"/>
      <c r="BS708" s="479"/>
    </row>
    <row r="709" spans="4:71" ht="18.95" customHeight="1">
      <c r="D709" s="427"/>
      <c r="X709" s="479"/>
      <c r="BS709" s="479"/>
    </row>
    <row r="710" spans="4:71" ht="18.95" customHeight="1">
      <c r="D710" s="427"/>
      <c r="X710" s="479"/>
      <c r="BS710" s="479"/>
    </row>
    <row r="711" spans="4:71" ht="18.95" customHeight="1">
      <c r="D711" s="427"/>
      <c r="X711" s="479"/>
      <c r="BS711" s="479"/>
    </row>
    <row r="712" spans="4:71" ht="18.95" customHeight="1">
      <c r="D712" s="427"/>
      <c r="X712" s="479"/>
      <c r="BS712" s="479"/>
    </row>
    <row r="713" spans="4:71" ht="18.95" customHeight="1">
      <c r="D713" s="427"/>
      <c r="X713" s="479"/>
      <c r="BS713" s="479"/>
    </row>
    <row r="714" spans="4:71" ht="18.95" customHeight="1">
      <c r="D714" s="427"/>
      <c r="X714" s="479"/>
      <c r="BS714" s="479"/>
    </row>
    <row r="715" spans="4:71" ht="18.95" customHeight="1">
      <c r="D715" s="427"/>
      <c r="X715" s="479"/>
      <c r="BS715" s="479"/>
    </row>
    <row r="716" spans="4:71" ht="18.95" customHeight="1">
      <c r="D716" s="427"/>
      <c r="X716" s="479"/>
      <c r="BS716" s="479"/>
    </row>
    <row r="717" spans="4:71" ht="18.95" customHeight="1">
      <c r="D717" s="427"/>
      <c r="X717" s="479"/>
      <c r="BS717" s="479"/>
    </row>
    <row r="718" spans="4:71" ht="18.95" customHeight="1">
      <c r="D718" s="427"/>
      <c r="X718" s="479"/>
      <c r="BS718" s="479"/>
    </row>
    <row r="719" spans="4:71" ht="18.95" customHeight="1">
      <c r="D719" s="427"/>
      <c r="X719" s="479"/>
      <c r="BS719" s="479"/>
    </row>
    <row r="720" spans="4:71" ht="18.95" customHeight="1">
      <c r="D720" s="427"/>
      <c r="X720" s="479"/>
      <c r="BS720" s="479"/>
    </row>
    <row r="721" spans="3:71" ht="18.95" customHeight="1">
      <c r="D721" s="427"/>
      <c r="X721" s="479"/>
      <c r="BS721" s="479"/>
    </row>
    <row r="722" spans="3:71" ht="18.95" customHeight="1">
      <c r="D722" s="427"/>
      <c r="X722" s="479"/>
      <c r="BS722" s="479"/>
    </row>
    <row r="723" spans="3:71" ht="18.95" customHeight="1">
      <c r="D723" s="427"/>
      <c r="V723" s="480">
        <f>V679+1</f>
        <v>15</v>
      </c>
      <c r="BS723" s="479"/>
    </row>
    <row r="724" spans="3:71" ht="18.95" customHeight="1">
      <c r="C724" s="430" t="str">
        <f>目次!F1</f>
        <v>【契約監理/20240401/第1版】</v>
      </c>
      <c r="D724" s="427"/>
      <c r="X724" s="479"/>
      <c r="BS724" s="479"/>
    </row>
    <row r="725" spans="3:71" ht="18.95" customHeight="1">
      <c r="D725" s="427"/>
      <c r="X725" s="479"/>
      <c r="BS725" s="479"/>
    </row>
    <row r="726" spans="3:71" ht="18.95" customHeight="1">
      <c r="D726" s="427"/>
      <c r="X726" s="479"/>
      <c r="BS726" s="479"/>
    </row>
    <row r="727" spans="3:71" ht="18.95" customHeight="1">
      <c r="D727" s="427"/>
      <c r="X727" s="479"/>
      <c r="BS727" s="479"/>
    </row>
    <row r="728" spans="3:71" ht="18.95" customHeight="1">
      <c r="D728" s="427"/>
      <c r="X728" s="479"/>
      <c r="BS728" s="479"/>
    </row>
    <row r="729" spans="3:71" ht="18.95" customHeight="1">
      <c r="D729" s="427"/>
      <c r="X729" s="479"/>
      <c r="BS729" s="479"/>
    </row>
    <row r="730" spans="3:71" ht="18.95" customHeight="1">
      <c r="D730" s="427"/>
      <c r="X730" s="479"/>
      <c r="BS730" s="479"/>
    </row>
    <row r="731" spans="3:71" ht="18.95" customHeight="1">
      <c r="D731" s="427"/>
      <c r="X731" s="479"/>
      <c r="BS731" s="479"/>
    </row>
    <row r="732" spans="3:71" ht="18.95" customHeight="1">
      <c r="D732" s="427"/>
      <c r="X732" s="479"/>
      <c r="BS732" s="479"/>
    </row>
    <row r="733" spans="3:71" ht="18.95" customHeight="1">
      <c r="D733" s="427"/>
      <c r="X733" s="479"/>
      <c r="BS733" s="479"/>
    </row>
    <row r="734" spans="3:71" ht="18.95" customHeight="1">
      <c r="D734" s="427"/>
      <c r="X734" s="479"/>
      <c r="BS734" s="479"/>
    </row>
    <row r="735" spans="3:71" ht="18.95" customHeight="1">
      <c r="D735" s="427"/>
      <c r="X735" s="479"/>
      <c r="BS735" s="479"/>
    </row>
    <row r="736" spans="3:71" ht="18.95" customHeight="1">
      <c r="D736" s="427"/>
      <c r="X736" s="479"/>
      <c r="BS736" s="479"/>
    </row>
    <row r="737" spans="4:71" ht="18.95" customHeight="1">
      <c r="D737" s="427"/>
      <c r="X737" s="479"/>
      <c r="BS737" s="479"/>
    </row>
    <row r="738" spans="4:71" ht="18.95" customHeight="1">
      <c r="D738" s="427"/>
      <c r="X738" s="479"/>
      <c r="BS738" s="479"/>
    </row>
    <row r="739" spans="4:71" ht="18.95" customHeight="1">
      <c r="D739" s="427"/>
      <c r="X739" s="479"/>
      <c r="BS739" s="479"/>
    </row>
    <row r="740" spans="4:71" ht="18.95" customHeight="1">
      <c r="D740" s="427"/>
      <c r="X740" s="479"/>
      <c r="BS740" s="479"/>
    </row>
    <row r="741" spans="4:71" ht="18.95" customHeight="1">
      <c r="D741" s="427"/>
      <c r="X741" s="479"/>
      <c r="BS741" s="479"/>
    </row>
    <row r="742" spans="4:71" ht="18.95" customHeight="1">
      <c r="D742" s="427"/>
      <c r="X742" s="479"/>
      <c r="BS742" s="479"/>
    </row>
    <row r="743" spans="4:71" ht="18.95" customHeight="1">
      <c r="D743" s="427"/>
      <c r="X743" s="479"/>
      <c r="BS743" s="479"/>
    </row>
    <row r="744" spans="4:71" ht="18.95" customHeight="1">
      <c r="D744" s="427"/>
      <c r="X744" s="479"/>
      <c r="BS744" s="479"/>
    </row>
    <row r="745" spans="4:71" ht="18.95" customHeight="1">
      <c r="D745" s="427"/>
      <c r="X745" s="479"/>
      <c r="BS745" s="479"/>
    </row>
    <row r="746" spans="4:71" ht="18.95" customHeight="1">
      <c r="D746" s="427"/>
      <c r="X746" s="479"/>
      <c r="BS746" s="479"/>
    </row>
    <row r="747" spans="4:71" ht="18.95" customHeight="1">
      <c r="D747" s="427"/>
      <c r="X747" s="479"/>
      <c r="BS747" s="479"/>
    </row>
    <row r="748" spans="4:71" ht="18.95" customHeight="1">
      <c r="D748" s="427"/>
      <c r="X748" s="479"/>
      <c r="BS748" s="479"/>
    </row>
    <row r="749" spans="4:71" ht="18.95" customHeight="1">
      <c r="D749" s="427"/>
      <c r="X749" s="479"/>
      <c r="BS749" s="479"/>
    </row>
    <row r="750" spans="4:71" ht="18.95" customHeight="1">
      <c r="D750" s="427"/>
      <c r="X750" s="479"/>
      <c r="BS750" s="479"/>
    </row>
    <row r="751" spans="4:71" ht="18.95" customHeight="1">
      <c r="D751" s="427"/>
      <c r="X751" s="479"/>
      <c r="BS751" s="479"/>
    </row>
    <row r="752" spans="4:71" ht="18.95" customHeight="1">
      <c r="D752" s="427"/>
      <c r="X752" s="479"/>
      <c r="BS752" s="479"/>
    </row>
    <row r="753" spans="3:71" ht="18.95" customHeight="1">
      <c r="D753" s="427"/>
      <c r="X753" s="479"/>
      <c r="BS753" s="479"/>
    </row>
    <row r="754" spans="3:71" ht="18.95" customHeight="1">
      <c r="D754" s="427"/>
      <c r="X754" s="479"/>
      <c r="BS754" s="479"/>
    </row>
    <row r="755" spans="3:71" ht="18.95" customHeight="1">
      <c r="D755" s="427"/>
      <c r="X755" s="479"/>
      <c r="BS755" s="479"/>
    </row>
    <row r="756" spans="3:71" ht="18.95" customHeight="1">
      <c r="D756" s="427"/>
      <c r="X756" s="479"/>
      <c r="BS756" s="479"/>
    </row>
    <row r="757" spans="3:71" ht="18.95" customHeight="1">
      <c r="D757" s="427"/>
      <c r="X757" s="479"/>
      <c r="BS757" s="479"/>
    </row>
    <row r="758" spans="3:71" ht="18.95" customHeight="1">
      <c r="D758" s="427"/>
      <c r="X758" s="479"/>
      <c r="BS758" s="479"/>
    </row>
    <row r="759" spans="3:71" ht="18.95" customHeight="1">
      <c r="D759" s="427"/>
      <c r="X759" s="479"/>
      <c r="BS759" s="479"/>
    </row>
    <row r="760" spans="3:71" ht="18.95" customHeight="1">
      <c r="D760" s="427"/>
      <c r="X760" s="479"/>
      <c r="BS760" s="479"/>
    </row>
    <row r="761" spans="3:71" ht="18.95" customHeight="1">
      <c r="D761" s="427"/>
      <c r="X761" s="479"/>
      <c r="BS761" s="479"/>
    </row>
    <row r="762" spans="3:71" ht="18.95" customHeight="1">
      <c r="D762" s="427"/>
      <c r="X762" s="479"/>
      <c r="BS762" s="479"/>
    </row>
    <row r="763" spans="3:71" ht="18.95" customHeight="1">
      <c r="D763" s="427"/>
      <c r="X763" s="479"/>
      <c r="BS763" s="479"/>
    </row>
    <row r="764" spans="3:71" ht="18.95" customHeight="1">
      <c r="D764" s="427"/>
      <c r="X764" s="479"/>
      <c r="BS764" s="479"/>
    </row>
    <row r="765" spans="3:71" ht="18.95" customHeight="1">
      <c r="D765" s="427"/>
      <c r="X765" s="479"/>
      <c r="BS765" s="479"/>
    </row>
    <row r="766" spans="3:71" ht="18.95" customHeight="1">
      <c r="D766" s="427"/>
      <c r="X766" s="479"/>
      <c r="BS766" s="479"/>
    </row>
    <row r="767" spans="3:71" ht="18.95" customHeight="1">
      <c r="D767" s="427"/>
      <c r="V767" s="480">
        <f>V723+1</f>
        <v>16</v>
      </c>
      <c r="BS767" s="479"/>
    </row>
    <row r="768" spans="3:71" ht="18.95" customHeight="1">
      <c r="C768" s="430" t="str">
        <f>目次!F1</f>
        <v>【契約監理/20240401/第1版】</v>
      </c>
      <c r="D768" s="427"/>
      <c r="X768" s="479"/>
      <c r="BS768" s="479"/>
    </row>
    <row r="769" spans="4:71" ht="18.95" customHeight="1">
      <c r="D769" s="427"/>
      <c r="X769" s="479"/>
      <c r="BS769" s="479"/>
    </row>
    <row r="770" spans="4:71" ht="18.95" customHeight="1">
      <c r="D770" s="427"/>
      <c r="X770" s="479"/>
      <c r="BS770" s="479"/>
    </row>
    <row r="771" spans="4:71" ht="18.95" customHeight="1">
      <c r="D771" s="427"/>
      <c r="X771" s="479"/>
      <c r="BS771" s="479"/>
    </row>
    <row r="772" spans="4:71" ht="18.95" customHeight="1">
      <c r="D772" s="427"/>
      <c r="X772" s="479"/>
      <c r="BS772" s="479"/>
    </row>
    <row r="773" spans="4:71" ht="18.95" customHeight="1">
      <c r="D773" s="427"/>
      <c r="X773" s="479"/>
      <c r="BS773" s="479"/>
    </row>
    <row r="774" spans="4:71" ht="18.95" customHeight="1">
      <c r="D774" s="427"/>
      <c r="X774" s="479"/>
      <c r="BS774" s="479"/>
    </row>
    <row r="775" spans="4:71" ht="18.95" customHeight="1">
      <c r="D775" s="427"/>
      <c r="X775" s="479"/>
      <c r="BS775" s="479"/>
    </row>
    <row r="776" spans="4:71" ht="18.95" customHeight="1">
      <c r="D776" s="427"/>
      <c r="X776" s="479"/>
      <c r="BS776" s="479"/>
    </row>
    <row r="777" spans="4:71" ht="18.95" customHeight="1">
      <c r="D777" s="427"/>
      <c r="X777" s="479"/>
      <c r="BS777" s="479"/>
    </row>
    <row r="778" spans="4:71" ht="18.95" customHeight="1">
      <c r="D778" s="427"/>
      <c r="X778" s="479"/>
      <c r="BS778" s="479"/>
    </row>
    <row r="779" spans="4:71" ht="18.95" customHeight="1">
      <c r="D779" s="427"/>
      <c r="X779" s="479"/>
      <c r="BS779" s="479"/>
    </row>
    <row r="780" spans="4:71" ht="18.95" customHeight="1">
      <c r="D780" s="427"/>
      <c r="X780" s="479"/>
      <c r="BS780" s="479"/>
    </row>
    <row r="781" spans="4:71" ht="18.95" customHeight="1">
      <c r="D781" s="427"/>
      <c r="X781" s="479"/>
      <c r="BS781" s="479"/>
    </row>
    <row r="782" spans="4:71" ht="18.95" customHeight="1">
      <c r="D782" s="427"/>
      <c r="X782" s="479"/>
      <c r="BS782" s="479"/>
    </row>
    <row r="783" spans="4:71" ht="18.95" customHeight="1">
      <c r="D783" s="427"/>
      <c r="X783" s="479"/>
      <c r="BS783" s="479"/>
    </row>
    <row r="784" spans="4:71" ht="18.95" customHeight="1">
      <c r="D784" s="427"/>
      <c r="X784" s="479"/>
      <c r="BS784" s="479"/>
    </row>
    <row r="785" spans="4:71" ht="18.95" customHeight="1">
      <c r="D785" s="427"/>
      <c r="X785" s="479"/>
      <c r="BS785" s="479"/>
    </row>
    <row r="786" spans="4:71" ht="18.95" customHeight="1">
      <c r="D786" s="427"/>
      <c r="X786" s="479"/>
      <c r="BS786" s="479"/>
    </row>
    <row r="787" spans="4:71" ht="18.95" customHeight="1">
      <c r="D787" s="427"/>
      <c r="X787" s="479"/>
      <c r="BS787" s="479"/>
    </row>
    <row r="788" spans="4:71" ht="18.95" customHeight="1">
      <c r="D788" s="427"/>
      <c r="X788" s="479"/>
      <c r="BS788" s="479"/>
    </row>
    <row r="789" spans="4:71" ht="18.95" customHeight="1">
      <c r="D789" s="427"/>
      <c r="X789" s="479"/>
      <c r="BS789" s="479"/>
    </row>
    <row r="790" spans="4:71" ht="18.95" customHeight="1">
      <c r="D790" s="427"/>
      <c r="X790" s="479"/>
      <c r="BS790" s="479"/>
    </row>
    <row r="791" spans="4:71" ht="18.95" customHeight="1">
      <c r="D791" s="427"/>
      <c r="X791" s="479"/>
      <c r="BS791" s="479"/>
    </row>
    <row r="792" spans="4:71" ht="18.95" customHeight="1">
      <c r="D792" s="427"/>
      <c r="X792" s="479"/>
      <c r="BS792" s="479"/>
    </row>
    <row r="793" spans="4:71" ht="18.95" customHeight="1">
      <c r="D793" s="427"/>
      <c r="X793" s="479"/>
      <c r="BS793" s="479"/>
    </row>
    <row r="794" spans="4:71" ht="18.95" customHeight="1">
      <c r="D794" s="427"/>
      <c r="X794" s="479"/>
      <c r="BS794" s="479"/>
    </row>
    <row r="795" spans="4:71" ht="18.95" customHeight="1">
      <c r="D795" s="427"/>
      <c r="X795" s="479"/>
      <c r="BS795" s="479"/>
    </row>
    <row r="796" spans="4:71" ht="18.95" customHeight="1">
      <c r="D796" s="427"/>
      <c r="X796" s="479"/>
      <c r="BS796" s="479"/>
    </row>
    <row r="797" spans="4:71" ht="18.95" customHeight="1">
      <c r="D797" s="427"/>
      <c r="X797" s="479"/>
      <c r="BS797" s="479"/>
    </row>
    <row r="798" spans="4:71" ht="18.95" customHeight="1">
      <c r="D798" s="427"/>
      <c r="X798" s="479"/>
      <c r="BS798" s="479"/>
    </row>
    <row r="799" spans="4:71" ht="18.95" customHeight="1">
      <c r="D799" s="427"/>
      <c r="X799" s="479"/>
      <c r="BS799" s="479"/>
    </row>
    <row r="800" spans="4:71" ht="18.95" customHeight="1">
      <c r="D800" s="427"/>
      <c r="X800" s="479"/>
      <c r="BS800" s="479"/>
    </row>
    <row r="801" spans="3:71" ht="18.95" customHeight="1">
      <c r="D801" s="427"/>
      <c r="X801" s="479"/>
      <c r="BS801" s="479"/>
    </row>
    <row r="802" spans="3:71" ht="18.95" customHeight="1">
      <c r="D802" s="427"/>
      <c r="X802" s="479"/>
      <c r="BS802" s="479"/>
    </row>
    <row r="803" spans="3:71" ht="18.95" customHeight="1">
      <c r="D803" s="427"/>
      <c r="X803" s="479"/>
      <c r="BS803" s="479"/>
    </row>
    <row r="804" spans="3:71" ht="18.95" customHeight="1">
      <c r="D804" s="427"/>
      <c r="X804" s="479"/>
      <c r="BS804" s="479"/>
    </row>
    <row r="805" spans="3:71" ht="18.95" customHeight="1">
      <c r="D805" s="427"/>
      <c r="X805" s="479"/>
      <c r="BS805" s="479"/>
    </row>
    <row r="806" spans="3:71" ht="18.95" customHeight="1">
      <c r="D806" s="427"/>
      <c r="X806" s="479"/>
      <c r="BS806" s="479"/>
    </row>
    <row r="807" spans="3:71" ht="18.95" customHeight="1">
      <c r="D807" s="427"/>
      <c r="X807" s="479"/>
      <c r="BS807" s="479"/>
    </row>
    <row r="808" spans="3:71" ht="18.95" customHeight="1">
      <c r="D808" s="427"/>
      <c r="X808" s="479"/>
      <c r="BS808" s="479"/>
    </row>
    <row r="809" spans="3:71" ht="18.95" customHeight="1">
      <c r="D809" s="427"/>
      <c r="X809" s="479"/>
      <c r="BS809" s="479"/>
    </row>
    <row r="810" spans="3:71" ht="18.95" customHeight="1">
      <c r="D810" s="427"/>
      <c r="X810" s="479"/>
      <c r="BS810" s="479"/>
    </row>
    <row r="811" spans="3:71" ht="18.95" customHeight="1">
      <c r="D811" s="427"/>
      <c r="V811" s="480">
        <f>V767+1</f>
        <v>17</v>
      </c>
      <c r="BS811" s="479"/>
    </row>
    <row r="812" spans="3:71" ht="18.95" customHeight="1">
      <c r="C812" s="430" t="str">
        <f>目次!F1</f>
        <v>【契約監理/20240401/第1版】</v>
      </c>
      <c r="D812" s="427"/>
      <c r="X812" s="479"/>
      <c r="BS812" s="479"/>
    </row>
    <row r="813" spans="3:71" ht="18.95" customHeight="1">
      <c r="D813" s="427"/>
      <c r="X813" s="479"/>
      <c r="BS813" s="479"/>
    </row>
    <row r="814" spans="3:71" ht="18.95" customHeight="1">
      <c r="D814" s="427"/>
      <c r="X814" s="479"/>
      <c r="BS814" s="479"/>
    </row>
    <row r="815" spans="3:71" ht="18.95" customHeight="1">
      <c r="D815" s="427"/>
      <c r="X815" s="479"/>
      <c r="BS815" s="479"/>
    </row>
    <row r="816" spans="3:71" ht="18.95" customHeight="1">
      <c r="D816" s="427"/>
      <c r="X816" s="479"/>
      <c r="BS816" s="479"/>
    </row>
    <row r="817" spans="2:71" ht="18.95" customHeight="1">
      <c r="D817" s="427"/>
      <c r="X817" s="479"/>
      <c r="BS817" s="479"/>
    </row>
    <row r="818" spans="2:71" ht="18.95" customHeight="1">
      <c r="D818" s="427"/>
      <c r="X818" s="479"/>
      <c r="BS818" s="479"/>
    </row>
    <row r="819" spans="2:71" ht="18.95" customHeight="1">
      <c r="D819" s="427"/>
      <c r="X819" s="479"/>
      <c r="BS819" s="479"/>
    </row>
    <row r="820" spans="2:71" ht="18.95" customHeight="1">
      <c r="D820" s="427"/>
      <c r="X820" s="479"/>
      <c r="BS820" s="479"/>
    </row>
    <row r="821" spans="2:71" ht="18.95" customHeight="1">
      <c r="D821" s="427"/>
      <c r="X821" s="479"/>
      <c r="BS821" s="479"/>
    </row>
    <row r="822" spans="2:71" ht="18.95" customHeight="1">
      <c r="D822" s="427"/>
      <c r="X822" s="479"/>
      <c r="BS822" s="479"/>
    </row>
    <row r="823" spans="2:71" ht="18.95" customHeight="1">
      <c r="D823" s="427"/>
      <c r="X823" s="479"/>
      <c r="BS823" s="479"/>
    </row>
    <row r="824" spans="2:71" ht="18.95" customHeight="1">
      <c r="D824" s="427"/>
      <c r="X824" s="479"/>
      <c r="BS824" s="479"/>
    </row>
    <row r="825" spans="2:71" ht="18.95" customHeight="1">
      <c r="D825" s="427"/>
      <c r="X825" s="479"/>
      <c r="BS825" s="479"/>
    </row>
    <row r="826" spans="2:71" ht="18.95" customHeight="1">
      <c r="D826" s="427"/>
      <c r="X826" s="479"/>
      <c r="BS826" s="479"/>
    </row>
    <row r="827" spans="2:71" ht="18.95" customHeight="1">
      <c r="D827" s="427"/>
      <c r="X827" s="479"/>
      <c r="BS827" s="479"/>
    </row>
    <row r="828" spans="2:71" ht="18.95" customHeight="1">
      <c r="D828" s="427"/>
      <c r="X828" s="479"/>
      <c r="BS828" s="479"/>
    </row>
    <row r="829" spans="2:71" ht="18.95" customHeight="1">
      <c r="D829" s="427"/>
      <c r="X829" s="479"/>
      <c r="BS829" s="479"/>
    </row>
    <row r="830" spans="2:71" ht="18.95" customHeight="1">
      <c r="B830" s="428" t="s">
        <v>411</v>
      </c>
      <c r="D830" s="427"/>
      <c r="X830" s="479"/>
      <c r="BS830" s="479"/>
    </row>
    <row r="831" spans="2:71" ht="18.95" customHeight="1">
      <c r="D831" s="427"/>
      <c r="X831" s="479"/>
      <c r="BS831" s="479"/>
    </row>
    <row r="832" spans="2:71" ht="18.95" customHeight="1">
      <c r="D832" s="427"/>
      <c r="X832" s="479"/>
      <c r="BS832" s="479"/>
    </row>
    <row r="833" spans="3:83" ht="18.95" customHeight="1">
      <c r="C833" s="427"/>
      <c r="D833" s="39"/>
    </row>
    <row r="834" spans="3:83" ht="18.95" customHeight="1">
      <c r="C834" s="427"/>
      <c r="D834" s="39"/>
      <c r="I834" s="39" t="str">
        <f>AG8</f>
        <v>令和　　　年　　　月　　　日</v>
      </c>
    </row>
    <row r="835" spans="3:83" ht="18.95" customHeight="1">
      <c r="C835" s="427"/>
      <c r="D835" s="39"/>
    </row>
    <row r="836" spans="3:83" ht="18.95" customHeight="1">
      <c r="C836" s="427"/>
      <c r="D836" s="39"/>
    </row>
    <row r="837" spans="3:83" ht="18.95" customHeight="1">
      <c r="C837" s="427"/>
      <c r="D837" s="39"/>
      <c r="O837" s="39" t="s">
        <v>353</v>
      </c>
    </row>
    <row r="838" spans="3:83" ht="18.95" customHeight="1">
      <c r="C838" s="427"/>
      <c r="D838" s="39"/>
    </row>
    <row r="839" spans="3:83" ht="18.95" customHeight="1">
      <c r="C839" s="427"/>
      <c r="D839" s="39"/>
      <c r="O839" s="39" t="s">
        <v>87</v>
      </c>
    </row>
    <row r="840" spans="3:83" ht="18.95" customHeight="1">
      <c r="C840" s="427"/>
      <c r="D840" s="39"/>
    </row>
    <row r="841" spans="3:83" ht="18.95" customHeight="1">
      <c r="C841" s="427"/>
      <c r="D841" s="39"/>
      <c r="O841" s="39" t="s">
        <v>78</v>
      </c>
      <c r="AC841" s="496" t="str">
        <f>目次!D29</f>
        <v>谷口圭三</v>
      </c>
      <c r="AD841" s="496"/>
      <c r="AE841" s="496"/>
      <c r="AF841" s="496"/>
      <c r="AG841" s="496"/>
      <c r="AH841" s="496"/>
      <c r="AI841" s="496"/>
      <c r="AJ841" s="496"/>
      <c r="AK841" s="1"/>
      <c r="AN841" s="39" t="s">
        <v>22</v>
      </c>
    </row>
    <row r="842" spans="3:83" ht="18.95" customHeight="1">
      <c r="C842" s="427"/>
      <c r="D842" s="39"/>
      <c r="BX842" s="496"/>
      <c r="BY842" s="496"/>
      <c r="BZ842" s="496"/>
      <c r="CA842" s="496"/>
      <c r="CB842" s="496"/>
      <c r="CC842" s="496"/>
      <c r="CD842" s="496"/>
      <c r="CE842" s="496"/>
    </row>
    <row r="843" spans="3:83" ht="18.95" customHeight="1">
      <c r="C843" s="427"/>
      <c r="D843" s="39"/>
    </row>
    <row r="844" spans="3:83" ht="18.95" customHeight="1">
      <c r="C844" s="427"/>
      <c r="D844" s="39"/>
      <c r="O844" s="39" t="s">
        <v>34</v>
      </c>
      <c r="Y844" s="489" t="str">
        <f>IF(L12="","",L12)</f>
        <v/>
      </c>
      <c r="Z844" s="489"/>
      <c r="AA844" s="489"/>
      <c r="AB844" s="489"/>
      <c r="AC844" s="489"/>
      <c r="AD844" s="489"/>
      <c r="AE844" s="489"/>
      <c r="AF844" s="489"/>
      <c r="AG844" s="489"/>
      <c r="AH844" s="489"/>
      <c r="AI844" s="489"/>
      <c r="AJ844" s="489"/>
      <c r="AK844" s="489"/>
      <c r="AL844" s="489"/>
      <c r="AM844" s="489"/>
      <c r="AN844" s="489"/>
    </row>
    <row r="845" spans="3:83" ht="18.95" customHeight="1">
      <c r="C845" s="427"/>
      <c r="D845" s="39"/>
      <c r="Y845" s="489" t="str">
        <f>IF(L13="","",L13)</f>
        <v/>
      </c>
      <c r="Z845" s="489"/>
      <c r="AA845" s="489"/>
      <c r="AB845" s="489"/>
      <c r="AC845" s="489"/>
      <c r="AD845" s="489"/>
      <c r="AE845" s="489"/>
      <c r="AF845" s="489"/>
      <c r="AG845" s="489"/>
      <c r="AH845" s="489"/>
      <c r="AI845" s="489"/>
      <c r="AJ845" s="489"/>
      <c r="AK845" s="489"/>
      <c r="AL845" s="489"/>
      <c r="AM845" s="489"/>
      <c r="AN845" s="489"/>
    </row>
    <row r="846" spans="3:83" ht="18.95" customHeight="1">
      <c r="C846" s="427"/>
      <c r="D846" s="39"/>
      <c r="Y846" s="489"/>
      <c r="Z846" s="489"/>
      <c r="AA846" s="489"/>
      <c r="AB846" s="489"/>
      <c r="AC846" s="489"/>
      <c r="AD846" s="489"/>
      <c r="AE846" s="489"/>
      <c r="AF846" s="489"/>
      <c r="AG846" s="489"/>
      <c r="AH846" s="489"/>
      <c r="AI846" s="489"/>
      <c r="AJ846" s="489"/>
      <c r="AK846" s="489"/>
      <c r="AL846" s="489"/>
      <c r="AM846" s="489"/>
      <c r="AN846" s="489"/>
    </row>
    <row r="847" spans="3:83" ht="18.95" customHeight="1">
      <c r="C847" s="427"/>
      <c r="D847" s="39"/>
      <c r="O847" s="39" t="s">
        <v>265</v>
      </c>
      <c r="Y847" s="489" t="str">
        <f>IF(L14="","",L14)</f>
        <v/>
      </c>
      <c r="Z847" s="489"/>
      <c r="AA847" s="489"/>
      <c r="AB847" s="489"/>
      <c r="AC847" s="489"/>
      <c r="AD847" s="496" t="str">
        <f>IF(L15="","",L15)</f>
        <v/>
      </c>
      <c r="AE847" s="496"/>
      <c r="AF847" s="496"/>
      <c r="AG847" s="496"/>
      <c r="AH847" s="496"/>
      <c r="AI847" s="496"/>
      <c r="AJ847" s="496"/>
      <c r="AK847" s="496"/>
      <c r="AL847" s="1"/>
      <c r="AN847" s="39" t="s">
        <v>22</v>
      </c>
    </row>
    <row r="848" spans="3:83" ht="15" customHeight="1">
      <c r="C848" s="427"/>
      <c r="D848" s="39"/>
    </row>
    <row r="849" spans="3:88" ht="18.95" customHeight="1">
      <c r="C849" s="427"/>
      <c r="D849" s="39"/>
      <c r="BT849" s="489"/>
      <c r="BU849" s="489"/>
      <c r="BV849" s="489"/>
      <c r="BW849" s="489"/>
      <c r="BX849" s="489"/>
      <c r="BY849" s="489"/>
      <c r="BZ849" s="489"/>
      <c r="CA849" s="489"/>
      <c r="CB849" s="489"/>
      <c r="CC849" s="489"/>
      <c r="CD849" s="489"/>
      <c r="CE849" s="489"/>
      <c r="CF849" s="489"/>
      <c r="CG849" s="489"/>
      <c r="CH849" s="489"/>
      <c r="CI849" s="489"/>
      <c r="CJ849" s="489"/>
    </row>
    <row r="850" spans="3:88" ht="18.95" customHeight="1">
      <c r="C850" s="427"/>
      <c r="D850" s="39"/>
    </row>
    <row r="851" spans="3:88" ht="18.95" customHeight="1">
      <c r="C851" s="427"/>
      <c r="D851" s="39"/>
    </row>
    <row r="852" spans="3:88" ht="18.95" customHeight="1">
      <c r="C852" s="427"/>
      <c r="D852" s="39"/>
    </row>
    <row r="853" spans="3:88" ht="18.95" customHeight="1">
      <c r="C853" s="427"/>
      <c r="D853" s="39"/>
    </row>
    <row r="854" spans="3:88" ht="24" customHeight="1">
      <c r="D854" s="427"/>
      <c r="V854" s="480">
        <f>V811+1</f>
        <v>18</v>
      </c>
      <c r="Z854" s="492"/>
      <c r="AA854" s="492"/>
      <c r="AB854" s="492"/>
      <c r="AC854" s="492"/>
      <c r="AD854" s="492"/>
      <c r="AG854" s="496"/>
      <c r="AH854" s="496"/>
      <c r="AI854" s="496"/>
      <c r="AJ854" s="496"/>
      <c r="AK854" s="496"/>
      <c r="AL854" s="496"/>
      <c r="AM854" s="496"/>
    </row>
    <row r="855" spans="3:88" ht="18.95" customHeight="1">
      <c r="C855" s="39" t="str">
        <f>IF(L11="要","（別紙）","")</f>
        <v>（別紙）</v>
      </c>
      <c r="D855" s="39"/>
    </row>
    <row r="856" spans="3:88" ht="18.95" customHeight="1">
      <c r="D856" s="39"/>
    </row>
    <row r="857" spans="3:88" ht="18.95" customHeight="1">
      <c r="D857" s="39"/>
      <c r="K857" s="525" t="str">
        <f>IF(L11="要","支払予定表","")</f>
        <v>支払予定表</v>
      </c>
      <c r="L857" s="525"/>
      <c r="M857" s="525"/>
      <c r="N857" s="525"/>
      <c r="O857" s="525"/>
      <c r="P857" s="525"/>
      <c r="Q857" s="525"/>
      <c r="R857" s="525"/>
      <c r="S857" s="525"/>
      <c r="T857" s="525"/>
      <c r="U857" s="525"/>
      <c r="V857" s="525"/>
      <c r="W857" s="525"/>
      <c r="X857" s="525"/>
      <c r="Y857" s="525"/>
      <c r="Z857" s="525"/>
      <c r="AA857" s="525"/>
      <c r="AB857" s="525"/>
      <c r="AC857" s="525"/>
      <c r="AD857" s="525"/>
      <c r="AE857" s="525"/>
      <c r="AF857" s="525"/>
      <c r="AG857" s="525"/>
    </row>
    <row r="858" spans="3:88" ht="18.95" customHeight="1">
      <c r="D858" s="39"/>
      <c r="K858" s="525"/>
      <c r="L858" s="525"/>
      <c r="M858" s="525"/>
      <c r="N858" s="525"/>
      <c r="O858" s="525"/>
      <c r="P858" s="525"/>
      <c r="Q858" s="525"/>
      <c r="R858" s="525"/>
      <c r="S858" s="525"/>
      <c r="T858" s="525"/>
      <c r="U858" s="525"/>
      <c r="V858" s="525"/>
      <c r="W858" s="525"/>
      <c r="X858" s="525"/>
      <c r="Y858" s="525"/>
      <c r="Z858" s="525"/>
      <c r="AA858" s="525"/>
      <c r="AB858" s="525"/>
      <c r="AC858" s="525"/>
      <c r="AD858" s="525"/>
      <c r="AE858" s="525"/>
      <c r="AF858" s="525"/>
      <c r="AG858" s="525"/>
    </row>
    <row r="859" spans="3:88" ht="18.95" customHeight="1">
      <c r="D859" s="39"/>
      <c r="K859" s="525"/>
      <c r="L859" s="525"/>
      <c r="M859" s="525"/>
      <c r="N859" s="525"/>
      <c r="O859" s="525"/>
      <c r="P859" s="525"/>
      <c r="Q859" s="525"/>
      <c r="R859" s="525"/>
      <c r="S859" s="525"/>
      <c r="T859" s="525"/>
      <c r="U859" s="525"/>
      <c r="V859" s="525"/>
      <c r="W859" s="525"/>
      <c r="X859" s="525"/>
      <c r="Y859" s="525"/>
      <c r="Z859" s="525"/>
      <c r="AA859" s="525"/>
      <c r="AB859" s="525"/>
      <c r="AC859" s="525"/>
      <c r="AD859" s="525"/>
      <c r="AE859" s="525"/>
      <c r="AF859" s="525"/>
      <c r="AG859" s="525"/>
    </row>
    <row r="860" spans="3:88" ht="18.95" customHeight="1">
      <c r="D860" s="39"/>
    </row>
    <row r="861" spans="3:88" ht="18.95" customHeight="1">
      <c r="D861" s="39"/>
    </row>
    <row r="862" spans="3:88" ht="18.95" customHeight="1">
      <c r="D862" s="514" t="str">
        <f>IF(L11="要","１．履行期間における年度別支払い限度額は、次のとおりとする","")</f>
        <v>１．履行期間における年度別支払い限度額は、次のとおりとする</v>
      </c>
    </row>
    <row r="863" spans="3:88" ht="18.95" customHeight="1">
      <c r="D863" s="514"/>
    </row>
    <row r="864" spans="3:88" ht="18.95" customHeight="1">
      <c r="D864" s="514"/>
      <c r="E864" s="515" t="str">
        <f>IF(L11="要","年　度","")</f>
        <v>年　度</v>
      </c>
      <c r="F864" s="518"/>
      <c r="G864" s="518"/>
      <c r="H864" s="518"/>
      <c r="I864" s="518"/>
      <c r="J864" s="518"/>
      <c r="K864" s="518"/>
      <c r="L864" s="526"/>
      <c r="M864" s="530" t="str">
        <f>IF(L11="要","年度別支払限度額","")</f>
        <v>年度別支払限度額</v>
      </c>
      <c r="N864" s="536"/>
      <c r="O864" s="536"/>
      <c r="P864" s="536"/>
      <c r="Q864" s="536"/>
      <c r="R864" s="536"/>
      <c r="S864" s="536"/>
      <c r="T864" s="536"/>
      <c r="U864" s="536"/>
      <c r="V864" s="536"/>
      <c r="W864" s="536"/>
      <c r="X864" s="536"/>
      <c r="Y864" s="536"/>
      <c r="Z864" s="536"/>
      <c r="AA864" s="536"/>
      <c r="AB864" s="536"/>
      <c r="AC864" s="536"/>
      <c r="AD864" s="536"/>
      <c r="AE864" s="536"/>
      <c r="AF864" s="536"/>
      <c r="AG864" s="548"/>
      <c r="AH864" s="515" t="str">
        <f>IF(L11="要","備　考","")</f>
        <v>備　考</v>
      </c>
      <c r="AI864" s="518"/>
      <c r="AJ864" s="518"/>
      <c r="AK864" s="518"/>
      <c r="AL864" s="518"/>
      <c r="AM864" s="518"/>
      <c r="AN864" s="526"/>
    </row>
    <row r="865" spans="4:40" ht="18.95" customHeight="1">
      <c r="D865" s="514"/>
      <c r="E865" s="516"/>
      <c r="F865" s="519"/>
      <c r="G865" s="519"/>
      <c r="H865" s="519"/>
      <c r="I865" s="519"/>
      <c r="J865" s="519"/>
      <c r="K865" s="519"/>
      <c r="L865" s="527"/>
      <c r="M865" s="516" t="str">
        <f>IF(L11="要","（消費税含む）","")</f>
        <v>（消費税含む）</v>
      </c>
      <c r="N865" s="519"/>
      <c r="O865" s="519"/>
      <c r="P865" s="519"/>
      <c r="Q865" s="519"/>
      <c r="R865" s="519"/>
      <c r="S865" s="519"/>
      <c r="T865" s="519"/>
      <c r="U865" s="519"/>
      <c r="V865" s="519"/>
      <c r="W865" s="519"/>
      <c r="X865" s="519"/>
      <c r="Y865" s="519"/>
      <c r="Z865" s="519"/>
      <c r="AA865" s="519"/>
      <c r="AB865" s="519"/>
      <c r="AC865" s="519"/>
      <c r="AD865" s="519"/>
      <c r="AE865" s="519"/>
      <c r="AF865" s="519"/>
      <c r="AG865" s="527"/>
      <c r="AH865" s="516"/>
      <c r="AI865" s="519"/>
      <c r="AJ865" s="519"/>
      <c r="AK865" s="519"/>
      <c r="AL865" s="519"/>
      <c r="AM865" s="519"/>
      <c r="AN865" s="527"/>
    </row>
    <row r="866" spans="4:40" ht="18.95" customHeight="1">
      <c r="D866" s="514"/>
      <c r="E866" s="517"/>
      <c r="F866" s="520"/>
      <c r="G866" s="520"/>
      <c r="H866" s="520"/>
      <c r="I866" s="520"/>
      <c r="J866" s="522" t="str">
        <f>IF(L11="要","年度","")</f>
        <v>年度</v>
      </c>
      <c r="K866" s="522"/>
      <c r="L866" s="528"/>
      <c r="M866" s="531"/>
      <c r="N866" s="537"/>
      <c r="O866" s="537"/>
      <c r="P866" s="537"/>
      <c r="Q866" s="537"/>
      <c r="R866" s="537"/>
      <c r="S866" s="537"/>
      <c r="T866" s="537"/>
      <c r="U866" s="537"/>
      <c r="V866" s="537"/>
      <c r="W866" s="537"/>
      <c r="X866" s="537"/>
      <c r="Y866" s="537"/>
      <c r="Z866" s="537"/>
      <c r="AA866" s="537"/>
      <c r="AB866" s="537"/>
      <c r="AC866" s="537"/>
      <c r="AD866" s="537"/>
      <c r="AE866" s="458" t="str">
        <f>IF(L11="要","円","")</f>
        <v>円</v>
      </c>
      <c r="AF866" s="458"/>
      <c r="AG866" s="481"/>
      <c r="AH866" s="552"/>
      <c r="AI866" s="552"/>
      <c r="AJ866" s="552"/>
      <c r="AK866" s="552"/>
      <c r="AL866" s="552"/>
      <c r="AM866" s="552"/>
      <c r="AN866" s="552"/>
    </row>
    <row r="867" spans="4:40" ht="18.95" customHeight="1">
      <c r="D867" s="514"/>
      <c r="E867" s="517"/>
      <c r="F867" s="520"/>
      <c r="G867" s="520"/>
      <c r="H867" s="520"/>
      <c r="I867" s="520"/>
      <c r="J867" s="523"/>
      <c r="K867" s="523"/>
      <c r="L867" s="529"/>
      <c r="M867" s="532"/>
      <c r="N867" s="538"/>
      <c r="O867" s="538"/>
      <c r="P867" s="538"/>
      <c r="Q867" s="538"/>
      <c r="R867" s="538"/>
      <c r="S867" s="538"/>
      <c r="T867" s="538"/>
      <c r="U867" s="538"/>
      <c r="V867" s="538"/>
      <c r="W867" s="538"/>
      <c r="X867" s="538"/>
      <c r="Y867" s="538"/>
      <c r="Z867" s="538"/>
      <c r="AA867" s="538"/>
      <c r="AB867" s="538"/>
      <c r="AC867" s="538"/>
      <c r="AD867" s="538"/>
      <c r="AE867" s="459"/>
      <c r="AF867" s="459"/>
      <c r="AG867" s="549"/>
      <c r="AH867" s="552"/>
      <c r="AI867" s="552"/>
      <c r="AJ867" s="552"/>
      <c r="AK867" s="552"/>
      <c r="AL867" s="552"/>
      <c r="AM867" s="552"/>
      <c r="AN867" s="552"/>
    </row>
    <row r="868" spans="4:40" ht="18.95" customHeight="1">
      <c r="D868" s="514"/>
      <c r="E868" s="517"/>
      <c r="F868" s="520"/>
      <c r="G868" s="520"/>
      <c r="H868" s="520"/>
      <c r="I868" s="520"/>
      <c r="J868" s="522" t="str">
        <f>IF(L11="要","年度","")</f>
        <v>年度</v>
      </c>
      <c r="K868" s="522"/>
      <c r="L868" s="528"/>
      <c r="M868" s="531"/>
      <c r="N868" s="537"/>
      <c r="O868" s="537"/>
      <c r="P868" s="537"/>
      <c r="Q868" s="537"/>
      <c r="R868" s="537"/>
      <c r="S868" s="537"/>
      <c r="T868" s="537"/>
      <c r="U868" s="537"/>
      <c r="V868" s="537"/>
      <c r="W868" s="537"/>
      <c r="X868" s="537"/>
      <c r="Y868" s="537"/>
      <c r="Z868" s="537"/>
      <c r="AA868" s="537"/>
      <c r="AB868" s="537"/>
      <c r="AC868" s="537"/>
      <c r="AD868" s="537"/>
      <c r="AE868" s="458" t="str">
        <f>IF(L11="要","円","")</f>
        <v>円</v>
      </c>
      <c r="AF868" s="458"/>
      <c r="AG868" s="481"/>
      <c r="AH868" s="552"/>
      <c r="AI868" s="552"/>
      <c r="AJ868" s="552"/>
      <c r="AK868" s="552"/>
      <c r="AL868" s="552"/>
      <c r="AM868" s="552"/>
      <c r="AN868" s="552"/>
    </row>
    <row r="869" spans="4:40" ht="18.95" customHeight="1">
      <c r="D869" s="514"/>
      <c r="E869" s="517"/>
      <c r="F869" s="520"/>
      <c r="G869" s="520"/>
      <c r="H869" s="520"/>
      <c r="I869" s="520"/>
      <c r="J869" s="523"/>
      <c r="K869" s="523"/>
      <c r="L869" s="529"/>
      <c r="M869" s="532"/>
      <c r="N869" s="538"/>
      <c r="O869" s="538"/>
      <c r="P869" s="538"/>
      <c r="Q869" s="538"/>
      <c r="R869" s="538"/>
      <c r="S869" s="538"/>
      <c r="T869" s="538"/>
      <c r="U869" s="538"/>
      <c r="V869" s="538"/>
      <c r="W869" s="538"/>
      <c r="X869" s="538"/>
      <c r="Y869" s="538"/>
      <c r="Z869" s="538"/>
      <c r="AA869" s="538"/>
      <c r="AB869" s="538"/>
      <c r="AC869" s="538"/>
      <c r="AD869" s="538"/>
      <c r="AE869" s="459"/>
      <c r="AF869" s="459"/>
      <c r="AG869" s="549"/>
      <c r="AH869" s="552"/>
      <c r="AI869" s="552"/>
      <c r="AJ869" s="552"/>
      <c r="AK869" s="552"/>
      <c r="AL869" s="552"/>
      <c r="AM869" s="552"/>
      <c r="AN869" s="552"/>
    </row>
    <row r="870" spans="4:40" ht="18.95" customHeight="1">
      <c r="D870" s="514"/>
      <c r="E870" s="517"/>
      <c r="F870" s="520"/>
      <c r="G870" s="520"/>
      <c r="H870" s="520"/>
      <c r="I870" s="520"/>
      <c r="J870" s="522" t="str">
        <f>IF(L11="要","年度","")</f>
        <v>年度</v>
      </c>
      <c r="K870" s="522"/>
      <c r="L870" s="528"/>
      <c r="M870" s="531"/>
      <c r="N870" s="537"/>
      <c r="O870" s="537"/>
      <c r="P870" s="537"/>
      <c r="Q870" s="537"/>
      <c r="R870" s="537"/>
      <c r="S870" s="537"/>
      <c r="T870" s="537"/>
      <c r="U870" s="537"/>
      <c r="V870" s="537"/>
      <c r="W870" s="537"/>
      <c r="X870" s="537"/>
      <c r="Y870" s="537"/>
      <c r="Z870" s="537"/>
      <c r="AA870" s="537"/>
      <c r="AB870" s="537"/>
      <c r="AC870" s="537"/>
      <c r="AD870" s="537"/>
      <c r="AE870" s="458" t="str">
        <f>IF(L11="要","円","")</f>
        <v>円</v>
      </c>
      <c r="AF870" s="458"/>
      <c r="AG870" s="481"/>
      <c r="AH870" s="552"/>
      <c r="AI870" s="552"/>
      <c r="AJ870" s="552"/>
      <c r="AK870" s="552"/>
      <c r="AL870" s="552"/>
      <c r="AM870" s="552"/>
      <c r="AN870" s="552"/>
    </row>
    <row r="871" spans="4:40" ht="18.95" customHeight="1">
      <c r="D871" s="514"/>
      <c r="E871" s="517"/>
      <c r="F871" s="520"/>
      <c r="G871" s="520"/>
      <c r="H871" s="520"/>
      <c r="I871" s="520"/>
      <c r="J871" s="523"/>
      <c r="K871" s="523"/>
      <c r="L871" s="529"/>
      <c r="M871" s="532"/>
      <c r="N871" s="538"/>
      <c r="O871" s="538"/>
      <c r="P871" s="538"/>
      <c r="Q871" s="538"/>
      <c r="R871" s="538"/>
      <c r="S871" s="538"/>
      <c r="T871" s="538"/>
      <c r="U871" s="538"/>
      <c r="V871" s="538"/>
      <c r="W871" s="538"/>
      <c r="X871" s="538"/>
      <c r="Y871" s="538"/>
      <c r="Z871" s="538"/>
      <c r="AA871" s="538"/>
      <c r="AB871" s="538"/>
      <c r="AC871" s="538"/>
      <c r="AD871" s="538"/>
      <c r="AE871" s="459"/>
      <c r="AF871" s="459"/>
      <c r="AG871" s="549"/>
      <c r="AH871" s="552"/>
      <c r="AI871" s="552"/>
      <c r="AJ871" s="552"/>
      <c r="AK871" s="552"/>
      <c r="AL871" s="552"/>
      <c r="AM871" s="552"/>
      <c r="AN871" s="552"/>
    </row>
    <row r="872" spans="4:40" ht="18.95" customHeight="1">
      <c r="D872" s="514"/>
      <c r="E872" s="515" t="str">
        <f>IF(L11="要","合　計","")</f>
        <v>合　計</v>
      </c>
      <c r="F872" s="518"/>
      <c r="G872" s="518"/>
      <c r="H872" s="518"/>
      <c r="I872" s="518"/>
      <c r="J872" s="518"/>
      <c r="K872" s="518"/>
      <c r="L872" s="526"/>
      <c r="M872" s="533"/>
      <c r="N872" s="539"/>
      <c r="O872" s="539"/>
      <c r="P872" s="539"/>
      <c r="Q872" s="539"/>
      <c r="R872" s="539"/>
      <c r="S872" s="539"/>
      <c r="T872" s="539"/>
      <c r="U872" s="539"/>
      <c r="V872" s="539"/>
      <c r="W872" s="539"/>
      <c r="X872" s="539"/>
      <c r="Y872" s="539"/>
      <c r="Z872" s="539"/>
      <c r="AA872" s="539"/>
      <c r="AB872" s="539"/>
      <c r="AC872" s="539"/>
      <c r="AD872" s="539"/>
      <c r="AE872" s="546" t="str">
        <f>IF(L11="要","円","")</f>
        <v>円</v>
      </c>
      <c r="AF872" s="546"/>
      <c r="AG872" s="550"/>
      <c r="AH872" s="552"/>
      <c r="AI872" s="552"/>
      <c r="AJ872" s="552"/>
      <c r="AK872" s="552"/>
      <c r="AL872" s="552"/>
      <c r="AM872" s="552"/>
      <c r="AN872" s="552"/>
    </row>
    <row r="873" spans="4:40" ht="18.95" customHeight="1">
      <c r="D873" s="514"/>
      <c r="E873" s="103"/>
      <c r="F873" s="105"/>
      <c r="G873" s="105"/>
      <c r="H873" s="105"/>
      <c r="I873" s="105"/>
      <c r="J873" s="105"/>
      <c r="K873" s="105"/>
      <c r="L873" s="107"/>
      <c r="M873" s="534"/>
      <c r="N873" s="540"/>
      <c r="O873" s="540"/>
      <c r="P873" s="540"/>
      <c r="Q873" s="540"/>
      <c r="R873" s="540"/>
      <c r="S873" s="540"/>
      <c r="T873" s="540"/>
      <c r="U873" s="540"/>
      <c r="V873" s="540"/>
      <c r="W873" s="540"/>
      <c r="X873" s="540"/>
      <c r="Y873" s="540"/>
      <c r="Z873" s="540"/>
      <c r="AA873" s="540"/>
      <c r="AB873" s="540"/>
      <c r="AC873" s="540"/>
      <c r="AD873" s="540"/>
      <c r="AE873" s="547"/>
      <c r="AF873" s="547"/>
      <c r="AG873" s="551"/>
      <c r="AH873" s="552"/>
      <c r="AI873" s="552"/>
      <c r="AJ873" s="552"/>
      <c r="AK873" s="552"/>
      <c r="AL873" s="552"/>
      <c r="AM873" s="552"/>
      <c r="AN873" s="552"/>
    </row>
    <row r="874" spans="4:40" ht="18.95" customHeight="1">
      <c r="D874" s="514"/>
      <c r="E874" s="516"/>
      <c r="F874" s="519"/>
      <c r="G874" s="519"/>
      <c r="H874" s="519"/>
      <c r="I874" s="519"/>
      <c r="J874" s="519"/>
      <c r="K874" s="519"/>
      <c r="L874" s="527"/>
      <c r="M874" s="535" t="str">
        <f>IF(L11="要","（","")</f>
        <v>（</v>
      </c>
      <c r="N874" s="473" t="str">
        <f>IF(L11="要","内消費税及び地方消費税の額","")</f>
        <v>内消費税及び地方消費税の額</v>
      </c>
      <c r="O874" s="473"/>
      <c r="P874" s="473"/>
      <c r="Q874" s="473"/>
      <c r="R874" s="473"/>
      <c r="S874" s="473"/>
      <c r="T874" s="473"/>
      <c r="U874" s="473"/>
      <c r="V874" s="473"/>
      <c r="W874" s="473"/>
      <c r="X874" s="541"/>
      <c r="Y874" s="541"/>
      <c r="Z874" s="541"/>
      <c r="AA874" s="541"/>
      <c r="AB874" s="541"/>
      <c r="AC874" s="541"/>
      <c r="AD874" s="541"/>
      <c r="AE874" s="459" t="str">
        <f>IF(L11="要","円）","")</f>
        <v>円）</v>
      </c>
      <c r="AF874" s="459"/>
      <c r="AG874" s="549"/>
      <c r="AH874" s="552"/>
      <c r="AI874" s="552"/>
      <c r="AJ874" s="552"/>
      <c r="AK874" s="552"/>
      <c r="AL874" s="552"/>
      <c r="AM874" s="552"/>
      <c r="AN874" s="552"/>
    </row>
    <row r="875" spans="4:40" ht="18.95" customHeight="1">
      <c r="D875" s="514"/>
    </row>
    <row r="876" spans="4:40" ht="18.95" customHeight="1">
      <c r="D876" s="514"/>
    </row>
    <row r="877" spans="4:40" ht="18.95" customHeight="1">
      <c r="D877" s="514" t="str">
        <f>IF(L11="要","２．","")</f>
        <v>２．</v>
      </c>
      <c r="F877" s="521" t="str">
        <f>IF(L11="要","発注者は、予算の都合等、必要がある場合は、支払限度額を変更できるものとする。","")</f>
        <v>発注者は、予算の都合等、必要がある場合は、支払限度額を変更できるものとする。</v>
      </c>
    </row>
    <row r="878" spans="4:40" ht="18.95" customHeight="1">
      <c r="D878" s="514"/>
    </row>
    <row r="879" spans="4:40" ht="18.95" customHeight="1">
      <c r="D879" s="514"/>
    </row>
    <row r="880" spans="4:40" ht="18.95" customHeight="1">
      <c r="D880" s="514" t="str">
        <f>IF(L11="要","３．","")</f>
        <v>３．</v>
      </c>
      <c r="F880" s="39" t="str">
        <f>IF(L11="要","発注者が支払限度額を変更する場合は、受注者に通知する。","")</f>
        <v>発注者が支払限度額を変更する場合は、受注者に通知する。</v>
      </c>
    </row>
    <row r="881" spans="4:42" ht="18.95" customHeight="1">
      <c r="D881" s="39"/>
    </row>
    <row r="883" spans="4:42" ht="18.95" customHeight="1">
      <c r="D883" s="401" t="str">
        <f>IF(L11="要","４.","")</f>
        <v>４.</v>
      </c>
      <c r="E883" s="401"/>
      <c r="F883" s="401"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3" s="401"/>
      <c r="H883" s="401"/>
      <c r="I883" s="401"/>
      <c r="J883" s="401"/>
      <c r="K883" s="401"/>
      <c r="L883" s="401"/>
      <c r="M883" s="401"/>
      <c r="N883" s="401"/>
      <c r="O883" s="401"/>
      <c r="P883" s="401"/>
      <c r="Q883" s="401"/>
      <c r="R883" s="401"/>
      <c r="S883" s="401"/>
      <c r="T883" s="401"/>
      <c r="U883" s="401"/>
      <c r="V883" s="401"/>
      <c r="W883" s="401"/>
      <c r="X883" s="401"/>
      <c r="Y883" s="401"/>
      <c r="Z883" s="401"/>
      <c r="AA883" s="401"/>
      <c r="AB883" s="401"/>
      <c r="AC883" s="401"/>
      <c r="AD883" s="401"/>
      <c r="AE883" s="401"/>
      <c r="AF883" s="401"/>
      <c r="AG883" s="401"/>
      <c r="AH883" s="401"/>
      <c r="AI883" s="401"/>
      <c r="AJ883" s="401"/>
      <c r="AK883" s="401"/>
      <c r="AL883" s="401"/>
      <c r="AM883" s="401"/>
      <c r="AN883" s="401"/>
      <c r="AO883" s="401"/>
      <c r="AP883" s="401"/>
    </row>
    <row r="884" spans="4:42" ht="18.95" customHeight="1">
      <c r="D884" s="402"/>
      <c r="E884" s="402"/>
      <c r="F884" s="401"/>
      <c r="G884" s="401"/>
      <c r="H884" s="401"/>
      <c r="I884" s="401"/>
      <c r="J884" s="401"/>
      <c r="K884" s="401"/>
      <c r="L884" s="401"/>
      <c r="M884" s="401"/>
      <c r="N884" s="401"/>
      <c r="O884" s="401"/>
      <c r="P884" s="401"/>
      <c r="Q884" s="401"/>
      <c r="R884" s="401"/>
      <c r="S884" s="401"/>
      <c r="T884" s="401"/>
      <c r="U884" s="401"/>
      <c r="V884" s="401"/>
      <c r="W884" s="401"/>
      <c r="X884" s="401"/>
      <c r="Y884" s="401"/>
      <c r="Z884" s="401"/>
      <c r="AA884" s="401"/>
      <c r="AB884" s="401"/>
      <c r="AC884" s="401"/>
      <c r="AD884" s="401"/>
      <c r="AE884" s="401"/>
      <c r="AF884" s="401"/>
      <c r="AG884" s="401"/>
      <c r="AH884" s="401"/>
      <c r="AI884" s="401"/>
      <c r="AJ884" s="401"/>
      <c r="AK884" s="401"/>
      <c r="AL884" s="401"/>
      <c r="AM884" s="401"/>
      <c r="AN884" s="401"/>
      <c r="AO884" s="401"/>
      <c r="AP884" s="401"/>
    </row>
    <row r="896" spans="4:42" ht="18.95" customHeight="1">
      <c r="V896" s="480"/>
    </row>
    <row r="898" spans="22:43" ht="18.95" customHeight="1">
      <c r="V898" s="480">
        <f>V854+1</f>
        <v>19</v>
      </c>
      <c r="AQ898" s="102" t="str">
        <f>目次!F1</f>
        <v>【契約監理/20240401/第1版】</v>
      </c>
    </row>
  </sheetData>
  <sheetProtection password="CF8E" sheet="1" objects="1" scenarios="1" selectLockedCells="1"/>
  <mergeCells count="180">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B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B13:E13"/>
    <mergeCell ref="F13:K13"/>
    <mergeCell ref="L13:AE13"/>
    <mergeCell ref="B14:E14"/>
    <mergeCell ref="F14:K14"/>
    <mergeCell ref="L14:AE14"/>
    <mergeCell ref="B15:E15"/>
    <mergeCell ref="F15:K15"/>
    <mergeCell ref="L15:AE15"/>
    <mergeCell ref="F16:M16"/>
    <mergeCell ref="AL92:AM92"/>
    <mergeCell ref="AC841:AJ841"/>
    <mergeCell ref="Y844:AN844"/>
    <mergeCell ref="Y847:AC847"/>
    <mergeCell ref="AD847:AK847"/>
    <mergeCell ref="M864:AG864"/>
    <mergeCell ref="M865:AG865"/>
    <mergeCell ref="N874:W874"/>
    <mergeCell ref="X874:AD874"/>
    <mergeCell ref="AE874:AG874"/>
    <mergeCell ref="D883:E883"/>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O52:Q55"/>
    <mergeCell ref="R52:S55"/>
    <mergeCell ref="T52:AP55"/>
    <mergeCell ref="N56:N59"/>
    <mergeCell ref="O56:Q59"/>
    <mergeCell ref="R56:S59"/>
    <mergeCell ref="T56:AP59"/>
    <mergeCell ref="O60:U61"/>
    <mergeCell ref="V60:X61"/>
    <mergeCell ref="Y60:Z61"/>
    <mergeCell ref="AA60:AB61"/>
    <mergeCell ref="AC60:AD61"/>
    <mergeCell ref="AE60:AF61"/>
    <mergeCell ref="AG60:AH61"/>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S82:AM85"/>
    <mergeCell ref="S86:Y89"/>
    <mergeCell ref="AA86:AK89"/>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5:AN846"/>
    <mergeCell ref="K857:AG859"/>
    <mergeCell ref="E864:L865"/>
    <mergeCell ref="AH864:AN865"/>
    <mergeCell ref="E866:I867"/>
    <mergeCell ref="J866:L867"/>
    <mergeCell ref="M866:AD867"/>
    <mergeCell ref="AE866:AG867"/>
    <mergeCell ref="AH866:AN867"/>
    <mergeCell ref="E868:I869"/>
    <mergeCell ref="J868:L869"/>
    <mergeCell ref="M868:AD869"/>
    <mergeCell ref="AE868:AG869"/>
    <mergeCell ref="AH868:AN869"/>
    <mergeCell ref="E870:I871"/>
    <mergeCell ref="J870:L871"/>
    <mergeCell ref="M870:AD871"/>
    <mergeCell ref="AE870:AG871"/>
    <mergeCell ref="AH870:AN871"/>
    <mergeCell ref="E872:L874"/>
    <mergeCell ref="M872:AD873"/>
    <mergeCell ref="AE872:AG873"/>
    <mergeCell ref="AH872:AN874"/>
    <mergeCell ref="F883:AP884"/>
    <mergeCell ref="E52:F59"/>
    <mergeCell ref="G52:L59"/>
    <mergeCell ref="M52:M59"/>
    <mergeCell ref="E60:F77"/>
    <mergeCell ref="G60:L77"/>
    <mergeCell ref="M60:M77"/>
    <mergeCell ref="E78:F89"/>
    <mergeCell ref="G78:L89"/>
    <mergeCell ref="M78:M89"/>
  </mergeCells>
  <phoneticPr fontId="21"/>
  <conditionalFormatting sqref="D877:AN884">
    <cfRule type="expression" dxfId="34" priority="1" stopIfTrue="1">
      <formula>$L$11&lt;&gt;"要"</formula>
    </cfRule>
  </conditionalFormatting>
  <conditionalFormatting sqref="E864:AN874">
    <cfRule type="expression" dxfId="33" priority="2" stopIfTrue="1">
      <formula>$L$11&lt;&gt;"要"</formula>
    </cfRule>
  </conditionalFormatting>
  <dataValidations count="1">
    <dataValidation type="list" allowBlank="0" showDropDown="0"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fitToWidth="1" fitToHeight="1" pageOrder="overThenDown" orientation="portrait" usePrinterDefaults="1" r:id="rId1"/>
  <headerFooter alignWithMargins="0"/>
  <drawing r:id="rId2"/>
  <legacyDrawing r:id="rId3"/>
  <oleObjects>
    <mc:AlternateContent>
      <mc:Choice xmlns:x14="http://schemas.microsoft.com/office/spreadsheetml/2009/9/main" Requires="x14">
        <oleObject progId="文書" shapeId="80943" r:id="rId4">
          <objectPr defaultSize="0" r:id="rId5">
            <anchor moveWithCells="1">
              <from xmlns:xdr="http://schemas.openxmlformats.org/drawingml/2006/spreadsheetDrawing">
                <xdr:col>2</xdr:col>
                <xdr:colOff>123825</xdr:colOff>
                <xdr:row>110</xdr:row>
                <xdr:rowOff>95250</xdr:rowOff>
              </from>
              <to xmlns:xdr="http://schemas.openxmlformats.org/drawingml/2006/spreadsheetDrawing">
                <xdr:col>39</xdr:col>
                <xdr:colOff>57150</xdr:colOff>
                <xdr:row>149</xdr:row>
                <xdr:rowOff>190500</xdr:rowOff>
              </to>
            </anchor>
          </objectPr>
        </oleObject>
      </mc:Choice>
      <mc:Fallback>
        <oleObject progId="文書" shapeId="80943" r:id="rId4"/>
      </mc:Fallback>
    </mc:AlternateContent>
    <mc:AlternateContent>
      <mc:Choice xmlns:x14="http://schemas.microsoft.com/office/spreadsheetml/2009/9/main" Requires="x14">
        <oleObject progId="文書" shapeId="80944" r:id="rId6">
          <objectPr defaultSize="0" r:id="rId7">
            <anchor moveWithCells="1">
              <from xmlns:xdr="http://schemas.openxmlformats.org/drawingml/2006/spreadsheetDrawing">
                <xdr:col>2</xdr:col>
                <xdr:colOff>57150</xdr:colOff>
                <xdr:row>154</xdr:row>
                <xdr:rowOff>123825</xdr:rowOff>
              </from>
              <to xmlns:xdr="http://schemas.openxmlformats.org/drawingml/2006/spreadsheetDrawing">
                <xdr:col>38</xdr:col>
                <xdr:colOff>123825</xdr:colOff>
                <xdr:row>193</xdr:row>
                <xdr:rowOff>123825</xdr:rowOff>
              </to>
            </anchor>
          </objectPr>
        </oleObject>
      </mc:Choice>
      <mc:Fallback>
        <oleObject progId="文書" shapeId="80944" r:id="rId6"/>
      </mc:Fallback>
    </mc:AlternateContent>
    <mc:AlternateContent>
      <mc:Choice xmlns:x14="http://schemas.microsoft.com/office/spreadsheetml/2009/9/main" Requires="x14">
        <oleObject progId="文書" shapeId="80945" r:id="rId8">
          <objectPr defaultSize="0" r:id="rId9">
            <anchor moveWithCells="1">
              <from xmlns:xdr="http://schemas.openxmlformats.org/drawingml/2006/spreadsheetDrawing">
                <xdr:col>2</xdr:col>
                <xdr:colOff>38100</xdr:colOff>
                <xdr:row>198</xdr:row>
                <xdr:rowOff>133350</xdr:rowOff>
              </from>
              <to xmlns:xdr="http://schemas.openxmlformats.org/drawingml/2006/spreadsheetDrawing">
                <xdr:col>38</xdr:col>
                <xdr:colOff>114300</xdr:colOff>
                <xdr:row>237</xdr:row>
                <xdr:rowOff>85725</xdr:rowOff>
              </to>
            </anchor>
          </objectPr>
        </oleObject>
      </mc:Choice>
      <mc:Fallback>
        <oleObject progId="文書" shapeId="80945" r:id="rId8"/>
      </mc:Fallback>
    </mc:AlternateContent>
    <mc:AlternateContent>
      <mc:Choice xmlns:x14="http://schemas.microsoft.com/office/spreadsheetml/2009/9/main" Requires="x14">
        <oleObject progId="文書" shapeId="80946" r:id="rId10">
          <objectPr defaultSize="0" r:id="rId11">
            <anchor moveWithCells="1">
              <from xmlns:xdr="http://schemas.openxmlformats.org/drawingml/2006/spreadsheetDrawing">
                <xdr:col>1</xdr:col>
                <xdr:colOff>142875</xdr:colOff>
                <xdr:row>242</xdr:row>
                <xdr:rowOff>95250</xdr:rowOff>
              </from>
              <to xmlns:xdr="http://schemas.openxmlformats.org/drawingml/2006/spreadsheetDrawing">
                <xdr:col>38</xdr:col>
                <xdr:colOff>76200</xdr:colOff>
                <xdr:row>281</xdr:row>
                <xdr:rowOff>104775</xdr:rowOff>
              </to>
            </anchor>
          </objectPr>
        </oleObject>
      </mc:Choice>
      <mc:Fallback>
        <oleObject progId="文書" shapeId="80946" r:id="rId10"/>
      </mc:Fallback>
    </mc:AlternateContent>
    <mc:AlternateContent>
      <mc:Choice xmlns:x14="http://schemas.microsoft.com/office/spreadsheetml/2009/9/main" Requires="x14">
        <oleObject progId="文書" shapeId="80947" r:id="rId12">
          <objectPr defaultSize="0" r:id="rId13">
            <anchor moveWithCells="1">
              <from xmlns:xdr="http://schemas.openxmlformats.org/drawingml/2006/spreadsheetDrawing">
                <xdr:col>2</xdr:col>
                <xdr:colOff>9525</xdr:colOff>
                <xdr:row>286</xdr:row>
                <xdr:rowOff>151765</xdr:rowOff>
              </from>
              <to xmlns:xdr="http://schemas.openxmlformats.org/drawingml/2006/spreadsheetDrawing">
                <xdr:col>38</xdr:col>
                <xdr:colOff>133350</xdr:colOff>
                <xdr:row>325</xdr:row>
                <xdr:rowOff>123825</xdr:rowOff>
              </to>
            </anchor>
          </objectPr>
        </oleObject>
      </mc:Choice>
      <mc:Fallback>
        <oleObject progId="文書" shapeId="80947" r:id="rId12"/>
      </mc:Fallback>
    </mc:AlternateContent>
    <mc:AlternateContent>
      <mc:Choice xmlns:x14="http://schemas.microsoft.com/office/spreadsheetml/2009/9/main" Requires="x14">
        <oleObject progId="文書" shapeId="80948" r:id="rId14">
          <objectPr defaultSize="0" r:id="rId15">
            <anchor moveWithCells="1">
              <from xmlns:xdr="http://schemas.openxmlformats.org/drawingml/2006/spreadsheetDrawing">
                <xdr:col>2</xdr:col>
                <xdr:colOff>47625</xdr:colOff>
                <xdr:row>330</xdr:row>
                <xdr:rowOff>162560</xdr:rowOff>
              </from>
              <to xmlns:xdr="http://schemas.openxmlformats.org/drawingml/2006/spreadsheetDrawing">
                <xdr:col>38</xdr:col>
                <xdr:colOff>114300</xdr:colOff>
                <xdr:row>369</xdr:row>
                <xdr:rowOff>114300</xdr:rowOff>
              </to>
            </anchor>
          </objectPr>
        </oleObject>
      </mc:Choice>
      <mc:Fallback>
        <oleObject progId="文書" shapeId="80948" r:id="rId14"/>
      </mc:Fallback>
    </mc:AlternateContent>
    <mc:AlternateContent>
      <mc:Choice xmlns:x14="http://schemas.microsoft.com/office/spreadsheetml/2009/9/main" Requires="x14">
        <oleObject progId="文書" shapeId="80949" r:id="rId16">
          <objectPr defaultSize="0" r:id="rId17">
            <anchor moveWithCells="1">
              <from xmlns:xdr="http://schemas.openxmlformats.org/drawingml/2006/spreadsheetDrawing">
                <xdr:col>2</xdr:col>
                <xdr:colOff>66675</xdr:colOff>
                <xdr:row>374</xdr:row>
                <xdr:rowOff>180975</xdr:rowOff>
              </from>
              <to xmlns:xdr="http://schemas.openxmlformats.org/drawingml/2006/spreadsheetDrawing">
                <xdr:col>38</xdr:col>
                <xdr:colOff>142875</xdr:colOff>
                <xdr:row>413</xdr:row>
                <xdr:rowOff>142240</xdr:rowOff>
              </to>
            </anchor>
          </objectPr>
        </oleObject>
      </mc:Choice>
      <mc:Fallback>
        <oleObject progId="文書" shapeId="80949" r:id="rId16"/>
      </mc:Fallback>
    </mc:AlternateContent>
    <mc:AlternateContent>
      <mc:Choice xmlns:x14="http://schemas.microsoft.com/office/spreadsheetml/2009/9/main" Requires="x14">
        <oleObject progId="文書" shapeId="80950" r:id="rId18">
          <objectPr defaultSize="0" r:id="rId19">
            <anchor moveWithCells="1">
              <from xmlns:xdr="http://schemas.openxmlformats.org/drawingml/2006/spreadsheetDrawing">
                <xdr:col>2</xdr:col>
                <xdr:colOff>19050</xdr:colOff>
                <xdr:row>418</xdr:row>
                <xdr:rowOff>200025</xdr:rowOff>
              </from>
              <to xmlns:xdr="http://schemas.openxmlformats.org/drawingml/2006/spreadsheetDrawing">
                <xdr:col>38</xdr:col>
                <xdr:colOff>123825</xdr:colOff>
                <xdr:row>457</xdr:row>
                <xdr:rowOff>180975</xdr:rowOff>
              </to>
            </anchor>
          </objectPr>
        </oleObject>
      </mc:Choice>
      <mc:Fallback>
        <oleObject progId="文書" shapeId="80950" r:id="rId18"/>
      </mc:Fallback>
    </mc:AlternateContent>
    <mc:AlternateContent>
      <mc:Choice xmlns:x14="http://schemas.microsoft.com/office/spreadsheetml/2009/9/main" Requires="x14">
        <oleObject progId="文書" shapeId="80951" r:id="rId20">
          <objectPr defaultSize="0" r:id="rId21">
            <anchor moveWithCells="1">
              <from xmlns:xdr="http://schemas.openxmlformats.org/drawingml/2006/spreadsheetDrawing">
                <xdr:col>2</xdr:col>
                <xdr:colOff>28575</xdr:colOff>
                <xdr:row>462</xdr:row>
                <xdr:rowOff>172085</xdr:rowOff>
              </from>
              <to xmlns:xdr="http://schemas.openxmlformats.org/drawingml/2006/spreadsheetDrawing">
                <xdr:col>38</xdr:col>
                <xdr:colOff>133350</xdr:colOff>
                <xdr:row>501</xdr:row>
                <xdr:rowOff>123825</xdr:rowOff>
              </to>
            </anchor>
          </objectPr>
        </oleObject>
      </mc:Choice>
      <mc:Fallback>
        <oleObject progId="文書" shapeId="80951" r:id="rId20"/>
      </mc:Fallback>
    </mc:AlternateContent>
    <mc:AlternateContent>
      <mc:Choice xmlns:x14="http://schemas.microsoft.com/office/spreadsheetml/2009/9/main" Requires="x14">
        <oleObject progId="文書" shapeId="80952" r:id="rId22">
          <objectPr defaultSize="0" r:id="rId23">
            <anchor moveWithCells="1">
              <from xmlns:xdr="http://schemas.openxmlformats.org/drawingml/2006/spreadsheetDrawing">
                <xdr:col>1</xdr:col>
                <xdr:colOff>95250</xdr:colOff>
                <xdr:row>506</xdr:row>
                <xdr:rowOff>114300</xdr:rowOff>
              </from>
              <to xmlns:xdr="http://schemas.openxmlformats.org/drawingml/2006/spreadsheetDrawing">
                <xdr:col>38</xdr:col>
                <xdr:colOff>38100</xdr:colOff>
                <xdr:row>545</xdr:row>
                <xdr:rowOff>67310</xdr:rowOff>
              </to>
            </anchor>
          </objectPr>
        </oleObject>
      </mc:Choice>
      <mc:Fallback>
        <oleObject progId="文書" shapeId="80952" r:id="rId22"/>
      </mc:Fallback>
    </mc:AlternateContent>
    <mc:AlternateContent>
      <mc:Choice xmlns:x14="http://schemas.microsoft.com/office/spreadsheetml/2009/9/main" Requires="x14">
        <oleObject progId="文書" shapeId="80953" r:id="rId24">
          <objectPr defaultSize="0" r:id="rId25">
            <anchor moveWithCells="1">
              <from xmlns:xdr="http://schemas.openxmlformats.org/drawingml/2006/spreadsheetDrawing">
                <xdr:col>1</xdr:col>
                <xdr:colOff>133350</xdr:colOff>
                <xdr:row>550</xdr:row>
                <xdr:rowOff>180975</xdr:rowOff>
              </from>
              <to xmlns:xdr="http://schemas.openxmlformats.org/drawingml/2006/spreadsheetDrawing">
                <xdr:col>38</xdr:col>
                <xdr:colOff>19050</xdr:colOff>
                <xdr:row>589</xdr:row>
                <xdr:rowOff>37465</xdr:rowOff>
              </to>
            </anchor>
          </objectPr>
        </oleObject>
      </mc:Choice>
      <mc:Fallback>
        <oleObject progId="文書" shapeId="80953" r:id="rId24"/>
      </mc:Fallback>
    </mc:AlternateContent>
    <mc:AlternateContent>
      <mc:Choice xmlns:x14="http://schemas.microsoft.com/office/spreadsheetml/2009/9/main" Requires="x14">
        <oleObject progId="文書" shapeId="80954" r:id="rId26">
          <objectPr defaultSize="0" r:id="rId27">
            <anchor moveWithCells="1">
              <from xmlns:xdr="http://schemas.openxmlformats.org/drawingml/2006/spreadsheetDrawing">
                <xdr:col>2</xdr:col>
                <xdr:colOff>28575</xdr:colOff>
                <xdr:row>594</xdr:row>
                <xdr:rowOff>209550</xdr:rowOff>
              </from>
              <to xmlns:xdr="http://schemas.openxmlformats.org/drawingml/2006/spreadsheetDrawing">
                <xdr:col>38</xdr:col>
                <xdr:colOff>133350</xdr:colOff>
                <xdr:row>633</xdr:row>
                <xdr:rowOff>162560</xdr:rowOff>
              </to>
            </anchor>
          </objectPr>
        </oleObject>
      </mc:Choice>
      <mc:Fallback>
        <oleObject progId="文書" shapeId="80954" r:id="rId26"/>
      </mc:Fallback>
    </mc:AlternateContent>
    <mc:AlternateContent>
      <mc:Choice xmlns:x14="http://schemas.microsoft.com/office/spreadsheetml/2009/9/main" Requires="x14">
        <oleObject progId="文書" shapeId="80955" r:id="rId28">
          <objectPr defaultSize="0" r:id="rId29">
            <anchor moveWithCells="1">
              <from xmlns:xdr="http://schemas.openxmlformats.org/drawingml/2006/spreadsheetDrawing">
                <xdr:col>2</xdr:col>
                <xdr:colOff>66675</xdr:colOff>
                <xdr:row>638</xdr:row>
                <xdr:rowOff>151765</xdr:rowOff>
              </from>
              <to xmlns:xdr="http://schemas.openxmlformats.org/drawingml/2006/spreadsheetDrawing">
                <xdr:col>39</xdr:col>
                <xdr:colOff>9525</xdr:colOff>
                <xdr:row>677</xdr:row>
                <xdr:rowOff>133350</xdr:rowOff>
              </to>
            </anchor>
          </objectPr>
        </oleObject>
      </mc:Choice>
      <mc:Fallback>
        <oleObject progId="文書" shapeId="80955" r:id="rId28"/>
      </mc:Fallback>
    </mc:AlternateContent>
    <mc:AlternateContent>
      <mc:Choice xmlns:x14="http://schemas.microsoft.com/office/spreadsheetml/2009/9/main" Requires="x14">
        <oleObject progId="文書" shapeId="80956" r:id="rId30">
          <objectPr defaultSize="0" r:id="rId31">
            <anchor moveWithCells="1">
              <from xmlns:xdr="http://schemas.openxmlformats.org/drawingml/2006/spreadsheetDrawing">
                <xdr:col>1</xdr:col>
                <xdr:colOff>133350</xdr:colOff>
                <xdr:row>682</xdr:row>
                <xdr:rowOff>180975</xdr:rowOff>
              </from>
              <to xmlns:xdr="http://schemas.openxmlformats.org/drawingml/2006/spreadsheetDrawing">
                <xdr:col>38</xdr:col>
                <xdr:colOff>76200</xdr:colOff>
                <xdr:row>721</xdr:row>
                <xdr:rowOff>151765</xdr:rowOff>
              </to>
            </anchor>
          </objectPr>
        </oleObject>
      </mc:Choice>
      <mc:Fallback>
        <oleObject progId="文書" shapeId="80956" r:id="rId30"/>
      </mc:Fallback>
    </mc:AlternateContent>
    <mc:AlternateContent>
      <mc:Choice xmlns:x14="http://schemas.microsoft.com/office/spreadsheetml/2009/9/main" Requires="x14">
        <oleObject progId="文書" shapeId="80957" r:id="rId32">
          <objectPr defaultSize="0" r:id="rId33">
            <anchor moveWithCells="1">
              <from xmlns:xdr="http://schemas.openxmlformats.org/drawingml/2006/spreadsheetDrawing">
                <xdr:col>1</xdr:col>
                <xdr:colOff>66675</xdr:colOff>
                <xdr:row>726</xdr:row>
                <xdr:rowOff>0</xdr:rowOff>
              </from>
              <to xmlns:xdr="http://schemas.openxmlformats.org/drawingml/2006/spreadsheetDrawing">
                <xdr:col>38</xdr:col>
                <xdr:colOff>123825</xdr:colOff>
                <xdr:row>765</xdr:row>
                <xdr:rowOff>46990</xdr:rowOff>
              </to>
            </anchor>
          </objectPr>
        </oleObject>
      </mc:Choice>
      <mc:Fallback>
        <oleObject progId="文書" shapeId="80957" r:id="rId32"/>
      </mc:Fallback>
    </mc:AlternateContent>
    <mc:AlternateContent>
      <mc:Choice xmlns:x14="http://schemas.microsoft.com/office/spreadsheetml/2009/9/main" Requires="x14">
        <oleObject progId="文書" shapeId="80958" r:id="rId34">
          <objectPr defaultSize="0" r:id="rId35">
            <anchor moveWithCells="1">
              <from xmlns:xdr="http://schemas.openxmlformats.org/drawingml/2006/spreadsheetDrawing">
                <xdr:col>1</xdr:col>
                <xdr:colOff>133350</xdr:colOff>
                <xdr:row>770</xdr:row>
                <xdr:rowOff>28575</xdr:rowOff>
              </from>
              <to xmlns:xdr="http://schemas.openxmlformats.org/drawingml/2006/spreadsheetDrawing">
                <xdr:col>38</xdr:col>
                <xdr:colOff>76200</xdr:colOff>
                <xdr:row>809</xdr:row>
                <xdr:rowOff>0</xdr:rowOff>
              </to>
            </anchor>
          </objectPr>
        </oleObject>
      </mc:Choice>
      <mc:Fallback>
        <oleObject progId="文書" shapeId="80958"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FF00"/>
    <outlinePr showOutlineSymbols="0"/>
  </sheetPr>
  <dimension ref="A1:CM898"/>
  <sheetViews>
    <sheetView showGridLines="0" showZeros="0" showOutlineSymbols="0" workbookViewId="0">
      <selection activeCell="L2" sqref="L2:AE2"/>
    </sheetView>
  </sheetViews>
  <sheetFormatPr defaultColWidth="2.125" defaultRowHeight="18.95" customHeight="1"/>
  <cols>
    <col min="1" max="3" width="2.125" style="39"/>
    <col min="4" max="4" width="2.125" style="427"/>
    <col min="5" max="21" width="2.125" style="39"/>
    <col min="22" max="22" width="2.375" style="39" bestFit="1" customWidth="1"/>
    <col min="23" max="42" width="2.125" style="39"/>
    <col min="43" max="43" width="2.375" style="39" bestFit="1" customWidth="1"/>
    <col min="44" max="16384" width="2.125" style="39"/>
  </cols>
  <sheetData>
    <row r="1" spans="1:67" ht="5.0999999999999996" customHeight="1">
      <c r="D1" s="39"/>
    </row>
    <row r="2" spans="1:67" s="38" customFormat="1" ht="15" customHeight="1">
      <c r="A2" s="39"/>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375"/>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375"/>
      <c r="BE2" s="497">
        <f>L7</f>
        <v>0</v>
      </c>
      <c r="BF2" s="497"/>
      <c r="BG2" s="497"/>
      <c r="BH2" s="497"/>
      <c r="BI2" s="497"/>
      <c r="BJ2" s="497"/>
      <c r="BK2" s="497"/>
      <c r="BL2" s="497"/>
      <c r="BM2" s="497"/>
      <c r="BN2" s="497"/>
      <c r="BO2" s="497"/>
    </row>
    <row r="3" spans="1:67" s="38" customFormat="1" ht="15" customHeight="1">
      <c r="A3" s="39"/>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375"/>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375"/>
      <c r="BE3" s="497">
        <f>IF(L7="",0,LEN(BE2))</f>
        <v>0</v>
      </c>
      <c r="BF3" s="497"/>
      <c r="BG3" s="497"/>
      <c r="BH3" s="497"/>
      <c r="BI3" s="497"/>
      <c r="BJ3" s="497"/>
      <c r="BK3" s="497"/>
      <c r="BL3" s="497"/>
      <c r="BM3" s="497"/>
      <c r="BN3" s="497"/>
      <c r="BO3" s="497"/>
    </row>
    <row r="4" spans="1:67" s="38" customFormat="1" ht="15" customHeight="1">
      <c r="A4" s="39"/>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89" t="s">
        <v>32</v>
      </c>
      <c r="AB4" s="84"/>
      <c r="AC4" s="84"/>
      <c r="AD4" s="84"/>
      <c r="AE4" s="93"/>
      <c r="AF4" s="375"/>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375"/>
      <c r="BE4" s="497" t="str">
        <f>IF(BE3=10,"￥","")</f>
        <v/>
      </c>
      <c r="BF4" s="497" t="str">
        <f>IF(BE3=9,"￥",IF(BE3&gt;=10,DBCS(MID(BE2,BE3-9,1)),""))</f>
        <v/>
      </c>
      <c r="BG4" s="497" t="str">
        <f>IF(BE3=8,"￥",IF(BE3&gt;=9,DBCS(MID(BE2,BE3-8,1)),""))</f>
        <v/>
      </c>
      <c r="BH4" s="497" t="str">
        <f>IF(BE3=7,"￥",IF(BE3&gt;=8,DBCS(MID(BE2,BE3-7,1)),""))</f>
        <v/>
      </c>
      <c r="BI4" s="497" t="str">
        <f>IF(BE3=6,"￥",IF(BE3&gt;=7,DBCS(MID(BE2,BE3-6,1)),""))</f>
        <v/>
      </c>
      <c r="BJ4" s="497" t="str">
        <f>IF(BE3=5,"￥",IF(BE3&gt;=6,DBCS(MID(BE2,BE3-5,1)),""))</f>
        <v/>
      </c>
      <c r="BK4" s="497" t="str">
        <f>IF(BE3=4,"￥",IF(BE3&gt;=5,DBCS(MID(BE2,BE3-4,1)),""))</f>
        <v/>
      </c>
      <c r="BL4" s="497" t="str">
        <f>IF(BE3=3,"￥",IF(BE3&gt;=4,DBCS(MID(BE2,BE3-3,1)),""))</f>
        <v/>
      </c>
      <c r="BM4" s="497" t="str">
        <f>IF(BE3=2,"￥",IF(BE3&gt;=3,DBCS(MID(BE2,BE3-2,1)),""))</f>
        <v/>
      </c>
      <c r="BN4" s="497" t="str">
        <f>IF(BE3=1,"￥",IF(BE3&gt;=2,DBCS(MID(BE2,BE3-1,1)),""))</f>
        <v/>
      </c>
      <c r="BO4" s="497" t="str">
        <f>IF(BE3&gt;0,DBCS(RIGHT(BE2,1)),"")</f>
        <v/>
      </c>
    </row>
    <row r="5" spans="1:67" s="38" customFormat="1" ht="15" customHeight="1">
      <c r="A5" s="39"/>
      <c r="B5" s="321"/>
      <c r="C5" s="332"/>
      <c r="D5" s="332"/>
      <c r="E5" s="332"/>
      <c r="F5" s="332"/>
      <c r="G5" s="332"/>
      <c r="H5" s="332"/>
      <c r="I5" s="332"/>
      <c r="J5" s="332"/>
      <c r="K5" s="345"/>
      <c r="L5" s="67"/>
      <c r="M5" s="73"/>
      <c r="N5" s="73"/>
      <c r="O5" s="73"/>
      <c r="P5" s="73"/>
      <c r="Q5" s="73"/>
      <c r="R5" s="73"/>
      <c r="S5" s="73"/>
      <c r="T5" s="73"/>
      <c r="U5" s="73"/>
      <c r="V5" s="73"/>
      <c r="W5" s="73"/>
      <c r="X5" s="73"/>
      <c r="Y5" s="73"/>
      <c r="Z5" s="73"/>
      <c r="AA5" s="89" t="s">
        <v>321</v>
      </c>
      <c r="AB5" s="84"/>
      <c r="AC5" s="84"/>
      <c r="AD5" s="84"/>
      <c r="AE5" s="93"/>
      <c r="AF5" s="375"/>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5"/>
      <c r="BE5" s="375"/>
      <c r="BF5" s="375"/>
      <c r="BG5" s="375"/>
      <c r="BH5" s="375"/>
      <c r="BI5" s="375"/>
      <c r="BJ5" s="375"/>
      <c r="BK5" s="375"/>
      <c r="BL5" s="375"/>
      <c r="BM5" s="375"/>
      <c r="BN5" s="375"/>
      <c r="BO5" s="375"/>
    </row>
    <row r="6" spans="1:67" s="38" customFormat="1" ht="15" customHeight="1">
      <c r="A6" s="39"/>
      <c r="B6" s="321"/>
      <c r="C6" s="429" t="s">
        <v>38</v>
      </c>
      <c r="D6" s="429"/>
      <c r="E6" s="429"/>
      <c r="F6" s="429"/>
      <c r="G6" s="429"/>
      <c r="H6" s="429"/>
      <c r="I6" s="429"/>
      <c r="J6" s="429"/>
      <c r="K6" s="444"/>
      <c r="L6" s="351">
        <f>L4-L5</f>
        <v>0</v>
      </c>
      <c r="M6" s="89"/>
      <c r="N6" s="89"/>
      <c r="O6" s="89"/>
      <c r="P6" s="89"/>
      <c r="Q6" s="89"/>
      <c r="R6" s="89"/>
      <c r="S6" s="89"/>
      <c r="T6" s="89"/>
      <c r="U6" s="89"/>
      <c r="V6" s="89"/>
      <c r="W6" s="89"/>
      <c r="X6" s="89"/>
      <c r="Y6" s="89"/>
      <c r="Z6" s="89"/>
      <c r="AA6" s="89" t="s">
        <v>45</v>
      </c>
      <c r="AB6" s="84"/>
      <c r="AC6" s="84"/>
      <c r="AD6" s="84"/>
      <c r="AE6" s="93"/>
      <c r="AF6" s="375"/>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375"/>
      <c r="BE6" s="375"/>
      <c r="BF6" s="375"/>
      <c r="BG6" s="375"/>
      <c r="BH6" s="375"/>
      <c r="BI6" s="375"/>
      <c r="BJ6" s="375"/>
      <c r="BK6" s="375"/>
      <c r="BL6" s="375"/>
      <c r="BM6" s="375"/>
      <c r="BN6" s="375"/>
      <c r="BO6" s="375"/>
    </row>
    <row r="7" spans="1:67" s="38" customFormat="1" ht="15" customHeight="1">
      <c r="A7" s="39"/>
      <c r="B7" s="319" t="s">
        <v>333</v>
      </c>
      <c r="C7" s="330"/>
      <c r="D7" s="330"/>
      <c r="E7" s="330"/>
      <c r="F7" s="330"/>
      <c r="G7" s="330"/>
      <c r="H7" s="330"/>
      <c r="I7" s="330"/>
      <c r="J7" s="330"/>
      <c r="K7" s="348"/>
      <c r="L7" s="67"/>
      <c r="M7" s="73"/>
      <c r="N7" s="73"/>
      <c r="O7" s="73"/>
      <c r="P7" s="73"/>
      <c r="Q7" s="73"/>
      <c r="R7" s="73"/>
      <c r="S7" s="73"/>
      <c r="T7" s="73"/>
      <c r="U7" s="73"/>
      <c r="V7" s="73"/>
      <c r="W7" s="73"/>
      <c r="X7" s="73"/>
      <c r="Y7" s="73"/>
      <c r="Z7" s="73"/>
      <c r="AA7" s="89" t="s">
        <v>45</v>
      </c>
      <c r="AB7" s="84"/>
      <c r="AC7" s="84"/>
      <c r="AD7" s="84"/>
      <c r="AE7" s="93"/>
      <c r="AF7" s="375"/>
      <c r="AG7" s="377" t="str">
        <f>BE4&amp;BF4&amp;IF(OR(BF4="￥",BF4=""),"","，")&amp;BG4&amp;BH4&amp;BI4&amp;IF(OR(BI4="￥",BI4=""),"","，")&amp;BJ4&amp;BK4&amp;BL4&amp;IF(OR(BL4="￥",BL4=""),"","，")&amp;BM4&amp;BN4&amp;BO4</f>
        <v/>
      </c>
      <c r="AH7" s="377"/>
      <c r="AI7" s="377"/>
      <c r="AJ7" s="377"/>
      <c r="AK7" s="377"/>
      <c r="AL7" s="377"/>
      <c r="AM7" s="377"/>
      <c r="AN7" s="377"/>
      <c r="AO7" s="377"/>
      <c r="AP7" s="377"/>
      <c r="AQ7" s="377"/>
      <c r="AR7" s="377"/>
      <c r="AS7" s="377"/>
      <c r="AT7" s="377"/>
      <c r="AU7" s="377"/>
      <c r="AV7" s="377"/>
      <c r="AW7" s="377"/>
      <c r="AX7" s="377"/>
      <c r="AY7" s="377"/>
      <c r="AZ7" s="377"/>
      <c r="BA7" s="377"/>
      <c r="BB7" s="377"/>
      <c r="BC7" s="377"/>
      <c r="BD7" s="375"/>
      <c r="BE7" s="375"/>
      <c r="BF7" s="375"/>
      <c r="BG7" s="375"/>
      <c r="BH7" s="375"/>
      <c r="BI7" s="375"/>
      <c r="BJ7" s="375"/>
      <c r="BK7" s="375"/>
      <c r="BL7" s="375"/>
      <c r="BM7" s="375"/>
      <c r="BN7" s="375"/>
      <c r="BO7" s="375"/>
    </row>
    <row r="8" spans="1:67" s="38" customFormat="1" ht="15" customHeight="1">
      <c r="A8" s="39"/>
      <c r="B8" s="40" t="s">
        <v>51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83"/>
      <c r="AB8" s="83"/>
      <c r="AC8" s="83"/>
      <c r="AD8" s="83"/>
      <c r="AE8" s="94"/>
      <c r="AF8" s="375"/>
      <c r="AG8" s="377" t="str">
        <f>IF(L8="","　　",L8)&amp;IF(OR(O8="",S8="",W8=""),"　　　年　　　月　　　日",IF(O8&lt;10,"　　","　")&amp;DBCS(O8)&amp;"年"&amp;IF(S8&lt;10,"　　","　")&amp;DBCS(S8)&amp;"月"&amp;IF(W8&lt;10,"　　","　")&amp;DBCS(W8)&amp;"日")</f>
        <v>令和　　　年　　　月　　　日</v>
      </c>
      <c r="AH8" s="377"/>
      <c r="AI8" s="377"/>
      <c r="AJ8" s="377"/>
      <c r="AK8" s="377"/>
      <c r="AL8" s="377"/>
      <c r="AM8" s="377"/>
      <c r="AN8" s="377"/>
      <c r="AO8" s="377"/>
      <c r="AP8" s="377"/>
      <c r="AQ8" s="377"/>
      <c r="AR8" s="377"/>
      <c r="AS8" s="377"/>
      <c r="AT8" s="377"/>
      <c r="AU8" s="377"/>
      <c r="AV8" s="377"/>
      <c r="AW8" s="377"/>
      <c r="AX8" s="377"/>
      <c r="AY8" s="377"/>
      <c r="AZ8" s="377"/>
      <c r="BA8" s="377"/>
      <c r="BB8" s="377"/>
      <c r="BC8" s="377"/>
      <c r="BD8" s="375"/>
      <c r="BE8" s="375"/>
      <c r="BF8" s="375"/>
      <c r="BG8" s="375"/>
      <c r="BH8" s="375"/>
      <c r="BI8" s="375"/>
      <c r="BJ8" s="375"/>
      <c r="BK8" s="375"/>
      <c r="BL8" s="375"/>
      <c r="BM8" s="375"/>
      <c r="BN8" s="375"/>
      <c r="BO8" s="375"/>
    </row>
    <row r="9" spans="1:67" s="38" customFormat="1" ht="15" customHeight="1">
      <c r="A9" s="39"/>
      <c r="B9" s="40" t="s">
        <v>58</v>
      </c>
      <c r="C9" s="44"/>
      <c r="D9" s="44"/>
      <c r="E9" s="44"/>
      <c r="F9" s="44"/>
      <c r="G9" s="44"/>
      <c r="H9" s="44"/>
      <c r="I9" s="44"/>
      <c r="J9" s="44"/>
      <c r="K9" s="61"/>
      <c r="L9" s="264" t="str">
        <f>IF(L8="","",L8)</f>
        <v>令和</v>
      </c>
      <c r="M9" s="83"/>
      <c r="N9" s="83"/>
      <c r="O9" s="83"/>
      <c r="P9" s="83"/>
      <c r="Q9" s="83" t="s">
        <v>68</v>
      </c>
      <c r="R9" s="83"/>
      <c r="S9" s="83"/>
      <c r="T9" s="83"/>
      <c r="U9" s="83" t="s">
        <v>77</v>
      </c>
      <c r="V9" s="83"/>
      <c r="W9" s="83" t="str">
        <f>IF(W8="","",W8)</f>
        <v/>
      </c>
      <c r="X9" s="83"/>
      <c r="Y9" s="83" t="s">
        <v>9</v>
      </c>
      <c r="Z9" s="83"/>
      <c r="AA9" s="83"/>
      <c r="AB9" s="83"/>
      <c r="AC9" s="83"/>
      <c r="AD9" s="83"/>
      <c r="AE9" s="94"/>
      <c r="AF9" s="375"/>
      <c r="AG9" s="377" t="str">
        <f>IF(L9="","　　",L9)&amp;IF(OR(O9="",S9="",W9=""),"　　　年　　　月　　　日",IF(O9&lt;10,"　　","　")&amp;DBCS(O9)&amp;"年"&amp;IF(S9&lt;10,"　　","　")&amp;DBCS(S9)&amp;"月"&amp;IF(W9&lt;10,"　　","　")&amp;DBCS(W9)&amp;"日")</f>
        <v>令和　　　年　　　月　　　日</v>
      </c>
      <c r="AH9" s="377"/>
      <c r="AI9" s="377"/>
      <c r="AJ9" s="377"/>
      <c r="AK9" s="377"/>
      <c r="AL9" s="377"/>
      <c r="AM9" s="377"/>
      <c r="AN9" s="377"/>
      <c r="AO9" s="377"/>
      <c r="AP9" s="377"/>
      <c r="AQ9" s="377"/>
      <c r="AR9" s="377"/>
      <c r="AS9" s="377"/>
      <c r="AT9" s="377"/>
      <c r="AU9" s="377"/>
      <c r="AV9" s="377"/>
      <c r="AW9" s="377"/>
      <c r="AX9" s="377"/>
      <c r="AY9" s="377"/>
      <c r="AZ9" s="377"/>
      <c r="BA9" s="377"/>
      <c r="BB9" s="377"/>
      <c r="BC9" s="377"/>
      <c r="BD9" s="375"/>
      <c r="BE9" s="375"/>
      <c r="BF9" s="375"/>
      <c r="BG9" s="375"/>
      <c r="BH9" s="375"/>
      <c r="BI9" s="375"/>
      <c r="BJ9" s="375"/>
      <c r="BK9" s="375"/>
      <c r="BL9" s="375"/>
      <c r="BM9" s="375"/>
      <c r="BN9" s="375"/>
      <c r="BO9" s="375"/>
    </row>
    <row r="10" spans="1:67" s="38" customFormat="1" ht="15" customHeight="1">
      <c r="A10" s="39"/>
      <c r="B10" s="40" t="s">
        <v>124</v>
      </c>
      <c r="C10" s="44"/>
      <c r="D10" s="44"/>
      <c r="E10" s="44"/>
      <c r="F10" s="44"/>
      <c r="G10" s="44"/>
      <c r="H10" s="44"/>
      <c r="I10" s="44"/>
      <c r="J10" s="44"/>
      <c r="K10" s="61"/>
      <c r="L10" s="68" t="s">
        <v>301</v>
      </c>
      <c r="M10" s="74"/>
      <c r="N10" s="74"/>
      <c r="O10" s="74"/>
      <c r="P10" s="74"/>
      <c r="Q10" s="83" t="s">
        <v>68</v>
      </c>
      <c r="R10" s="83"/>
      <c r="S10" s="74"/>
      <c r="T10" s="74"/>
      <c r="U10" s="83" t="s">
        <v>77</v>
      </c>
      <c r="V10" s="83"/>
      <c r="W10" s="74"/>
      <c r="X10" s="74"/>
      <c r="Y10" s="83" t="s">
        <v>9</v>
      </c>
      <c r="Z10" s="83"/>
      <c r="AA10" s="83"/>
      <c r="AB10" s="83"/>
      <c r="AC10" s="83"/>
      <c r="AD10" s="83"/>
      <c r="AE10" s="94"/>
      <c r="AF10" s="375"/>
      <c r="AG10" s="377" t="str">
        <f>IF(L10="","　　",L10)&amp;IF(OR(O10="",S10="",W10=""),"　　　年　　　月　　　日",IF(O10&lt;10,"　　","　")&amp;DBCS(O10)&amp;"年"&amp;IF(S10&lt;10,"　　","　")&amp;DBCS(S10)&amp;"月"&amp;IF(W10&lt;10,"　　","　")&amp;DBCS(W10)&amp;"日")</f>
        <v>令和　　　年　　　月　　　日</v>
      </c>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5"/>
      <c r="BE10" s="375"/>
      <c r="BF10" s="375"/>
      <c r="BG10" s="375"/>
      <c r="BH10" s="375"/>
      <c r="BI10" s="375"/>
      <c r="BJ10" s="375"/>
      <c r="BK10" s="375"/>
      <c r="BL10" s="375"/>
      <c r="BM10" s="375"/>
      <c r="BN10" s="375"/>
      <c r="BO10" s="375"/>
    </row>
    <row r="11" spans="1:67" s="38" customFormat="1" ht="15" customHeight="1">
      <c r="A11" s="39"/>
      <c r="B11" s="40" t="s">
        <v>214</v>
      </c>
      <c r="C11" s="44"/>
      <c r="D11" s="44"/>
      <c r="E11" s="44"/>
      <c r="F11" s="44"/>
      <c r="G11" s="44"/>
      <c r="H11" s="44"/>
      <c r="I11" s="44"/>
      <c r="J11" s="44"/>
      <c r="K11" s="61"/>
      <c r="L11" s="409" t="s">
        <v>163</v>
      </c>
      <c r="M11" s="411"/>
      <c r="N11" s="412"/>
      <c r="O11" s="361"/>
      <c r="P11" s="418" t="str">
        <f>IF(L11="不要","※1～18ページをページ指定で印刷してください","")</f>
        <v/>
      </c>
      <c r="Q11" s="361"/>
      <c r="R11" s="361"/>
      <c r="S11" s="361"/>
      <c r="T11" s="361"/>
      <c r="U11" s="361"/>
      <c r="V11" s="361"/>
      <c r="W11" s="361"/>
      <c r="X11" s="361"/>
      <c r="Y11" s="361"/>
      <c r="Z11" s="361"/>
      <c r="AA11" s="361"/>
      <c r="AB11" s="361"/>
      <c r="AC11" s="361"/>
      <c r="AD11" s="361"/>
      <c r="AE11" s="372"/>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row>
    <row r="12" spans="1:67" s="38" customFormat="1" ht="15" customHeight="1">
      <c r="A12" s="39"/>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row>
    <row r="13" spans="1:67" s="38" customFormat="1" ht="15" customHeight="1">
      <c r="A13" s="39"/>
      <c r="B13" s="42"/>
      <c r="C13" s="46"/>
      <c r="D13" s="46"/>
      <c r="E13" s="51"/>
      <c r="F13" s="55" t="s">
        <v>61</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row>
    <row r="14" spans="1:67" s="38" customFormat="1" ht="15" customHeight="1">
      <c r="A14" s="39"/>
      <c r="B14" s="42"/>
      <c r="C14" s="46"/>
      <c r="D14" s="46"/>
      <c r="E14" s="51"/>
      <c r="F14" s="55" t="s">
        <v>63</v>
      </c>
      <c r="G14" s="58"/>
      <c r="H14" s="58"/>
      <c r="I14" s="58"/>
      <c r="J14" s="58"/>
      <c r="K14" s="63"/>
      <c r="L14" s="119"/>
      <c r="M14" s="123"/>
      <c r="N14" s="123"/>
      <c r="O14" s="123"/>
      <c r="P14" s="123"/>
      <c r="Q14" s="123"/>
      <c r="R14" s="123"/>
      <c r="S14" s="123"/>
      <c r="T14" s="123"/>
      <c r="U14" s="123"/>
      <c r="V14" s="123"/>
      <c r="W14" s="123"/>
      <c r="X14" s="123"/>
      <c r="Y14" s="123"/>
      <c r="Z14" s="123"/>
      <c r="AA14" s="123"/>
      <c r="AB14" s="123"/>
      <c r="AC14" s="123"/>
      <c r="AD14" s="123"/>
      <c r="AE14" s="134"/>
      <c r="AF14" s="375"/>
      <c r="AG14" s="375"/>
      <c r="AH14" s="375"/>
      <c r="AI14" s="375"/>
      <c r="AJ14" s="375"/>
      <c r="AK14" s="375"/>
      <c r="AL14" s="375"/>
      <c r="AM14" s="375"/>
      <c r="AN14" s="375"/>
      <c r="AO14" s="375"/>
      <c r="AP14" s="375"/>
      <c r="AQ14" s="375"/>
      <c r="AR14" s="375"/>
      <c r="AS14" s="375"/>
      <c r="AT14" s="375"/>
      <c r="AU14" s="375"/>
      <c r="AV14" s="375"/>
      <c r="AW14" s="375"/>
      <c r="AX14" s="375"/>
      <c r="AY14" s="375"/>
      <c r="AZ14" s="375"/>
      <c r="BA14" s="375"/>
      <c r="BB14" s="375"/>
      <c r="BC14" s="375"/>
      <c r="BD14" s="375"/>
      <c r="BE14" s="375"/>
      <c r="BF14" s="375"/>
      <c r="BG14" s="375"/>
      <c r="BH14" s="375"/>
      <c r="BI14" s="375"/>
      <c r="BJ14" s="375"/>
      <c r="BK14" s="375"/>
      <c r="BL14" s="375"/>
      <c r="BM14" s="375"/>
      <c r="BN14" s="375"/>
      <c r="BO14" s="375"/>
    </row>
    <row r="15" spans="1:67" s="38" customFormat="1" ht="15" customHeight="1">
      <c r="A15" s="39"/>
      <c r="B15" s="43"/>
      <c r="C15" s="47"/>
      <c r="D15" s="47"/>
      <c r="E15" s="52"/>
      <c r="F15" s="56" t="s">
        <v>82</v>
      </c>
      <c r="G15" s="59"/>
      <c r="H15" s="59"/>
      <c r="I15" s="59"/>
      <c r="J15" s="59"/>
      <c r="K15" s="64"/>
      <c r="L15" s="265"/>
      <c r="M15" s="267"/>
      <c r="N15" s="267"/>
      <c r="O15" s="267"/>
      <c r="P15" s="267"/>
      <c r="Q15" s="267"/>
      <c r="R15" s="267"/>
      <c r="S15" s="267"/>
      <c r="T15" s="267"/>
      <c r="U15" s="267"/>
      <c r="V15" s="267"/>
      <c r="W15" s="267"/>
      <c r="X15" s="267"/>
      <c r="Y15" s="267"/>
      <c r="Z15" s="267"/>
      <c r="AA15" s="267"/>
      <c r="AB15" s="267"/>
      <c r="AC15" s="267"/>
      <c r="AD15" s="267"/>
      <c r="AE15" s="290"/>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row>
    <row r="16" spans="1:67" ht="5.0999999999999996" customHeight="1">
      <c r="F16" s="436"/>
      <c r="G16" s="436"/>
      <c r="H16" s="436"/>
      <c r="I16" s="436"/>
      <c r="J16" s="436"/>
      <c r="K16" s="436"/>
      <c r="L16" s="436"/>
      <c r="M16" s="43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row>
    <row r="17" spans="3:91" ht="9.6" customHeight="1">
      <c r="C17" s="430" t="str">
        <f>目次!F1</f>
        <v>【契約監理/20240401/第1版】</v>
      </c>
    </row>
    <row r="18" spans="3:91" ht="9.6" customHeight="1">
      <c r="AX18" s="427"/>
    </row>
    <row r="19" spans="3:91" ht="9.6" customHeight="1">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c r="CM19" s="427"/>
    </row>
    <row r="20" spans="3:91" ht="9.6" customHeight="1">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row>
    <row r="21" spans="3:91" ht="9.6" customHeight="1">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row>
    <row r="22" spans="3:91" ht="9.6" customHeight="1">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row>
    <row r="23" spans="3:91" ht="9.6" customHeight="1">
      <c r="D23" s="427" t="s">
        <v>337</v>
      </c>
      <c r="E23" s="427"/>
      <c r="F23" s="427"/>
      <c r="G23" s="427"/>
      <c r="H23" s="427"/>
      <c r="I23" s="427"/>
      <c r="J23" s="427"/>
      <c r="K23" s="427"/>
      <c r="L23" s="427"/>
      <c r="M23" s="427"/>
      <c r="N23" s="427"/>
      <c r="O23" s="427"/>
      <c r="P23" s="427"/>
      <c r="Q23" s="427"/>
      <c r="R23" s="427"/>
      <c r="S23" s="427"/>
      <c r="T23" s="427"/>
      <c r="U23" s="427"/>
      <c r="V23" s="427"/>
      <c r="W23" s="427"/>
      <c r="X23" s="427"/>
      <c r="Y23" s="427"/>
      <c r="Z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7"/>
    </row>
    <row r="24" spans="3:91" ht="9.6" customHeight="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7"/>
    </row>
    <row r="25" spans="3:91" ht="9.6" customHeight="1">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row>
    <row r="26" spans="3:91" ht="9.6" customHeight="1">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row>
    <row r="27" spans="3:91" ht="9.6" customHeight="1">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c r="CM27" s="427"/>
    </row>
    <row r="28" spans="3:91" ht="9.6" customHeight="1">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row>
    <row r="29" spans="3:91" ht="9.6" customHeight="1">
      <c r="E29" s="431" t="s">
        <v>342</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row>
    <row r="30" spans="3:91" ht="9.6" customHeight="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row>
    <row r="31" spans="3:91" ht="9.6" customHeight="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row>
    <row r="32" spans="3:91" ht="9.6" customHeight="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row>
    <row r="33" spans="5:91" ht="9.6" customHeight="1">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row>
    <row r="34" spans="5:91" ht="9.6" customHeight="1">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row>
    <row r="35" spans="5:91" ht="9.6" customHeight="1">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row>
    <row r="36" spans="5:91" ht="9.6" customHeight="1">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row>
    <row r="37" spans="5:91" ht="9.6" customHeight="1">
      <c r="E37" s="432" t="s">
        <v>31</v>
      </c>
      <c r="F37" s="438"/>
      <c r="G37" s="440" t="s">
        <v>274</v>
      </c>
      <c r="H37" s="440"/>
      <c r="I37" s="440"/>
      <c r="J37" s="440"/>
      <c r="K37" s="440"/>
      <c r="L37" s="440"/>
      <c r="M37" s="446"/>
      <c r="N37" s="449"/>
      <c r="O37" s="452" t="str">
        <f>IF(L2="","",L2)</f>
        <v/>
      </c>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500"/>
      <c r="AQ37" s="282"/>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row>
    <row r="38" spans="5:91" ht="9.6" customHeight="1">
      <c r="E38" s="433"/>
      <c r="F38" s="435"/>
      <c r="G38" s="441"/>
      <c r="H38" s="441"/>
      <c r="I38" s="441"/>
      <c r="J38" s="441"/>
      <c r="K38" s="441"/>
      <c r="L38" s="441"/>
      <c r="M38" s="447"/>
      <c r="N38" s="450"/>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501"/>
      <c r="AQ38" s="282"/>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c r="CM38" s="427"/>
    </row>
    <row r="39" spans="5:91" ht="9.6" customHeight="1">
      <c r="E39" s="433"/>
      <c r="F39" s="435"/>
      <c r="G39" s="441"/>
      <c r="H39" s="441"/>
      <c r="I39" s="441"/>
      <c r="J39" s="441"/>
      <c r="K39" s="441"/>
      <c r="L39" s="441"/>
      <c r="M39" s="447"/>
      <c r="N39" s="450"/>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501"/>
      <c r="AQ39" s="282"/>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c r="CM39" s="427"/>
    </row>
    <row r="40" spans="5:91" ht="9.6" customHeight="1">
      <c r="E40" s="433"/>
      <c r="F40" s="435"/>
      <c r="G40" s="441"/>
      <c r="H40" s="441"/>
      <c r="I40" s="441"/>
      <c r="J40" s="441"/>
      <c r="K40" s="441"/>
      <c r="L40" s="441"/>
      <c r="M40" s="447"/>
      <c r="N40" s="450"/>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501"/>
      <c r="AQ40" s="282"/>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row>
    <row r="41" spans="5:91" ht="9.6" customHeight="1">
      <c r="E41" s="434"/>
      <c r="F41" s="439"/>
      <c r="G41" s="442"/>
      <c r="H41" s="442"/>
      <c r="I41" s="442"/>
      <c r="J41" s="442"/>
      <c r="K41" s="442"/>
      <c r="L41" s="442"/>
      <c r="M41" s="448"/>
      <c r="N41" s="416"/>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502"/>
      <c r="AQ41" s="282"/>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row>
    <row r="42" spans="5:91" ht="9.6" customHeight="1">
      <c r="E42" s="432" t="s">
        <v>110</v>
      </c>
      <c r="F42" s="438"/>
      <c r="G42" s="440" t="s">
        <v>278</v>
      </c>
      <c r="H42" s="440"/>
      <c r="I42" s="440"/>
      <c r="J42" s="440"/>
      <c r="K42" s="440"/>
      <c r="L42" s="440"/>
      <c r="M42" s="446"/>
      <c r="N42" s="449"/>
      <c r="O42" s="453"/>
      <c r="P42" s="453"/>
      <c r="Q42" s="453"/>
      <c r="R42" s="451"/>
      <c r="S42" s="470"/>
      <c r="T42" s="470"/>
      <c r="U42" s="470"/>
      <c r="V42" s="470"/>
      <c r="W42" s="470"/>
      <c r="X42" s="470"/>
      <c r="Y42" s="470"/>
      <c r="Z42" s="470"/>
      <c r="AA42" s="470"/>
      <c r="AB42" s="470"/>
      <c r="AC42" s="470"/>
      <c r="AD42" s="451"/>
      <c r="AE42" s="451"/>
      <c r="AF42" s="451"/>
      <c r="AG42" s="451"/>
      <c r="AH42" s="451"/>
      <c r="AI42" s="451"/>
      <c r="AJ42" s="451"/>
      <c r="AK42" s="451"/>
      <c r="AL42" s="451"/>
      <c r="AM42" s="451"/>
      <c r="AN42" s="451"/>
      <c r="AO42" s="451"/>
      <c r="AP42" s="446"/>
      <c r="AQ42" s="282"/>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row>
    <row r="43" spans="5:91" ht="9.6" customHeight="1">
      <c r="E43" s="433"/>
      <c r="F43" s="435"/>
      <c r="G43" s="441"/>
      <c r="H43" s="441"/>
      <c r="I43" s="441"/>
      <c r="J43" s="441"/>
      <c r="K43" s="441"/>
      <c r="L43" s="441"/>
      <c r="M43" s="447"/>
      <c r="N43" s="450"/>
      <c r="O43" s="46" t="str">
        <f>"津山市　"&amp;IF(O3="","　　　　　　　　",O3)&amp;"　地内"</f>
        <v>津山市　　　　　　　　　　地内</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47"/>
      <c r="AQ43" s="282"/>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row>
    <row r="44" spans="5:91" ht="9.6" customHeight="1">
      <c r="E44" s="433"/>
      <c r="F44" s="435"/>
      <c r="G44" s="441"/>
      <c r="H44" s="441"/>
      <c r="I44" s="441"/>
      <c r="J44" s="441"/>
      <c r="K44" s="441"/>
      <c r="L44" s="441"/>
      <c r="M44" s="447"/>
      <c r="N44" s="450"/>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47"/>
      <c r="AQ44" s="282"/>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row>
    <row r="45" spans="5:91" ht="9.6" customHeight="1">
      <c r="E45" s="433"/>
      <c r="F45" s="435"/>
      <c r="G45" s="441"/>
      <c r="H45" s="441"/>
      <c r="I45" s="441"/>
      <c r="J45" s="441"/>
      <c r="K45" s="441"/>
      <c r="L45" s="441"/>
      <c r="M45" s="447"/>
      <c r="N45" s="450"/>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47"/>
      <c r="AQ45" s="282"/>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row>
    <row r="46" spans="5:91" ht="9.6" customHeight="1">
      <c r="E46" s="434"/>
      <c r="F46" s="439"/>
      <c r="G46" s="442"/>
      <c r="H46" s="442"/>
      <c r="I46" s="442"/>
      <c r="J46" s="442"/>
      <c r="K46" s="442"/>
      <c r="L46" s="442"/>
      <c r="M46" s="448"/>
      <c r="N46" s="416"/>
      <c r="O46" s="454"/>
      <c r="P46" s="454"/>
      <c r="Q46" s="454"/>
      <c r="R46" s="66"/>
      <c r="S46" s="471"/>
      <c r="T46" s="471"/>
      <c r="U46" s="471"/>
      <c r="V46" s="471"/>
      <c r="W46" s="471"/>
      <c r="X46" s="471"/>
      <c r="Y46" s="471"/>
      <c r="Z46" s="471"/>
      <c r="AA46" s="471"/>
      <c r="AB46" s="471"/>
      <c r="AC46" s="471"/>
      <c r="AD46" s="66"/>
      <c r="AE46" s="66"/>
      <c r="AF46" s="66"/>
      <c r="AG46" s="66"/>
      <c r="AH46" s="66"/>
      <c r="AI46" s="66"/>
      <c r="AJ46" s="66"/>
      <c r="AK46" s="66"/>
      <c r="AL46" s="66"/>
      <c r="AM46" s="66"/>
      <c r="AN46" s="66"/>
      <c r="AO46" s="66"/>
      <c r="AP46" s="448"/>
      <c r="AQ46" s="282"/>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row>
    <row r="47" spans="5:91" ht="9.9499999999999993" customHeight="1">
      <c r="E47" s="432" t="s">
        <v>112</v>
      </c>
      <c r="F47" s="438"/>
      <c r="G47" s="440" t="s">
        <v>239</v>
      </c>
      <c r="H47" s="440"/>
      <c r="I47" s="440"/>
      <c r="J47" s="440"/>
      <c r="K47" s="440"/>
      <c r="L47" s="440"/>
      <c r="M47" s="446"/>
      <c r="N47" s="449"/>
      <c r="O47" s="455" t="s">
        <v>252</v>
      </c>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503"/>
      <c r="AQ47" s="456"/>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row>
    <row r="48" spans="5:91" ht="9.6" customHeight="1">
      <c r="E48" s="433"/>
      <c r="F48" s="435"/>
      <c r="G48" s="441"/>
      <c r="H48" s="441"/>
      <c r="I48" s="441"/>
      <c r="J48" s="441"/>
      <c r="K48" s="441"/>
      <c r="L48" s="441"/>
      <c r="M48" s="447"/>
      <c r="N48" s="450"/>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504"/>
      <c r="AQ48" s="456"/>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row>
    <row r="49" spans="5:91" ht="9.6" customHeight="1">
      <c r="E49" s="433"/>
      <c r="F49" s="435"/>
      <c r="G49" s="441"/>
      <c r="H49" s="441"/>
      <c r="I49" s="441"/>
      <c r="J49" s="441"/>
      <c r="K49" s="441"/>
      <c r="L49" s="441"/>
      <c r="M49" s="447"/>
      <c r="N49" s="450"/>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504"/>
      <c r="AQ49" s="456"/>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row>
    <row r="50" spans="5:91" ht="9.6" customHeight="1">
      <c r="E50" s="433"/>
      <c r="F50" s="435"/>
      <c r="G50" s="441"/>
      <c r="H50" s="441"/>
      <c r="I50" s="441"/>
      <c r="J50" s="441"/>
      <c r="K50" s="441"/>
      <c r="L50" s="441"/>
      <c r="M50" s="447"/>
      <c r="N50" s="450"/>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504"/>
      <c r="AQ50" s="456"/>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row>
    <row r="51" spans="5:91" ht="9.6" customHeight="1">
      <c r="E51" s="434"/>
      <c r="F51" s="439"/>
      <c r="G51" s="442"/>
      <c r="H51" s="442"/>
      <c r="I51" s="442"/>
      <c r="J51" s="442"/>
      <c r="K51" s="442"/>
      <c r="L51" s="442"/>
      <c r="M51" s="448"/>
      <c r="N51" s="416"/>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505"/>
      <c r="AQ51" s="456"/>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row>
    <row r="52" spans="5:91" ht="9.6" customHeight="1">
      <c r="E52" s="432" t="s">
        <v>47</v>
      </c>
      <c r="F52" s="438"/>
      <c r="G52" s="330" t="s">
        <v>330</v>
      </c>
      <c r="H52" s="330"/>
      <c r="I52" s="330"/>
      <c r="J52" s="330"/>
      <c r="K52" s="330"/>
      <c r="L52" s="330"/>
      <c r="M52" s="446"/>
      <c r="N52" s="449"/>
      <c r="O52" s="330" t="s">
        <v>343</v>
      </c>
      <c r="P52" s="330"/>
      <c r="Q52" s="330"/>
      <c r="R52" s="451"/>
      <c r="S52" s="451"/>
      <c r="T52" s="451" t="s">
        <v>272</v>
      </c>
      <c r="U52" s="451"/>
      <c r="V52" s="451"/>
      <c r="W52" s="451"/>
      <c r="X52" s="451"/>
      <c r="Y52" s="451"/>
      <c r="Z52" s="451"/>
      <c r="AA52" s="451"/>
      <c r="AB52" s="451"/>
      <c r="AC52" s="451"/>
      <c r="AD52" s="451"/>
      <c r="AE52" s="451"/>
      <c r="AF52" s="451"/>
      <c r="AG52" s="451"/>
      <c r="AH52" s="451"/>
      <c r="AI52" s="451"/>
      <c r="AJ52" s="451"/>
      <c r="AK52" s="451"/>
      <c r="AL52" s="451"/>
      <c r="AM52" s="451"/>
      <c r="AN52" s="451"/>
      <c r="AO52" s="451"/>
      <c r="AP52" s="446"/>
      <c r="AQ52" s="282"/>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row>
    <row r="53" spans="5:91" ht="9.6" customHeight="1">
      <c r="E53" s="433"/>
      <c r="F53" s="435"/>
      <c r="G53" s="331"/>
      <c r="H53" s="331"/>
      <c r="I53" s="331"/>
      <c r="J53" s="331"/>
      <c r="K53" s="331"/>
      <c r="L53" s="331"/>
      <c r="M53" s="447"/>
      <c r="N53" s="450"/>
      <c r="O53" s="331"/>
      <c r="P53" s="331"/>
      <c r="Q53" s="331"/>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447"/>
      <c r="AQ53" s="282"/>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row>
    <row r="54" spans="5:91" ht="9.6" customHeight="1">
      <c r="E54" s="433"/>
      <c r="F54" s="435"/>
      <c r="G54" s="331"/>
      <c r="H54" s="331"/>
      <c r="I54" s="331"/>
      <c r="J54" s="331"/>
      <c r="K54" s="331"/>
      <c r="L54" s="331"/>
      <c r="M54" s="447"/>
      <c r="N54" s="450"/>
      <c r="O54" s="331"/>
      <c r="P54" s="331"/>
      <c r="Q54" s="331"/>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447"/>
      <c r="AQ54" s="282"/>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row>
    <row r="55" spans="5:91" ht="9.6" customHeight="1">
      <c r="E55" s="433"/>
      <c r="F55" s="435"/>
      <c r="G55" s="331"/>
      <c r="H55" s="331"/>
      <c r="I55" s="331"/>
      <c r="J55" s="331"/>
      <c r="K55" s="331"/>
      <c r="L55" s="331"/>
      <c r="M55" s="447"/>
      <c r="N55" s="450"/>
      <c r="O55" s="331"/>
      <c r="P55" s="331"/>
      <c r="Q55" s="331"/>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447"/>
      <c r="AQ55" s="282"/>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row>
    <row r="56" spans="5:91" ht="9.6" customHeight="1">
      <c r="E56" s="433"/>
      <c r="F56" s="435"/>
      <c r="G56" s="331"/>
      <c r="H56" s="331"/>
      <c r="I56" s="331"/>
      <c r="J56" s="331"/>
      <c r="K56" s="331"/>
      <c r="L56" s="331"/>
      <c r="M56" s="447"/>
      <c r="N56" s="450"/>
      <c r="O56" s="331" t="s">
        <v>156</v>
      </c>
      <c r="P56" s="331"/>
      <c r="Q56" s="331"/>
      <c r="R56" s="282"/>
      <c r="S56" s="282"/>
      <c r="T56" s="282" t="str">
        <f>AG10</f>
        <v>令和　　　年　　　月　　　日</v>
      </c>
      <c r="U56" s="282"/>
      <c r="V56" s="282"/>
      <c r="W56" s="282"/>
      <c r="X56" s="282"/>
      <c r="Y56" s="282"/>
      <c r="Z56" s="282"/>
      <c r="AA56" s="282"/>
      <c r="AB56" s="282"/>
      <c r="AC56" s="282"/>
      <c r="AD56" s="282"/>
      <c r="AE56" s="282"/>
      <c r="AF56" s="282"/>
      <c r="AG56" s="282"/>
      <c r="AH56" s="282"/>
      <c r="AI56" s="282"/>
      <c r="AJ56" s="282"/>
      <c r="AK56" s="282"/>
      <c r="AL56" s="282"/>
      <c r="AM56" s="282"/>
      <c r="AN56" s="282"/>
      <c r="AO56" s="282"/>
      <c r="AP56" s="447"/>
      <c r="AQ56" s="282"/>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row>
    <row r="57" spans="5:91" ht="9.6" customHeight="1">
      <c r="E57" s="433"/>
      <c r="F57" s="435"/>
      <c r="G57" s="331"/>
      <c r="H57" s="331"/>
      <c r="I57" s="331"/>
      <c r="J57" s="331"/>
      <c r="K57" s="331"/>
      <c r="L57" s="331"/>
      <c r="M57" s="447"/>
      <c r="N57" s="450"/>
      <c r="O57" s="331"/>
      <c r="P57" s="331"/>
      <c r="Q57" s="331"/>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447"/>
      <c r="AQ57" s="282"/>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row>
    <row r="58" spans="5:91" ht="9.6" customHeight="1">
      <c r="E58" s="433"/>
      <c r="F58" s="435"/>
      <c r="G58" s="331"/>
      <c r="H58" s="331"/>
      <c r="I58" s="331"/>
      <c r="J58" s="331"/>
      <c r="K58" s="331"/>
      <c r="L58" s="331"/>
      <c r="M58" s="447"/>
      <c r="N58" s="450"/>
      <c r="O58" s="331"/>
      <c r="P58" s="331"/>
      <c r="Q58" s="331"/>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447"/>
      <c r="AQ58" s="282"/>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row>
    <row r="59" spans="5:91" ht="9.6" customHeight="1">
      <c r="E59" s="434"/>
      <c r="F59" s="439"/>
      <c r="G59" s="332"/>
      <c r="H59" s="332"/>
      <c r="I59" s="332"/>
      <c r="J59" s="332"/>
      <c r="K59" s="332"/>
      <c r="L59" s="332"/>
      <c r="M59" s="448"/>
      <c r="N59" s="416"/>
      <c r="O59" s="332"/>
      <c r="P59" s="332"/>
      <c r="Q59" s="332"/>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448"/>
      <c r="AQ59" s="282"/>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row>
    <row r="60" spans="5:91" ht="9.6" customHeight="1">
      <c r="E60" s="432" t="s">
        <v>118</v>
      </c>
      <c r="F60" s="438"/>
      <c r="G60" s="330" t="s">
        <v>117</v>
      </c>
      <c r="H60" s="330"/>
      <c r="I60" s="330"/>
      <c r="J60" s="330"/>
      <c r="K60" s="330"/>
      <c r="L60" s="330"/>
      <c r="M60" s="446"/>
      <c r="N60" s="451"/>
      <c r="O60" s="458" t="s">
        <v>184</v>
      </c>
      <c r="P60" s="458"/>
      <c r="Q60" s="458"/>
      <c r="R60" s="458"/>
      <c r="S60" s="458"/>
      <c r="T60" s="458"/>
      <c r="U60" s="458"/>
      <c r="V60" s="522"/>
      <c r="W60" s="485" t="s">
        <v>308</v>
      </c>
      <c r="X60" s="490"/>
      <c r="Y60" s="485" t="s">
        <v>268</v>
      </c>
      <c r="Z60" s="490"/>
      <c r="AA60" s="485" t="s">
        <v>269</v>
      </c>
      <c r="AB60" s="490"/>
      <c r="AC60" s="485" t="s">
        <v>42</v>
      </c>
      <c r="AD60" s="490"/>
      <c r="AE60" s="485" t="s">
        <v>79</v>
      </c>
      <c r="AF60" s="490"/>
      <c r="AG60" s="485" t="s">
        <v>160</v>
      </c>
      <c r="AH60" s="490"/>
      <c r="AI60" s="485" t="s">
        <v>99</v>
      </c>
      <c r="AJ60" s="490"/>
      <c r="AK60" s="485" t="s">
        <v>253</v>
      </c>
      <c r="AL60" s="490"/>
      <c r="AM60" s="485" t="s">
        <v>139</v>
      </c>
      <c r="AN60" s="490"/>
      <c r="AO60" s="485" t="s">
        <v>45</v>
      </c>
      <c r="AP60" s="490"/>
      <c r="AQ60" s="509"/>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row>
    <row r="61" spans="5:91" ht="9.6" customHeight="1">
      <c r="E61" s="433"/>
      <c r="F61" s="435"/>
      <c r="G61" s="331"/>
      <c r="H61" s="331"/>
      <c r="I61" s="331"/>
      <c r="J61" s="331"/>
      <c r="K61" s="331"/>
      <c r="L61" s="331"/>
      <c r="M61" s="447"/>
      <c r="N61" s="282"/>
      <c r="O61" s="400"/>
      <c r="P61" s="400"/>
      <c r="Q61" s="400"/>
      <c r="R61" s="400"/>
      <c r="S61" s="400"/>
      <c r="T61" s="400"/>
      <c r="U61" s="400"/>
      <c r="V61" s="553"/>
      <c r="W61" s="486"/>
      <c r="X61" s="491"/>
      <c r="Y61" s="486"/>
      <c r="Z61" s="491"/>
      <c r="AA61" s="486"/>
      <c r="AB61" s="491"/>
      <c r="AC61" s="486"/>
      <c r="AD61" s="491"/>
      <c r="AE61" s="486"/>
      <c r="AF61" s="491"/>
      <c r="AG61" s="486"/>
      <c r="AH61" s="491"/>
      <c r="AI61" s="486"/>
      <c r="AJ61" s="491"/>
      <c r="AK61" s="486"/>
      <c r="AL61" s="491"/>
      <c r="AM61" s="486"/>
      <c r="AN61" s="491"/>
      <c r="AO61" s="486"/>
      <c r="AP61" s="491"/>
      <c r="AQ61" s="509"/>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row>
    <row r="62" spans="5:91" ht="9.6" customHeight="1">
      <c r="E62" s="433"/>
      <c r="F62" s="435"/>
      <c r="G62" s="331"/>
      <c r="H62" s="331"/>
      <c r="I62" s="331"/>
      <c r="J62" s="331"/>
      <c r="K62" s="331"/>
      <c r="L62" s="331"/>
      <c r="M62" s="447"/>
      <c r="N62" s="282"/>
      <c r="O62" s="400" t="s">
        <v>92</v>
      </c>
      <c r="P62" s="400"/>
      <c r="Q62" s="400"/>
      <c r="R62" s="400"/>
      <c r="S62" s="400"/>
      <c r="T62" s="400"/>
      <c r="U62" s="400"/>
      <c r="V62" s="477" t="str">
        <f>AG4</f>
        <v/>
      </c>
      <c r="W62" s="487" t="str">
        <f>AH4</f>
        <v/>
      </c>
      <c r="X62" s="487"/>
      <c r="Y62" s="487" t="str">
        <f>AI4</f>
        <v/>
      </c>
      <c r="Z62" s="487"/>
      <c r="AA62" s="487" t="str">
        <f>AJ4</f>
        <v/>
      </c>
      <c r="AB62" s="487"/>
      <c r="AC62" s="487" t="str">
        <f>AK4</f>
        <v/>
      </c>
      <c r="AD62" s="487"/>
      <c r="AE62" s="487" t="str">
        <f>AL4</f>
        <v/>
      </c>
      <c r="AF62" s="487"/>
      <c r="AG62" s="487" t="str">
        <f>AM4</f>
        <v/>
      </c>
      <c r="AH62" s="487"/>
      <c r="AI62" s="487" t="str">
        <f>AN4</f>
        <v/>
      </c>
      <c r="AJ62" s="487"/>
      <c r="AK62" s="487" t="str">
        <f>AO4</f>
        <v/>
      </c>
      <c r="AL62" s="487"/>
      <c r="AM62" s="487" t="str">
        <f>AP4</f>
        <v/>
      </c>
      <c r="AN62" s="487"/>
      <c r="AO62" s="487" t="str">
        <f>AQ4</f>
        <v/>
      </c>
      <c r="AP62" s="487"/>
      <c r="AQ62" s="477"/>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row>
    <row r="63" spans="5:91" ht="9.6" customHeight="1">
      <c r="E63" s="433"/>
      <c r="F63" s="435"/>
      <c r="G63" s="331"/>
      <c r="H63" s="331"/>
      <c r="I63" s="331"/>
      <c r="J63" s="331"/>
      <c r="K63" s="331"/>
      <c r="L63" s="331"/>
      <c r="M63" s="447"/>
      <c r="N63" s="282"/>
      <c r="O63" s="400"/>
      <c r="P63" s="400"/>
      <c r="Q63" s="400"/>
      <c r="R63" s="400"/>
      <c r="S63" s="400"/>
      <c r="T63" s="400"/>
      <c r="U63" s="400"/>
      <c r="V63" s="477"/>
      <c r="W63" s="487"/>
      <c r="X63" s="487"/>
      <c r="Y63" s="487"/>
      <c r="Z63" s="487"/>
      <c r="AA63" s="487"/>
      <c r="AB63" s="487"/>
      <c r="AC63" s="487"/>
      <c r="AD63" s="487"/>
      <c r="AE63" s="487"/>
      <c r="AF63" s="487"/>
      <c r="AG63" s="487"/>
      <c r="AH63" s="487"/>
      <c r="AI63" s="487"/>
      <c r="AJ63" s="487"/>
      <c r="AK63" s="487"/>
      <c r="AL63" s="487"/>
      <c r="AM63" s="487"/>
      <c r="AN63" s="487"/>
      <c r="AO63" s="487"/>
      <c r="AP63" s="487"/>
      <c r="AQ63" s="477"/>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row>
    <row r="64" spans="5:91" ht="9.6" customHeight="1">
      <c r="E64" s="433"/>
      <c r="F64" s="435"/>
      <c r="G64" s="331"/>
      <c r="H64" s="331"/>
      <c r="I64" s="331"/>
      <c r="J64" s="331"/>
      <c r="K64" s="331"/>
      <c r="L64" s="331"/>
      <c r="M64" s="447"/>
      <c r="N64" s="282"/>
      <c r="O64" s="400" t="s">
        <v>344</v>
      </c>
      <c r="P64" s="400"/>
      <c r="Q64" s="400"/>
      <c r="R64" s="400"/>
      <c r="S64" s="400"/>
      <c r="T64" s="400"/>
      <c r="U64" s="400"/>
      <c r="V64" s="477"/>
      <c r="W64" s="487"/>
      <c r="X64" s="487"/>
      <c r="Y64" s="487"/>
      <c r="Z64" s="487"/>
      <c r="AA64" s="487"/>
      <c r="AB64" s="487"/>
      <c r="AC64" s="487"/>
      <c r="AD64" s="487"/>
      <c r="AE64" s="487"/>
      <c r="AF64" s="487"/>
      <c r="AG64" s="487"/>
      <c r="AH64" s="487"/>
      <c r="AI64" s="487"/>
      <c r="AJ64" s="487"/>
      <c r="AK64" s="487"/>
      <c r="AL64" s="487"/>
      <c r="AM64" s="487"/>
      <c r="AN64" s="487"/>
      <c r="AO64" s="487"/>
      <c r="AP64" s="487"/>
      <c r="AQ64" s="477"/>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row>
    <row r="65" spans="5:91" ht="9.6" customHeight="1">
      <c r="E65" s="433"/>
      <c r="F65" s="435"/>
      <c r="G65" s="331"/>
      <c r="H65" s="331"/>
      <c r="I65" s="331"/>
      <c r="J65" s="331"/>
      <c r="K65" s="331"/>
      <c r="L65" s="331"/>
      <c r="M65" s="447"/>
      <c r="N65" s="282"/>
      <c r="O65" s="400"/>
      <c r="P65" s="400"/>
      <c r="Q65" s="400"/>
      <c r="R65" s="400"/>
      <c r="S65" s="400"/>
      <c r="T65" s="400"/>
      <c r="U65" s="400"/>
      <c r="V65" s="477"/>
      <c r="W65" s="487"/>
      <c r="X65" s="487"/>
      <c r="Y65" s="487"/>
      <c r="Z65" s="487"/>
      <c r="AA65" s="487"/>
      <c r="AB65" s="487"/>
      <c r="AC65" s="487"/>
      <c r="AD65" s="487"/>
      <c r="AE65" s="487"/>
      <c r="AF65" s="487"/>
      <c r="AG65" s="487"/>
      <c r="AH65" s="487"/>
      <c r="AI65" s="487"/>
      <c r="AJ65" s="487"/>
      <c r="AK65" s="487"/>
      <c r="AL65" s="487"/>
      <c r="AM65" s="487"/>
      <c r="AN65" s="487"/>
      <c r="AO65" s="487"/>
      <c r="AP65" s="487"/>
      <c r="AQ65" s="477"/>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row>
    <row r="66" spans="5:91" ht="9.6" customHeight="1">
      <c r="E66" s="433"/>
      <c r="F66" s="435"/>
      <c r="G66" s="331"/>
      <c r="H66" s="331"/>
      <c r="I66" s="331"/>
      <c r="J66" s="331"/>
      <c r="K66" s="331"/>
      <c r="L66" s="331"/>
      <c r="M66" s="447"/>
      <c r="N66" s="282"/>
      <c r="O66" s="400" t="s">
        <v>59</v>
      </c>
      <c r="P66" s="400"/>
      <c r="Q66" s="400"/>
      <c r="R66" s="400"/>
      <c r="S66" s="400"/>
      <c r="T66" s="400"/>
      <c r="U66" s="400"/>
      <c r="V66" s="477"/>
      <c r="W66" s="487"/>
      <c r="X66" s="487"/>
      <c r="Y66" s="487"/>
      <c r="Z66" s="487"/>
      <c r="AA66" s="487"/>
      <c r="AB66" s="487"/>
      <c r="AC66" s="487"/>
      <c r="AD66" s="487"/>
      <c r="AE66" s="487"/>
      <c r="AF66" s="487"/>
      <c r="AG66" s="487"/>
      <c r="AH66" s="487"/>
      <c r="AI66" s="487"/>
      <c r="AJ66" s="487"/>
      <c r="AK66" s="487"/>
      <c r="AL66" s="487"/>
      <c r="AM66" s="487"/>
      <c r="AN66" s="487"/>
      <c r="AO66" s="487"/>
      <c r="AP66" s="487"/>
      <c r="AQ66" s="477"/>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row>
    <row r="67" spans="5:91" ht="9.6" customHeight="1">
      <c r="E67" s="433"/>
      <c r="F67" s="435"/>
      <c r="G67" s="331"/>
      <c r="H67" s="331"/>
      <c r="I67" s="331"/>
      <c r="J67" s="331"/>
      <c r="K67" s="331"/>
      <c r="L67" s="331"/>
      <c r="M67" s="447"/>
      <c r="N67" s="66"/>
      <c r="O67" s="459"/>
      <c r="P67" s="459"/>
      <c r="Q67" s="459"/>
      <c r="R67" s="459"/>
      <c r="S67" s="459"/>
      <c r="T67" s="459"/>
      <c r="U67" s="459"/>
      <c r="V67" s="478"/>
      <c r="W67" s="488"/>
      <c r="X67" s="488"/>
      <c r="Y67" s="488"/>
      <c r="Z67" s="488"/>
      <c r="AA67" s="488"/>
      <c r="AB67" s="488"/>
      <c r="AC67" s="488"/>
      <c r="AD67" s="488"/>
      <c r="AE67" s="488"/>
      <c r="AF67" s="488"/>
      <c r="AG67" s="488"/>
      <c r="AH67" s="488"/>
      <c r="AI67" s="488"/>
      <c r="AJ67" s="488"/>
      <c r="AK67" s="488"/>
      <c r="AL67" s="488"/>
      <c r="AM67" s="488"/>
      <c r="AN67" s="488"/>
      <c r="AO67" s="488"/>
      <c r="AP67" s="488"/>
      <c r="AQ67" s="477"/>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row>
    <row r="68" spans="5:91" ht="9.6" customHeight="1">
      <c r="E68" s="433"/>
      <c r="F68" s="435"/>
      <c r="G68" s="331"/>
      <c r="H68" s="331"/>
      <c r="I68" s="331"/>
      <c r="J68" s="331"/>
      <c r="K68" s="331"/>
      <c r="L68" s="331"/>
      <c r="M68" s="447"/>
      <c r="N68" s="328"/>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86"/>
      <c r="AQ68" s="282"/>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row>
    <row r="69" spans="5:91" ht="9.6" customHeight="1">
      <c r="E69" s="433"/>
      <c r="F69" s="435"/>
      <c r="G69" s="331"/>
      <c r="H69" s="331"/>
      <c r="I69" s="331"/>
      <c r="J69" s="331"/>
      <c r="K69" s="331"/>
      <c r="L69" s="331"/>
      <c r="M69" s="447"/>
      <c r="N69" s="328"/>
      <c r="O69" s="460" t="s">
        <v>346</v>
      </c>
      <c r="P69" s="460"/>
      <c r="Q69" s="460"/>
      <c r="R69" s="460"/>
      <c r="S69" s="460"/>
      <c r="T69" s="460"/>
      <c r="U69" s="460"/>
      <c r="V69" s="460"/>
      <c r="W69" s="460"/>
      <c r="X69" s="460"/>
      <c r="Y69" s="460"/>
      <c r="Z69" s="460"/>
      <c r="AA69" s="460"/>
      <c r="AB69" s="460"/>
      <c r="AC69" s="495" t="str">
        <f>$AG$6</f>
        <v/>
      </c>
      <c r="AD69" s="495"/>
      <c r="AE69" s="495"/>
      <c r="AF69" s="495"/>
      <c r="AG69" s="495"/>
      <c r="AH69" s="495"/>
      <c r="AI69" s="495"/>
      <c r="AJ69" s="495"/>
      <c r="AK69" s="495"/>
      <c r="AL69" s="495"/>
      <c r="AM69" s="495"/>
      <c r="AN69" s="181" t="s">
        <v>45</v>
      </c>
      <c r="AO69" s="181"/>
      <c r="AP69" s="386"/>
      <c r="AQ69" s="282"/>
      <c r="AU69" s="554"/>
      <c r="AV69" s="554"/>
      <c r="AW69" s="554"/>
      <c r="AX69" s="554"/>
      <c r="AY69" s="554"/>
      <c r="AZ69" s="554"/>
      <c r="BA69" s="554"/>
      <c r="BB69" s="554"/>
      <c r="BC69" s="554"/>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row>
    <row r="70" spans="5:91" ht="9.6" customHeight="1">
      <c r="E70" s="433"/>
      <c r="F70" s="435"/>
      <c r="G70" s="331"/>
      <c r="H70" s="331"/>
      <c r="I70" s="331"/>
      <c r="J70" s="331"/>
      <c r="K70" s="331"/>
      <c r="L70" s="331"/>
      <c r="M70" s="447"/>
      <c r="N70" s="328"/>
      <c r="O70" s="460"/>
      <c r="P70" s="460"/>
      <c r="Q70" s="460"/>
      <c r="R70" s="460"/>
      <c r="S70" s="460"/>
      <c r="T70" s="460"/>
      <c r="U70" s="460"/>
      <c r="V70" s="460"/>
      <c r="W70" s="460"/>
      <c r="X70" s="460"/>
      <c r="Y70" s="460"/>
      <c r="Z70" s="460"/>
      <c r="AA70" s="460"/>
      <c r="AB70" s="460"/>
      <c r="AC70" s="495"/>
      <c r="AD70" s="495"/>
      <c r="AE70" s="495"/>
      <c r="AF70" s="495"/>
      <c r="AG70" s="495"/>
      <c r="AH70" s="495"/>
      <c r="AI70" s="495"/>
      <c r="AJ70" s="495"/>
      <c r="AK70" s="495"/>
      <c r="AL70" s="495"/>
      <c r="AM70" s="495"/>
      <c r="AN70" s="181"/>
      <c r="AO70" s="181"/>
      <c r="AP70" s="386"/>
      <c r="AQ70" s="282"/>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row>
    <row r="71" spans="5:91" ht="9.6" customHeight="1">
      <c r="E71" s="433"/>
      <c r="F71" s="435"/>
      <c r="G71" s="331"/>
      <c r="H71" s="331"/>
      <c r="I71" s="331"/>
      <c r="J71" s="331"/>
      <c r="K71" s="331"/>
      <c r="L71" s="331"/>
      <c r="M71" s="447"/>
      <c r="N71" s="328"/>
      <c r="O71" s="46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86"/>
      <c r="AQ71" s="282"/>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row>
    <row r="72" spans="5:91" ht="9.6" customHeight="1">
      <c r="E72" s="433"/>
      <c r="F72" s="435"/>
      <c r="G72" s="331"/>
      <c r="H72" s="331"/>
      <c r="I72" s="331"/>
      <c r="J72" s="331"/>
      <c r="K72" s="331"/>
      <c r="L72" s="331"/>
      <c r="M72" s="447"/>
      <c r="N72" s="328"/>
      <c r="O72" s="462" t="s">
        <v>69</v>
      </c>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506"/>
      <c r="AQ72" s="510"/>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row>
    <row r="73" spans="5:91" ht="9.6" customHeight="1">
      <c r="E73" s="433"/>
      <c r="F73" s="435"/>
      <c r="G73" s="331"/>
      <c r="H73" s="331"/>
      <c r="I73" s="331"/>
      <c r="J73" s="331"/>
      <c r="K73" s="331"/>
      <c r="L73" s="331"/>
      <c r="M73" s="447"/>
      <c r="N73" s="328"/>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506"/>
      <c r="AQ73" s="510"/>
      <c r="AY73" s="511"/>
      <c r="AZ73" s="511"/>
      <c r="BA73" s="511"/>
      <c r="BB73" s="511"/>
      <c r="BC73" s="511"/>
      <c r="BD73" s="511"/>
      <c r="BE73" s="511"/>
      <c r="BF73" s="511"/>
      <c r="BG73" s="511"/>
      <c r="BH73" s="511"/>
      <c r="BI73" s="511"/>
      <c r="BJ73" s="511"/>
      <c r="BK73" s="511"/>
      <c r="BL73" s="511"/>
      <c r="BM73" s="511"/>
      <c r="BN73" s="511"/>
      <c r="BO73" s="511"/>
      <c r="BP73" s="511"/>
      <c r="BQ73" s="511"/>
      <c r="BR73" s="511"/>
      <c r="BS73" s="511"/>
      <c r="BT73" s="511"/>
      <c r="BU73" s="511"/>
      <c r="BV73" s="511"/>
      <c r="BW73" s="511"/>
      <c r="BX73" s="511"/>
      <c r="BY73" s="511"/>
      <c r="BZ73" s="511"/>
      <c r="CA73" s="511"/>
      <c r="CB73" s="511"/>
      <c r="CC73" s="511"/>
      <c r="CD73" s="511"/>
      <c r="CE73" s="511"/>
      <c r="CF73" s="511"/>
      <c r="CG73" s="511"/>
      <c r="CH73" s="511"/>
      <c r="CI73" s="511"/>
      <c r="CJ73" s="511"/>
      <c r="CK73" s="511"/>
      <c r="CL73" s="511"/>
      <c r="CM73" s="511"/>
    </row>
    <row r="74" spans="5:91" ht="9.6" customHeight="1">
      <c r="E74" s="433"/>
      <c r="F74" s="435"/>
      <c r="G74" s="331"/>
      <c r="H74" s="331"/>
      <c r="I74" s="331"/>
      <c r="J74" s="331"/>
      <c r="K74" s="331"/>
      <c r="L74" s="331"/>
      <c r="M74" s="447"/>
      <c r="N74" s="328"/>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507"/>
      <c r="AQ74" s="510"/>
      <c r="AY74" s="511"/>
      <c r="AZ74" s="511"/>
      <c r="BA74" s="511"/>
      <c r="BB74" s="511"/>
      <c r="BC74" s="511"/>
      <c r="BD74" s="511"/>
      <c r="BE74" s="511"/>
      <c r="BF74" s="511"/>
      <c r="BG74" s="511"/>
      <c r="BH74" s="511"/>
      <c r="BI74" s="511"/>
      <c r="BJ74" s="511"/>
      <c r="BK74" s="511"/>
      <c r="BL74" s="511"/>
      <c r="BM74" s="511"/>
      <c r="BN74" s="511"/>
      <c r="BO74" s="511"/>
      <c r="BP74" s="511"/>
      <c r="BQ74" s="511"/>
      <c r="BR74" s="511"/>
      <c r="BS74" s="511"/>
      <c r="BT74" s="511"/>
      <c r="BU74" s="511"/>
      <c r="BV74" s="511"/>
      <c r="BW74" s="511"/>
      <c r="BX74" s="511"/>
      <c r="BY74" s="511"/>
      <c r="BZ74" s="511"/>
      <c r="CA74" s="511"/>
      <c r="CB74" s="511"/>
      <c r="CC74" s="511"/>
      <c r="CD74" s="511"/>
      <c r="CE74" s="511"/>
      <c r="CF74" s="511"/>
      <c r="CG74" s="511"/>
      <c r="CH74" s="511"/>
      <c r="CI74" s="511"/>
      <c r="CJ74" s="511"/>
      <c r="CK74" s="511"/>
      <c r="CL74" s="511"/>
      <c r="CM74" s="511"/>
    </row>
    <row r="75" spans="5:91" ht="9.6" customHeight="1">
      <c r="E75" s="433"/>
      <c r="F75" s="435"/>
      <c r="G75" s="331"/>
      <c r="H75" s="331"/>
      <c r="I75" s="331"/>
      <c r="J75" s="331"/>
      <c r="K75" s="331"/>
      <c r="L75" s="331"/>
      <c r="M75" s="447"/>
      <c r="N75" s="328"/>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507"/>
      <c r="AQ75" s="510"/>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511"/>
      <c r="CB75" s="511"/>
      <c r="CC75" s="511"/>
      <c r="CD75" s="511"/>
      <c r="CE75" s="511"/>
      <c r="CF75" s="511"/>
      <c r="CG75" s="511"/>
      <c r="CH75" s="511"/>
      <c r="CI75" s="511"/>
      <c r="CJ75" s="511"/>
      <c r="CK75" s="511"/>
      <c r="CL75" s="511"/>
      <c r="CM75" s="511"/>
    </row>
    <row r="76" spans="5:91" ht="9.6" customHeight="1">
      <c r="E76" s="433"/>
      <c r="F76" s="435"/>
      <c r="G76" s="331"/>
      <c r="H76" s="331"/>
      <c r="I76" s="331"/>
      <c r="J76" s="331"/>
      <c r="K76" s="331"/>
      <c r="L76" s="331"/>
      <c r="M76" s="447"/>
      <c r="N76" s="328"/>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507"/>
      <c r="AQ76" s="510"/>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511"/>
      <c r="BW76" s="511"/>
      <c r="BX76" s="511"/>
      <c r="BY76" s="511"/>
      <c r="BZ76" s="511"/>
      <c r="CA76" s="511"/>
      <c r="CB76" s="511"/>
      <c r="CC76" s="511"/>
      <c r="CD76" s="511"/>
      <c r="CE76" s="511"/>
      <c r="CF76" s="511"/>
      <c r="CG76" s="511"/>
      <c r="CH76" s="511"/>
      <c r="CI76" s="511"/>
      <c r="CJ76" s="511"/>
      <c r="CK76" s="511"/>
      <c r="CL76" s="511"/>
      <c r="CM76" s="511"/>
    </row>
    <row r="77" spans="5:91" ht="9.6" customHeight="1">
      <c r="E77" s="434"/>
      <c r="F77" s="439"/>
      <c r="G77" s="332"/>
      <c r="H77" s="332"/>
      <c r="I77" s="332"/>
      <c r="J77" s="332"/>
      <c r="K77" s="332"/>
      <c r="L77" s="332"/>
      <c r="M77" s="448"/>
      <c r="N77" s="232"/>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508"/>
      <c r="AQ77" s="510"/>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row>
    <row r="78" spans="5:91" ht="4.7" customHeight="1">
      <c r="E78" s="432" t="s">
        <v>50</v>
      </c>
      <c r="F78" s="438"/>
      <c r="G78" s="440" t="s">
        <v>259</v>
      </c>
      <c r="H78" s="440"/>
      <c r="I78" s="440"/>
      <c r="J78" s="440"/>
      <c r="K78" s="440"/>
      <c r="L78" s="440"/>
      <c r="M78" s="446"/>
      <c r="N78" s="449"/>
      <c r="O78" s="451"/>
      <c r="P78" s="451"/>
      <c r="Q78" s="451"/>
      <c r="R78" s="451"/>
      <c r="S78" s="452" t="str">
        <f>IF(L12="","",L12)</f>
        <v/>
      </c>
      <c r="T78" s="452"/>
      <c r="U78" s="452"/>
      <c r="V78" s="452"/>
      <c r="W78" s="452"/>
      <c r="X78" s="452"/>
      <c r="Y78" s="452"/>
      <c r="Z78" s="452"/>
      <c r="AA78" s="452"/>
      <c r="AB78" s="452"/>
      <c r="AC78" s="452"/>
      <c r="AD78" s="452"/>
      <c r="AE78" s="452"/>
      <c r="AF78" s="452"/>
      <c r="AG78" s="452"/>
      <c r="AH78" s="452"/>
      <c r="AI78" s="452"/>
      <c r="AJ78" s="452"/>
      <c r="AK78" s="452"/>
      <c r="AL78" s="452"/>
      <c r="AM78" s="452"/>
      <c r="AN78" s="451"/>
      <c r="AO78" s="451"/>
      <c r="AP78" s="446"/>
      <c r="AQ78" s="282"/>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row>
    <row r="79" spans="5:91" ht="4.7" customHeight="1">
      <c r="E79" s="433"/>
      <c r="F79" s="435"/>
      <c r="G79" s="441"/>
      <c r="H79" s="441"/>
      <c r="I79" s="441"/>
      <c r="J79" s="441"/>
      <c r="K79" s="441"/>
      <c r="L79" s="441"/>
      <c r="M79" s="447"/>
      <c r="N79" s="450"/>
      <c r="O79" s="282"/>
      <c r="P79" s="282"/>
      <c r="Q79" s="282"/>
      <c r="R79" s="282"/>
      <c r="S79" s="365"/>
      <c r="T79" s="365"/>
      <c r="U79" s="365"/>
      <c r="V79" s="365"/>
      <c r="W79" s="365"/>
      <c r="X79" s="365"/>
      <c r="Y79" s="365"/>
      <c r="Z79" s="365"/>
      <c r="AA79" s="365"/>
      <c r="AB79" s="365"/>
      <c r="AC79" s="365"/>
      <c r="AD79" s="365"/>
      <c r="AE79" s="365"/>
      <c r="AF79" s="365"/>
      <c r="AG79" s="365"/>
      <c r="AH79" s="365"/>
      <c r="AI79" s="365"/>
      <c r="AJ79" s="365"/>
      <c r="AK79" s="365"/>
      <c r="AL79" s="365"/>
      <c r="AM79" s="365"/>
      <c r="AN79" s="282"/>
      <c r="AO79" s="282"/>
      <c r="AP79" s="447"/>
      <c r="AQ79" s="282"/>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row>
    <row r="80" spans="5:91" ht="4.7" customHeight="1">
      <c r="E80" s="433"/>
      <c r="F80" s="435"/>
      <c r="G80" s="441"/>
      <c r="H80" s="441"/>
      <c r="I80" s="441"/>
      <c r="J80" s="441"/>
      <c r="K80" s="441"/>
      <c r="L80" s="441"/>
      <c r="M80" s="447"/>
      <c r="N80" s="450"/>
      <c r="O80" s="282"/>
      <c r="P80" s="282"/>
      <c r="Q80" s="282"/>
      <c r="R80" s="282"/>
      <c r="S80" s="365"/>
      <c r="T80" s="365"/>
      <c r="U80" s="365"/>
      <c r="V80" s="365"/>
      <c r="W80" s="365"/>
      <c r="X80" s="365"/>
      <c r="Y80" s="365"/>
      <c r="Z80" s="365"/>
      <c r="AA80" s="365"/>
      <c r="AB80" s="365"/>
      <c r="AC80" s="365"/>
      <c r="AD80" s="365"/>
      <c r="AE80" s="365"/>
      <c r="AF80" s="365"/>
      <c r="AG80" s="365"/>
      <c r="AH80" s="365"/>
      <c r="AI80" s="365"/>
      <c r="AJ80" s="365"/>
      <c r="AK80" s="365"/>
      <c r="AL80" s="365"/>
      <c r="AM80" s="365"/>
      <c r="AN80" s="282"/>
      <c r="AO80" s="282"/>
      <c r="AP80" s="447"/>
      <c r="AQ80" s="282"/>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row>
    <row r="81" spans="5:91" ht="4.7" customHeight="1">
      <c r="E81" s="433"/>
      <c r="F81" s="435"/>
      <c r="G81" s="441"/>
      <c r="H81" s="441"/>
      <c r="I81" s="441"/>
      <c r="J81" s="441"/>
      <c r="K81" s="441"/>
      <c r="L81" s="441"/>
      <c r="M81" s="447"/>
      <c r="N81" s="450"/>
      <c r="O81" s="400"/>
      <c r="P81" s="400"/>
      <c r="Q81" s="400"/>
      <c r="R81" s="400"/>
      <c r="S81" s="365"/>
      <c r="T81" s="365"/>
      <c r="U81" s="365"/>
      <c r="V81" s="365"/>
      <c r="W81" s="365"/>
      <c r="X81" s="365"/>
      <c r="Y81" s="365"/>
      <c r="Z81" s="365"/>
      <c r="AA81" s="365"/>
      <c r="AB81" s="365"/>
      <c r="AC81" s="365"/>
      <c r="AD81" s="365"/>
      <c r="AE81" s="365"/>
      <c r="AF81" s="365"/>
      <c r="AG81" s="365"/>
      <c r="AH81" s="365"/>
      <c r="AI81" s="365"/>
      <c r="AJ81" s="365"/>
      <c r="AK81" s="365"/>
      <c r="AL81" s="365"/>
      <c r="AM81" s="365"/>
      <c r="AN81" s="400"/>
      <c r="AO81" s="400"/>
      <c r="AP81" s="447"/>
      <c r="AQ81" s="282"/>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511"/>
      <c r="CB81" s="511"/>
      <c r="CC81" s="511"/>
      <c r="CD81" s="511"/>
      <c r="CE81" s="511"/>
      <c r="CF81" s="511"/>
      <c r="CG81" s="511"/>
      <c r="CH81" s="511"/>
      <c r="CI81" s="511"/>
      <c r="CJ81" s="511"/>
      <c r="CK81" s="511"/>
      <c r="CL81" s="511"/>
      <c r="CM81" s="511"/>
    </row>
    <row r="82" spans="5:91" ht="4.7" customHeight="1">
      <c r="E82" s="433"/>
      <c r="F82" s="435"/>
      <c r="G82" s="441"/>
      <c r="H82" s="441"/>
      <c r="I82" s="441"/>
      <c r="J82" s="441"/>
      <c r="K82" s="441"/>
      <c r="L82" s="441"/>
      <c r="M82" s="447"/>
      <c r="N82" s="450"/>
      <c r="O82" s="400"/>
      <c r="P82" s="400"/>
      <c r="Q82" s="400"/>
      <c r="R82" s="400"/>
      <c r="S82" s="365" t="str">
        <f>IF(L13="","",L13)</f>
        <v/>
      </c>
      <c r="T82" s="365"/>
      <c r="U82" s="365"/>
      <c r="V82" s="365"/>
      <c r="W82" s="365"/>
      <c r="X82" s="365"/>
      <c r="Y82" s="365"/>
      <c r="Z82" s="365"/>
      <c r="AA82" s="365"/>
      <c r="AB82" s="365"/>
      <c r="AC82" s="365"/>
      <c r="AD82" s="365"/>
      <c r="AE82" s="365"/>
      <c r="AF82" s="365"/>
      <c r="AG82" s="365"/>
      <c r="AH82" s="365"/>
      <c r="AI82" s="365"/>
      <c r="AJ82" s="365"/>
      <c r="AK82" s="365"/>
      <c r="AL82" s="365"/>
      <c r="AM82" s="365"/>
      <c r="AN82" s="400"/>
      <c r="AO82" s="400"/>
      <c r="AP82" s="447"/>
      <c r="AQ82" s="282"/>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511"/>
      <c r="CB82" s="511"/>
      <c r="CC82" s="511"/>
      <c r="CD82" s="511"/>
      <c r="CE82" s="511"/>
      <c r="CF82" s="511"/>
      <c r="CG82" s="511"/>
      <c r="CH82" s="511"/>
      <c r="CI82" s="511"/>
      <c r="CJ82" s="511"/>
      <c r="CK82" s="511"/>
      <c r="CL82" s="511"/>
      <c r="CM82" s="511"/>
    </row>
    <row r="83" spans="5:91" ht="4.7" customHeight="1">
      <c r="E83" s="433"/>
      <c r="F83" s="435"/>
      <c r="G83" s="441"/>
      <c r="H83" s="441"/>
      <c r="I83" s="441"/>
      <c r="J83" s="441"/>
      <c r="K83" s="441"/>
      <c r="L83" s="441"/>
      <c r="M83" s="447"/>
      <c r="N83" s="450"/>
      <c r="O83" s="400"/>
      <c r="P83" s="400"/>
      <c r="Q83" s="400"/>
      <c r="R83" s="400"/>
      <c r="S83" s="365"/>
      <c r="T83" s="365"/>
      <c r="U83" s="365"/>
      <c r="V83" s="365"/>
      <c r="W83" s="365"/>
      <c r="X83" s="365"/>
      <c r="Y83" s="365"/>
      <c r="Z83" s="365"/>
      <c r="AA83" s="365"/>
      <c r="AB83" s="365"/>
      <c r="AC83" s="365"/>
      <c r="AD83" s="365"/>
      <c r="AE83" s="365"/>
      <c r="AF83" s="365"/>
      <c r="AG83" s="365"/>
      <c r="AH83" s="365"/>
      <c r="AI83" s="365"/>
      <c r="AJ83" s="365"/>
      <c r="AK83" s="365"/>
      <c r="AL83" s="365"/>
      <c r="AM83" s="365"/>
      <c r="AN83" s="400"/>
      <c r="AO83" s="400"/>
      <c r="AP83" s="447"/>
      <c r="AQ83" s="282"/>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511"/>
      <c r="CB83" s="511"/>
      <c r="CC83" s="511"/>
      <c r="CD83" s="511"/>
      <c r="CE83" s="511"/>
      <c r="CF83" s="511"/>
      <c r="CG83" s="511"/>
      <c r="CH83" s="511"/>
      <c r="CI83" s="511"/>
      <c r="CJ83" s="511"/>
      <c r="CK83" s="511"/>
      <c r="CL83" s="511"/>
      <c r="CM83" s="511"/>
    </row>
    <row r="84" spans="5:91" ht="26.25" customHeight="1">
      <c r="E84" s="433"/>
      <c r="F84" s="435"/>
      <c r="G84" s="441"/>
      <c r="H84" s="441"/>
      <c r="I84" s="441"/>
      <c r="J84" s="441"/>
      <c r="K84" s="441"/>
      <c r="L84" s="441"/>
      <c r="M84" s="447"/>
      <c r="N84" s="450"/>
      <c r="O84" s="400"/>
      <c r="P84" s="400"/>
      <c r="Q84" s="400"/>
      <c r="R84" s="400"/>
      <c r="S84" s="365"/>
      <c r="T84" s="365"/>
      <c r="U84" s="365"/>
      <c r="V84" s="365"/>
      <c r="W84" s="365"/>
      <c r="X84" s="365"/>
      <c r="Y84" s="365"/>
      <c r="Z84" s="365"/>
      <c r="AA84" s="365"/>
      <c r="AB84" s="365"/>
      <c r="AC84" s="365"/>
      <c r="AD84" s="365"/>
      <c r="AE84" s="365"/>
      <c r="AF84" s="365"/>
      <c r="AG84" s="365"/>
      <c r="AH84" s="365"/>
      <c r="AI84" s="365"/>
      <c r="AJ84" s="365"/>
      <c r="AK84" s="365"/>
      <c r="AL84" s="365"/>
      <c r="AM84" s="365"/>
      <c r="AN84" s="400"/>
      <c r="AO84" s="400"/>
      <c r="AP84" s="447"/>
      <c r="AQ84" s="282"/>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511"/>
      <c r="CB84" s="511"/>
      <c r="CC84" s="511"/>
      <c r="CD84" s="511"/>
      <c r="CE84" s="511"/>
      <c r="CF84" s="511"/>
      <c r="CG84" s="511"/>
      <c r="CH84" s="511"/>
      <c r="CI84" s="511"/>
      <c r="CJ84" s="511"/>
      <c r="CK84" s="511"/>
      <c r="CL84" s="511"/>
      <c r="CM84" s="511"/>
    </row>
    <row r="85" spans="5:91" ht="4.7" customHeight="1">
      <c r="E85" s="433"/>
      <c r="F85" s="435"/>
      <c r="G85" s="441"/>
      <c r="H85" s="441"/>
      <c r="I85" s="441"/>
      <c r="J85" s="441"/>
      <c r="K85" s="441"/>
      <c r="L85" s="441"/>
      <c r="M85" s="447"/>
      <c r="N85" s="450"/>
      <c r="O85" s="400"/>
      <c r="P85" s="400"/>
      <c r="Q85" s="400"/>
      <c r="R85" s="400"/>
      <c r="S85" s="365"/>
      <c r="T85" s="365"/>
      <c r="U85" s="365"/>
      <c r="V85" s="365"/>
      <c r="W85" s="365"/>
      <c r="X85" s="365"/>
      <c r="Y85" s="365"/>
      <c r="Z85" s="365"/>
      <c r="AA85" s="365"/>
      <c r="AB85" s="365"/>
      <c r="AC85" s="365"/>
      <c r="AD85" s="365"/>
      <c r="AE85" s="365"/>
      <c r="AF85" s="365"/>
      <c r="AG85" s="365"/>
      <c r="AH85" s="365"/>
      <c r="AI85" s="365"/>
      <c r="AJ85" s="365"/>
      <c r="AK85" s="365"/>
      <c r="AL85" s="365"/>
      <c r="AM85" s="365"/>
      <c r="AN85" s="400"/>
      <c r="AO85" s="400"/>
      <c r="AP85" s="447"/>
      <c r="AQ85" s="282"/>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511"/>
      <c r="CB85" s="511"/>
      <c r="CC85" s="511"/>
      <c r="CD85" s="511"/>
      <c r="CE85" s="511"/>
      <c r="CF85" s="511"/>
      <c r="CG85" s="511"/>
      <c r="CH85" s="511"/>
      <c r="CI85" s="511"/>
      <c r="CJ85" s="511"/>
      <c r="CK85" s="511"/>
      <c r="CL85" s="511"/>
      <c r="CM85" s="511"/>
    </row>
    <row r="86" spans="5:91" ht="4.7" customHeight="1">
      <c r="E86" s="433"/>
      <c r="F86" s="435"/>
      <c r="G86" s="441"/>
      <c r="H86" s="441"/>
      <c r="I86" s="441"/>
      <c r="J86" s="441"/>
      <c r="K86" s="441"/>
      <c r="L86" s="441"/>
      <c r="M86" s="447"/>
      <c r="N86" s="450"/>
      <c r="O86" s="400"/>
      <c r="P86" s="400"/>
      <c r="Q86" s="400"/>
      <c r="R86" s="400"/>
      <c r="S86" s="472" t="str">
        <f>IF(L14="","",L14)</f>
        <v/>
      </c>
      <c r="T86" s="472"/>
      <c r="U86" s="472"/>
      <c r="V86" s="472"/>
      <c r="W86" s="472"/>
      <c r="X86" s="472"/>
      <c r="Y86" s="472"/>
      <c r="Z86" s="400"/>
      <c r="AA86" s="90" t="str">
        <f>IF(L15="","",L15)</f>
        <v/>
      </c>
      <c r="AB86" s="90"/>
      <c r="AC86" s="90"/>
      <c r="AD86" s="90"/>
      <c r="AE86" s="90"/>
      <c r="AF86" s="90"/>
      <c r="AG86" s="90"/>
      <c r="AH86" s="90"/>
      <c r="AI86" s="90"/>
      <c r="AJ86" s="90"/>
      <c r="AK86" s="90"/>
      <c r="AL86" s="400"/>
      <c r="AM86" s="400"/>
      <c r="AN86" s="400"/>
      <c r="AO86" s="400"/>
      <c r="AP86" s="447"/>
      <c r="AQ86" s="282"/>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511"/>
      <c r="BW86" s="511"/>
      <c r="BX86" s="511"/>
      <c r="BY86" s="511"/>
      <c r="BZ86" s="511"/>
      <c r="CA86" s="511"/>
      <c r="CB86" s="511"/>
      <c r="CC86" s="511"/>
      <c r="CD86" s="511"/>
      <c r="CE86" s="511"/>
      <c r="CF86" s="511"/>
      <c r="CG86" s="511"/>
      <c r="CH86" s="511"/>
      <c r="CI86" s="511"/>
      <c r="CJ86" s="511"/>
      <c r="CK86" s="511"/>
      <c r="CL86" s="511"/>
      <c r="CM86" s="511"/>
    </row>
    <row r="87" spans="5:91" ht="4.7" customHeight="1">
      <c r="E87" s="433"/>
      <c r="F87" s="435"/>
      <c r="G87" s="441"/>
      <c r="H87" s="441"/>
      <c r="I87" s="441"/>
      <c r="J87" s="441"/>
      <c r="K87" s="441"/>
      <c r="L87" s="441"/>
      <c r="M87" s="447"/>
      <c r="N87" s="450"/>
      <c r="O87" s="465"/>
      <c r="P87" s="465"/>
      <c r="Q87" s="465"/>
      <c r="R87" s="465"/>
      <c r="S87" s="472"/>
      <c r="T87" s="472"/>
      <c r="U87" s="472"/>
      <c r="V87" s="472"/>
      <c r="W87" s="472"/>
      <c r="X87" s="472"/>
      <c r="Y87" s="472"/>
      <c r="Z87" s="465"/>
      <c r="AA87" s="90"/>
      <c r="AB87" s="90"/>
      <c r="AC87" s="90"/>
      <c r="AD87" s="90"/>
      <c r="AE87" s="90"/>
      <c r="AF87" s="90"/>
      <c r="AG87" s="90"/>
      <c r="AH87" s="90"/>
      <c r="AI87" s="90"/>
      <c r="AJ87" s="90"/>
      <c r="AK87" s="90"/>
      <c r="AL87" s="465"/>
      <c r="AM87" s="465"/>
      <c r="AN87" s="465"/>
      <c r="AO87" s="465"/>
      <c r="AP87" s="447"/>
      <c r="AQ87" s="282"/>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511"/>
      <c r="BU87" s="511"/>
      <c r="BV87" s="511"/>
      <c r="BW87" s="511"/>
      <c r="BX87" s="511"/>
      <c r="BY87" s="511"/>
      <c r="BZ87" s="511"/>
      <c r="CA87" s="511"/>
      <c r="CB87" s="511"/>
      <c r="CC87" s="511"/>
      <c r="CD87" s="511"/>
      <c r="CE87" s="511"/>
      <c r="CF87" s="511"/>
      <c r="CG87" s="511"/>
      <c r="CH87" s="511"/>
      <c r="CI87" s="511"/>
      <c r="CJ87" s="511"/>
      <c r="CK87" s="511"/>
      <c r="CL87" s="511"/>
      <c r="CM87" s="511"/>
    </row>
    <row r="88" spans="5:91" ht="4.7" customHeight="1">
      <c r="E88" s="433"/>
      <c r="F88" s="435"/>
      <c r="G88" s="441"/>
      <c r="H88" s="441"/>
      <c r="I88" s="441"/>
      <c r="J88" s="441"/>
      <c r="K88" s="441"/>
      <c r="L88" s="441"/>
      <c r="M88" s="447"/>
      <c r="N88" s="450"/>
      <c r="O88" s="465"/>
      <c r="P88" s="465"/>
      <c r="Q88" s="465"/>
      <c r="R88" s="465"/>
      <c r="S88" s="472"/>
      <c r="T88" s="472"/>
      <c r="U88" s="472"/>
      <c r="V88" s="472"/>
      <c r="W88" s="472"/>
      <c r="X88" s="472"/>
      <c r="Y88" s="472"/>
      <c r="Z88" s="465"/>
      <c r="AA88" s="90"/>
      <c r="AB88" s="90"/>
      <c r="AC88" s="90"/>
      <c r="AD88" s="90"/>
      <c r="AE88" s="90"/>
      <c r="AF88" s="90"/>
      <c r="AG88" s="90"/>
      <c r="AH88" s="90"/>
      <c r="AI88" s="90"/>
      <c r="AJ88" s="90"/>
      <c r="AK88" s="90"/>
      <c r="AL88" s="465"/>
      <c r="AM88" s="465"/>
      <c r="AN88" s="465"/>
      <c r="AO88" s="465"/>
      <c r="AP88" s="447"/>
      <c r="AQ88" s="282"/>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511"/>
      <c r="BU88" s="511"/>
      <c r="BV88" s="511"/>
      <c r="BW88" s="511"/>
      <c r="BX88" s="511"/>
      <c r="BY88" s="511"/>
      <c r="BZ88" s="511"/>
      <c r="CA88" s="511"/>
      <c r="CB88" s="511"/>
      <c r="CC88" s="511"/>
      <c r="CD88" s="511"/>
      <c r="CE88" s="511"/>
      <c r="CF88" s="511"/>
      <c r="CG88" s="511"/>
      <c r="CH88" s="511"/>
      <c r="CI88" s="511"/>
      <c r="CJ88" s="511"/>
      <c r="CK88" s="511"/>
      <c r="CL88" s="511"/>
      <c r="CM88" s="511"/>
    </row>
    <row r="89" spans="5:91" ht="4.7" customHeight="1">
      <c r="E89" s="434"/>
      <c r="F89" s="439"/>
      <c r="G89" s="442"/>
      <c r="H89" s="442"/>
      <c r="I89" s="442"/>
      <c r="J89" s="442"/>
      <c r="K89" s="442"/>
      <c r="L89" s="442"/>
      <c r="M89" s="448"/>
      <c r="N89" s="416"/>
      <c r="O89" s="466"/>
      <c r="P89" s="466"/>
      <c r="Q89" s="466"/>
      <c r="R89" s="466"/>
      <c r="S89" s="473"/>
      <c r="T89" s="473"/>
      <c r="U89" s="473"/>
      <c r="V89" s="473"/>
      <c r="W89" s="473"/>
      <c r="X89" s="473"/>
      <c r="Y89" s="473"/>
      <c r="Z89" s="466"/>
      <c r="AA89" s="494"/>
      <c r="AB89" s="494"/>
      <c r="AC89" s="494"/>
      <c r="AD89" s="494"/>
      <c r="AE89" s="494"/>
      <c r="AF89" s="494"/>
      <c r="AG89" s="494"/>
      <c r="AH89" s="494"/>
      <c r="AI89" s="494"/>
      <c r="AJ89" s="494"/>
      <c r="AK89" s="494"/>
      <c r="AL89" s="466"/>
      <c r="AM89" s="466"/>
      <c r="AN89" s="466"/>
      <c r="AO89" s="466"/>
      <c r="AP89" s="448"/>
      <c r="AQ89" s="282"/>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row>
    <row r="90" spans="5:91" ht="9.6" customHeight="1">
      <c r="E90" s="432" t="s">
        <v>349</v>
      </c>
      <c r="F90" s="438"/>
      <c r="G90" s="440" t="s">
        <v>226</v>
      </c>
      <c r="H90" s="440"/>
      <c r="I90" s="440"/>
      <c r="J90" s="440"/>
      <c r="K90" s="440"/>
      <c r="L90" s="440"/>
      <c r="M90" s="446"/>
      <c r="N90" s="449"/>
      <c r="O90" s="467" t="str">
        <f>AG7</f>
        <v/>
      </c>
      <c r="P90" s="467"/>
      <c r="Q90" s="467"/>
      <c r="R90" s="467"/>
      <c r="S90" s="467"/>
      <c r="T90" s="467"/>
      <c r="U90" s="467"/>
      <c r="V90" s="467"/>
      <c r="W90" s="467"/>
      <c r="X90" s="467"/>
      <c r="Y90" s="467"/>
      <c r="Z90" s="467"/>
      <c r="AA90" s="467"/>
      <c r="AB90" s="467"/>
      <c r="AC90" s="45" t="s">
        <v>45</v>
      </c>
      <c r="AD90" s="45"/>
      <c r="AE90" s="451"/>
      <c r="AF90" s="451"/>
      <c r="AG90" s="330"/>
      <c r="AH90" s="330"/>
      <c r="AI90" s="330"/>
      <c r="AJ90" s="451"/>
      <c r="AK90" s="451"/>
      <c r="AL90" s="451"/>
      <c r="AM90" s="451"/>
      <c r="AN90" s="451"/>
      <c r="AO90" s="451"/>
      <c r="AP90" s="446"/>
      <c r="AQ90" s="282"/>
      <c r="AY90" s="511"/>
      <c r="AZ90" s="511"/>
      <c r="BA90" s="511"/>
      <c r="BB90" s="511"/>
      <c r="BC90" s="511"/>
      <c r="BD90" s="511"/>
      <c r="BE90" s="511"/>
      <c r="BF90" s="511"/>
      <c r="BG90" s="511"/>
      <c r="BH90" s="511"/>
      <c r="BI90" s="511"/>
      <c r="BJ90" s="511"/>
      <c r="BK90" s="511"/>
      <c r="BL90" s="511"/>
      <c r="BM90" s="511"/>
      <c r="BN90" s="511"/>
      <c r="BO90" s="511"/>
      <c r="BP90" s="511"/>
      <c r="BQ90" s="511"/>
      <c r="BR90" s="511"/>
      <c r="BS90" s="511"/>
      <c r="BT90" s="511"/>
      <c r="BU90" s="511"/>
      <c r="BV90" s="511"/>
      <c r="BW90" s="511"/>
      <c r="BX90" s="511"/>
      <c r="BY90" s="511"/>
      <c r="BZ90" s="511"/>
      <c r="CA90" s="511"/>
      <c r="CB90" s="511"/>
      <c r="CC90" s="511"/>
      <c r="CD90" s="511"/>
      <c r="CE90" s="511"/>
      <c r="CF90" s="511"/>
      <c r="CG90" s="511"/>
      <c r="CH90" s="511"/>
      <c r="CI90" s="511"/>
      <c r="CJ90" s="511"/>
      <c r="CK90" s="511"/>
      <c r="CL90" s="511"/>
      <c r="CM90" s="511"/>
    </row>
    <row r="91" spans="5:91" ht="9.6" customHeight="1">
      <c r="E91" s="433"/>
      <c r="F91" s="435"/>
      <c r="G91" s="441"/>
      <c r="H91" s="441"/>
      <c r="I91" s="441"/>
      <c r="J91" s="441"/>
      <c r="K91" s="441"/>
      <c r="L91" s="441"/>
      <c r="M91" s="447"/>
      <c r="N91" s="450"/>
      <c r="O91" s="468"/>
      <c r="P91" s="468"/>
      <c r="Q91" s="468"/>
      <c r="R91" s="468"/>
      <c r="S91" s="468"/>
      <c r="T91" s="468"/>
      <c r="U91" s="468"/>
      <c r="V91" s="468"/>
      <c r="W91" s="468"/>
      <c r="X91" s="468"/>
      <c r="Y91" s="468"/>
      <c r="Z91" s="468"/>
      <c r="AA91" s="468"/>
      <c r="AB91" s="468"/>
      <c r="AC91" s="46"/>
      <c r="AD91" s="46"/>
      <c r="AE91" s="282"/>
      <c r="AF91" s="282"/>
      <c r="AG91" s="331" t="s">
        <v>296</v>
      </c>
      <c r="AH91" s="331"/>
      <c r="AI91" s="331"/>
      <c r="AJ91" s="282"/>
      <c r="AK91" s="282"/>
      <c r="AL91" s="282"/>
      <c r="AM91" s="282"/>
      <c r="AN91" s="282"/>
      <c r="AO91" s="282"/>
      <c r="AP91" s="447"/>
      <c r="AQ91" s="282"/>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row>
    <row r="92" spans="5:91" ht="9.6" customHeight="1">
      <c r="E92" s="433"/>
      <c r="F92" s="435"/>
      <c r="G92" s="441"/>
      <c r="H92" s="441"/>
      <c r="I92" s="441"/>
      <c r="J92" s="441"/>
      <c r="K92" s="441"/>
      <c r="L92" s="441"/>
      <c r="M92" s="447"/>
      <c r="N92" s="450"/>
      <c r="O92" s="468"/>
      <c r="P92" s="468"/>
      <c r="Q92" s="468"/>
      <c r="R92" s="468"/>
      <c r="S92" s="468"/>
      <c r="T92" s="468"/>
      <c r="U92" s="468"/>
      <c r="V92" s="468"/>
      <c r="W92" s="468"/>
      <c r="X92" s="468"/>
      <c r="Y92" s="468"/>
      <c r="Z92" s="468"/>
      <c r="AA92" s="468"/>
      <c r="AB92" s="468"/>
      <c r="AC92" s="46"/>
      <c r="AD92" s="46"/>
      <c r="AE92" s="282"/>
      <c r="AF92" s="282"/>
      <c r="AG92" s="331"/>
      <c r="AH92" s="331"/>
      <c r="AI92" s="331"/>
      <c r="AJ92" s="282"/>
      <c r="AK92" s="282"/>
      <c r="AL92" s="498"/>
      <c r="AM92" s="498"/>
      <c r="AN92" s="499"/>
      <c r="AO92" s="282"/>
      <c r="AP92" s="447"/>
      <c r="AQ92" s="282"/>
      <c r="AY92" s="511"/>
      <c r="AZ92" s="511"/>
      <c r="BA92" s="511"/>
      <c r="BB92" s="511"/>
      <c r="BC92" s="511"/>
      <c r="BD92" s="511"/>
      <c r="BE92" s="511"/>
      <c r="BF92" s="511"/>
      <c r="BG92" s="511"/>
      <c r="BH92" s="511"/>
      <c r="BI92" s="511"/>
      <c r="BJ92" s="511"/>
      <c r="BK92" s="511"/>
      <c r="BL92" s="511"/>
      <c r="BM92" s="511"/>
      <c r="BN92" s="511"/>
      <c r="BO92" s="511"/>
      <c r="BP92" s="511"/>
      <c r="BQ92" s="511"/>
      <c r="BR92" s="511"/>
      <c r="BS92" s="511"/>
      <c r="BT92" s="511"/>
      <c r="BU92" s="511"/>
      <c r="BV92" s="511"/>
      <c r="BW92" s="511"/>
      <c r="BX92" s="511"/>
      <c r="BY92" s="511"/>
      <c r="BZ92" s="511"/>
      <c r="CA92" s="511"/>
      <c r="CB92" s="511"/>
      <c r="CC92" s="511"/>
      <c r="CD92" s="511"/>
      <c r="CE92" s="511"/>
      <c r="CF92" s="511"/>
      <c r="CG92" s="511"/>
      <c r="CH92" s="511"/>
      <c r="CI92" s="511"/>
      <c r="CJ92" s="511"/>
      <c r="CK92" s="511"/>
      <c r="CL92" s="511"/>
      <c r="CM92" s="511"/>
    </row>
    <row r="93" spans="5:91" ht="9.6" customHeight="1">
      <c r="E93" s="433"/>
      <c r="F93" s="435"/>
      <c r="G93" s="441"/>
      <c r="H93" s="441"/>
      <c r="I93" s="441"/>
      <c r="J93" s="441"/>
      <c r="K93" s="441"/>
      <c r="L93" s="441"/>
      <c r="M93" s="447"/>
      <c r="N93" s="450"/>
      <c r="O93" s="468"/>
      <c r="P93" s="468"/>
      <c r="Q93" s="468"/>
      <c r="R93" s="468"/>
      <c r="S93" s="468"/>
      <c r="T93" s="468"/>
      <c r="U93" s="468"/>
      <c r="V93" s="468"/>
      <c r="W93" s="468"/>
      <c r="X93" s="468"/>
      <c r="Y93" s="468"/>
      <c r="Z93" s="468"/>
      <c r="AA93" s="468"/>
      <c r="AB93" s="468"/>
      <c r="AC93" s="46"/>
      <c r="AD93" s="46"/>
      <c r="AE93" s="282"/>
      <c r="AF93" s="282"/>
      <c r="AG93" s="331"/>
      <c r="AH93" s="331"/>
      <c r="AI93" s="331"/>
      <c r="AJ93" s="282"/>
      <c r="AK93" s="282"/>
      <c r="AL93" s="499"/>
      <c r="AM93" s="499"/>
      <c r="AN93" s="499"/>
      <c r="AO93" s="282"/>
      <c r="AP93" s="447"/>
      <c r="AQ93" s="282"/>
      <c r="AY93" s="511"/>
      <c r="AZ93" s="511"/>
      <c r="BA93" s="511"/>
      <c r="BB93" s="511"/>
      <c r="BC93" s="511"/>
      <c r="BD93" s="511"/>
      <c r="BE93" s="511"/>
      <c r="BF93" s="511"/>
      <c r="BG93" s="511"/>
      <c r="BH93" s="511"/>
      <c r="BI93" s="511"/>
      <c r="BJ93" s="511"/>
      <c r="BK93" s="511"/>
      <c r="BL93" s="511"/>
      <c r="BM93" s="511"/>
      <c r="BN93" s="511"/>
      <c r="BO93" s="511"/>
      <c r="BP93" s="511"/>
      <c r="BQ93" s="511"/>
      <c r="BR93" s="511"/>
      <c r="BS93" s="511"/>
      <c r="BT93" s="511"/>
      <c r="BU93" s="511"/>
      <c r="BV93" s="511"/>
      <c r="BW93" s="511"/>
      <c r="BX93" s="511"/>
      <c r="BY93" s="511"/>
      <c r="BZ93" s="511"/>
      <c r="CA93" s="511"/>
      <c r="CB93" s="511"/>
      <c r="CC93" s="511"/>
      <c r="CD93" s="511"/>
      <c r="CE93" s="511"/>
      <c r="CF93" s="511"/>
      <c r="CG93" s="511"/>
      <c r="CH93" s="511"/>
      <c r="CI93" s="511"/>
      <c r="CJ93" s="511"/>
      <c r="CK93" s="511"/>
      <c r="CL93" s="511"/>
      <c r="CM93" s="511"/>
    </row>
    <row r="94" spans="5:91" ht="9.9499999999999993" customHeight="1">
      <c r="E94" s="434"/>
      <c r="F94" s="439"/>
      <c r="G94" s="442"/>
      <c r="H94" s="442"/>
      <c r="I94" s="442"/>
      <c r="J94" s="442"/>
      <c r="K94" s="442"/>
      <c r="L94" s="442"/>
      <c r="M94" s="448"/>
      <c r="N94" s="416"/>
      <c r="O94" s="469"/>
      <c r="P94" s="469"/>
      <c r="Q94" s="469"/>
      <c r="R94" s="469"/>
      <c r="S94" s="469"/>
      <c r="T94" s="469"/>
      <c r="U94" s="469"/>
      <c r="V94" s="469"/>
      <c r="W94" s="469"/>
      <c r="X94" s="469"/>
      <c r="Y94" s="469"/>
      <c r="Z94" s="469"/>
      <c r="AA94" s="469"/>
      <c r="AB94" s="469"/>
      <c r="AC94" s="47"/>
      <c r="AD94" s="47"/>
      <c r="AE94" s="66"/>
      <c r="AF94" s="66"/>
      <c r="AG94" s="332"/>
      <c r="AH94" s="332"/>
      <c r="AI94" s="332"/>
      <c r="AJ94" s="66"/>
      <c r="AK94" s="66"/>
      <c r="AL94" s="66"/>
      <c r="AM94" s="66"/>
      <c r="AN94" s="66"/>
      <c r="AO94" s="66"/>
      <c r="AP94" s="448"/>
      <c r="AQ94" s="282"/>
      <c r="AY94" s="511"/>
      <c r="AZ94" s="511"/>
      <c r="BA94" s="511"/>
      <c r="BB94" s="511"/>
      <c r="BC94" s="511"/>
      <c r="BD94" s="511"/>
      <c r="BE94" s="511"/>
      <c r="BF94" s="511"/>
      <c r="BG94" s="511"/>
      <c r="BH94" s="511"/>
      <c r="BI94" s="511"/>
      <c r="BJ94" s="511"/>
      <c r="BK94" s="511"/>
      <c r="BL94" s="511"/>
      <c r="BM94" s="511"/>
      <c r="BN94" s="511"/>
      <c r="BO94" s="511"/>
      <c r="BP94" s="511"/>
      <c r="BQ94" s="511"/>
      <c r="BR94" s="511"/>
      <c r="BS94" s="511"/>
      <c r="BT94" s="511"/>
      <c r="BU94" s="511"/>
      <c r="BV94" s="511"/>
      <c r="BW94" s="511"/>
      <c r="BX94" s="511"/>
      <c r="BY94" s="511"/>
      <c r="BZ94" s="511"/>
      <c r="CA94" s="511"/>
      <c r="CB94" s="511"/>
      <c r="CC94" s="511"/>
      <c r="CD94" s="511"/>
      <c r="CE94" s="511"/>
      <c r="CF94" s="511"/>
      <c r="CG94" s="511"/>
      <c r="CH94" s="511"/>
      <c r="CI94" s="511"/>
      <c r="CJ94" s="511"/>
      <c r="CK94" s="511"/>
      <c r="CL94" s="511"/>
      <c r="CM94" s="511"/>
    </row>
    <row r="95" spans="5:91" ht="9.6" customHeight="1">
      <c r="E95" s="432" t="s">
        <v>351</v>
      </c>
      <c r="F95" s="438"/>
      <c r="G95" s="440" t="s">
        <v>316</v>
      </c>
      <c r="H95" s="440"/>
      <c r="I95" s="440"/>
      <c r="J95" s="440"/>
      <c r="K95" s="440"/>
      <c r="L95" s="440"/>
      <c r="M95" s="446"/>
      <c r="N95" s="449"/>
      <c r="O95" s="451" t="s">
        <v>277</v>
      </c>
      <c r="P95" s="451"/>
      <c r="Q95" s="451"/>
      <c r="R95" s="451"/>
      <c r="S95" s="451"/>
      <c r="T95" s="451"/>
      <c r="U95" s="474"/>
      <c r="V95" s="474"/>
      <c r="W95" s="474"/>
      <c r="X95" s="451" t="s">
        <v>312</v>
      </c>
      <c r="Y95" s="451"/>
      <c r="Z95" s="451"/>
      <c r="AA95" s="451"/>
      <c r="AB95" s="451" t="s">
        <v>86</v>
      </c>
      <c r="AC95" s="451"/>
      <c r="AD95" s="451"/>
      <c r="AE95" s="451"/>
      <c r="AF95" s="451"/>
      <c r="AG95" s="451"/>
      <c r="AH95" s="451"/>
      <c r="AI95" s="451"/>
      <c r="AJ95" s="451"/>
      <c r="AK95" s="451"/>
      <c r="AL95" s="451"/>
      <c r="AM95" s="451"/>
      <c r="AN95" s="451"/>
      <c r="AO95" s="451"/>
      <c r="AP95" s="446"/>
      <c r="AQ95" s="282"/>
      <c r="AY95" s="511"/>
      <c r="AZ95" s="511"/>
      <c r="BA95" s="511"/>
      <c r="BB95" s="511"/>
      <c r="BC95" s="511"/>
      <c r="BD95" s="511"/>
      <c r="BE95" s="511"/>
      <c r="BF95" s="511"/>
      <c r="BG95" s="511"/>
      <c r="BH95" s="511"/>
      <c r="BI95" s="511"/>
      <c r="BJ95" s="511"/>
      <c r="BK95" s="511"/>
      <c r="BL95" s="511"/>
      <c r="BM95" s="511"/>
      <c r="BN95" s="511"/>
      <c r="BO95" s="511"/>
      <c r="BP95" s="511"/>
      <c r="BQ95" s="511"/>
      <c r="BR95" s="511"/>
      <c r="BS95" s="511"/>
      <c r="BT95" s="511"/>
      <c r="BU95" s="511"/>
      <c r="BV95" s="511"/>
      <c r="BW95" s="511"/>
      <c r="BX95" s="511"/>
      <c r="BY95" s="511"/>
      <c r="BZ95" s="511"/>
      <c r="CA95" s="511"/>
      <c r="CB95" s="511"/>
      <c r="CC95" s="511"/>
      <c r="CD95" s="511"/>
      <c r="CE95" s="511"/>
      <c r="CF95" s="511"/>
      <c r="CG95" s="511"/>
      <c r="CH95" s="511"/>
      <c r="CI95" s="511"/>
      <c r="CJ95" s="511"/>
      <c r="CK95" s="511"/>
      <c r="CL95" s="511"/>
      <c r="CM95" s="511"/>
    </row>
    <row r="96" spans="5:91" ht="9.6" customHeight="1">
      <c r="E96" s="433"/>
      <c r="F96" s="435"/>
      <c r="G96" s="441"/>
      <c r="H96" s="441"/>
      <c r="I96" s="441"/>
      <c r="J96" s="441"/>
      <c r="K96" s="441"/>
      <c r="L96" s="441"/>
      <c r="M96" s="447"/>
      <c r="N96" s="450"/>
      <c r="O96" s="282"/>
      <c r="P96" s="282"/>
      <c r="Q96" s="282"/>
      <c r="R96" s="282"/>
      <c r="S96" s="282"/>
      <c r="T96" s="282"/>
      <c r="U96" s="475"/>
      <c r="V96" s="475"/>
      <c r="W96" s="475"/>
      <c r="X96" s="282"/>
      <c r="Y96" s="282"/>
      <c r="Z96" s="282"/>
      <c r="AA96" s="282"/>
      <c r="AB96" s="282"/>
      <c r="AC96" s="282"/>
      <c r="AD96" s="282"/>
      <c r="AE96" s="282"/>
      <c r="AF96" s="282"/>
      <c r="AG96" s="282"/>
      <c r="AH96" s="282"/>
      <c r="AI96" s="282"/>
      <c r="AJ96" s="282"/>
      <c r="AK96" s="282"/>
      <c r="AL96" s="282"/>
      <c r="AM96" s="282"/>
      <c r="AN96" s="282"/>
      <c r="AO96" s="282"/>
      <c r="AP96" s="447"/>
      <c r="AQ96" s="282"/>
      <c r="AY96" s="511"/>
      <c r="AZ96" s="511"/>
      <c r="BA96" s="511"/>
      <c r="BB96" s="511"/>
      <c r="BC96" s="511"/>
      <c r="BD96" s="511"/>
      <c r="BE96" s="511"/>
      <c r="BF96" s="511"/>
      <c r="BG96" s="511"/>
      <c r="BH96" s="511"/>
      <c r="BI96" s="511"/>
      <c r="BJ96" s="511"/>
      <c r="BK96" s="511"/>
      <c r="BL96" s="511"/>
      <c r="BM96" s="511"/>
      <c r="BN96" s="511"/>
      <c r="BO96" s="511"/>
      <c r="BP96" s="511"/>
      <c r="BQ96" s="511"/>
      <c r="BR96" s="511"/>
      <c r="BS96" s="511"/>
      <c r="BT96" s="511"/>
      <c r="BU96" s="511"/>
      <c r="BV96" s="511"/>
      <c r="BW96" s="511"/>
      <c r="BX96" s="511"/>
      <c r="BY96" s="511"/>
      <c r="BZ96" s="511"/>
      <c r="CA96" s="511"/>
      <c r="CB96" s="511"/>
      <c r="CC96" s="511"/>
      <c r="CD96" s="511"/>
      <c r="CE96" s="511"/>
      <c r="CF96" s="511"/>
      <c r="CG96" s="511"/>
      <c r="CH96" s="511"/>
      <c r="CI96" s="511"/>
      <c r="CJ96" s="511"/>
      <c r="CK96" s="511"/>
      <c r="CL96" s="511"/>
      <c r="CM96" s="511"/>
    </row>
    <row r="97" spans="3:91" ht="9.6" customHeight="1">
      <c r="E97" s="433"/>
      <c r="F97" s="435"/>
      <c r="G97" s="441"/>
      <c r="H97" s="441"/>
      <c r="I97" s="441"/>
      <c r="J97" s="441"/>
      <c r="K97" s="441"/>
      <c r="L97" s="441"/>
      <c r="M97" s="447"/>
      <c r="N97" s="450"/>
      <c r="O97" s="282"/>
      <c r="P97" s="282"/>
      <c r="Q97" s="282"/>
      <c r="R97" s="282"/>
      <c r="S97" s="282"/>
      <c r="T97" s="282"/>
      <c r="U97" s="475"/>
      <c r="V97" s="475"/>
      <c r="W97" s="475"/>
      <c r="X97" s="282"/>
      <c r="Y97" s="282"/>
      <c r="Z97" s="282"/>
      <c r="AA97" s="282"/>
      <c r="AB97" s="282"/>
      <c r="AC97" s="282"/>
      <c r="AD97" s="282"/>
      <c r="AE97" s="282"/>
      <c r="AF97" s="282"/>
      <c r="AG97" s="282"/>
      <c r="AH97" s="282"/>
      <c r="AI97" s="282"/>
      <c r="AJ97" s="282"/>
      <c r="AK97" s="282"/>
      <c r="AL97" s="282"/>
      <c r="AM97" s="282"/>
      <c r="AN97" s="282"/>
      <c r="AO97" s="282"/>
      <c r="AP97" s="447"/>
      <c r="AQ97" s="282"/>
      <c r="AY97" s="511"/>
      <c r="AZ97" s="511"/>
      <c r="BA97" s="511"/>
      <c r="BB97" s="511"/>
      <c r="BC97" s="511"/>
      <c r="BD97" s="511"/>
      <c r="BE97" s="511"/>
      <c r="BF97" s="511"/>
      <c r="BG97" s="511"/>
      <c r="BH97" s="511"/>
      <c r="BI97" s="511"/>
      <c r="BJ97" s="511"/>
      <c r="BK97" s="511"/>
      <c r="BL97" s="511"/>
      <c r="BM97" s="511"/>
      <c r="BN97" s="511"/>
      <c r="BO97" s="511"/>
      <c r="BP97" s="511"/>
      <c r="BQ97" s="511"/>
      <c r="BR97" s="511"/>
      <c r="BS97" s="511"/>
      <c r="BT97" s="511"/>
      <c r="BU97" s="511"/>
      <c r="BV97" s="511"/>
      <c r="BW97" s="511"/>
      <c r="BX97" s="511"/>
      <c r="BY97" s="511"/>
      <c r="BZ97" s="511"/>
      <c r="CA97" s="511"/>
      <c r="CB97" s="511"/>
      <c r="CC97" s="511"/>
      <c r="CD97" s="511"/>
      <c r="CE97" s="511"/>
      <c r="CF97" s="511"/>
      <c r="CG97" s="511"/>
      <c r="CH97" s="511"/>
      <c r="CI97" s="511"/>
      <c r="CJ97" s="511"/>
      <c r="CK97" s="511"/>
      <c r="CL97" s="511"/>
      <c r="CM97" s="511"/>
    </row>
    <row r="98" spans="3:91" ht="9.6" customHeight="1">
      <c r="E98" s="433"/>
      <c r="F98" s="435"/>
      <c r="G98" s="441"/>
      <c r="H98" s="441"/>
      <c r="I98" s="441"/>
      <c r="J98" s="441"/>
      <c r="K98" s="441"/>
      <c r="L98" s="441"/>
      <c r="M98" s="447"/>
      <c r="N98" s="450"/>
      <c r="O98" s="282"/>
      <c r="P98" s="282"/>
      <c r="Q98" s="282"/>
      <c r="R98" s="282"/>
      <c r="S98" s="282"/>
      <c r="T98" s="282"/>
      <c r="U98" s="475"/>
      <c r="V98" s="475"/>
      <c r="W98" s="475"/>
      <c r="X98" s="282"/>
      <c r="Y98" s="282"/>
      <c r="Z98" s="282"/>
      <c r="AA98" s="282"/>
      <c r="AB98" s="282"/>
      <c r="AC98" s="282"/>
      <c r="AD98" s="282"/>
      <c r="AE98" s="282"/>
      <c r="AF98" s="282"/>
      <c r="AG98" s="282"/>
      <c r="AH98" s="282"/>
      <c r="AI98" s="282"/>
      <c r="AJ98" s="282"/>
      <c r="AK98" s="282"/>
      <c r="AL98" s="282"/>
      <c r="AM98" s="282"/>
      <c r="AN98" s="282"/>
      <c r="AO98" s="282"/>
      <c r="AP98" s="447"/>
      <c r="AQ98" s="282"/>
      <c r="AY98" s="511"/>
      <c r="AZ98" s="511"/>
      <c r="BA98" s="511"/>
      <c r="BB98" s="511"/>
      <c r="BC98" s="511"/>
      <c r="BD98" s="511"/>
      <c r="BE98" s="511"/>
      <c r="BF98" s="511"/>
      <c r="BG98" s="511"/>
      <c r="BH98" s="511"/>
      <c r="BI98" s="511"/>
      <c r="BJ98" s="511"/>
      <c r="BK98" s="511"/>
      <c r="BL98" s="511"/>
      <c r="BM98" s="511"/>
      <c r="BN98" s="511"/>
      <c r="BO98" s="511"/>
      <c r="BP98" s="511"/>
      <c r="BQ98" s="511"/>
      <c r="BR98" s="511"/>
      <c r="BS98" s="511"/>
      <c r="BT98" s="511"/>
      <c r="BU98" s="511"/>
      <c r="BV98" s="511"/>
      <c r="BW98" s="511"/>
      <c r="BX98" s="511"/>
      <c r="BY98" s="511"/>
      <c r="BZ98" s="511"/>
      <c r="CA98" s="511"/>
      <c r="CB98" s="511"/>
      <c r="CC98" s="511"/>
      <c r="CD98" s="511"/>
      <c r="CE98" s="511"/>
      <c r="CF98" s="511"/>
      <c r="CG98" s="511"/>
      <c r="CH98" s="511"/>
      <c r="CI98" s="511"/>
      <c r="CJ98" s="511"/>
      <c r="CK98" s="511"/>
      <c r="CL98" s="511"/>
      <c r="CM98" s="511"/>
    </row>
    <row r="99" spans="3:91" ht="9.9499999999999993" customHeight="1">
      <c r="E99" s="434"/>
      <c r="F99" s="439"/>
      <c r="G99" s="442"/>
      <c r="H99" s="442"/>
      <c r="I99" s="442"/>
      <c r="J99" s="442"/>
      <c r="K99" s="442"/>
      <c r="L99" s="442"/>
      <c r="M99" s="448"/>
      <c r="N99" s="416"/>
      <c r="O99" s="66"/>
      <c r="P99" s="66"/>
      <c r="Q99" s="66"/>
      <c r="R99" s="66"/>
      <c r="S99" s="66"/>
      <c r="T99" s="66"/>
      <c r="U99" s="476"/>
      <c r="V99" s="476"/>
      <c r="W99" s="476"/>
      <c r="X99" s="66"/>
      <c r="Y99" s="66"/>
      <c r="Z99" s="66"/>
      <c r="AA99" s="66"/>
      <c r="AB99" s="66"/>
      <c r="AC99" s="66"/>
      <c r="AD99" s="66"/>
      <c r="AE99" s="66"/>
      <c r="AF99" s="66"/>
      <c r="AG99" s="66"/>
      <c r="AH99" s="66"/>
      <c r="AI99" s="66"/>
      <c r="AJ99" s="66"/>
      <c r="AK99" s="66"/>
      <c r="AL99" s="66"/>
      <c r="AM99" s="66"/>
      <c r="AN99" s="66"/>
      <c r="AO99" s="66"/>
      <c r="AP99" s="448"/>
      <c r="AQ99" s="282"/>
      <c r="AY99" s="511"/>
      <c r="AZ99" s="511"/>
      <c r="BA99" s="511"/>
      <c r="BB99" s="511"/>
      <c r="BC99" s="511"/>
      <c r="BD99" s="511"/>
      <c r="BE99" s="511"/>
      <c r="BF99" s="511"/>
      <c r="BG99" s="511"/>
      <c r="BH99" s="511"/>
      <c r="BI99" s="511"/>
      <c r="BJ99" s="511"/>
      <c r="BK99" s="511"/>
      <c r="BL99" s="511"/>
      <c r="BM99" s="511"/>
      <c r="BN99" s="511"/>
      <c r="BO99" s="511"/>
      <c r="BP99" s="511"/>
      <c r="BQ99" s="511"/>
      <c r="BR99" s="511"/>
      <c r="BS99" s="511"/>
      <c r="BT99" s="511"/>
      <c r="BU99" s="511"/>
      <c r="BV99" s="511"/>
      <c r="BW99" s="511"/>
      <c r="BX99" s="511"/>
      <c r="BY99" s="511"/>
      <c r="BZ99" s="511"/>
      <c r="CA99" s="511"/>
      <c r="CB99" s="511"/>
      <c r="CC99" s="511"/>
      <c r="CD99" s="511"/>
      <c r="CE99" s="511"/>
      <c r="CF99" s="511"/>
      <c r="CG99" s="511"/>
      <c r="CH99" s="511"/>
      <c r="CI99" s="511"/>
      <c r="CJ99" s="511"/>
      <c r="CK99" s="511"/>
      <c r="CL99" s="511"/>
      <c r="CM99" s="511"/>
    </row>
    <row r="100" spans="3:91" ht="9.6" customHeight="1">
      <c r="E100" s="432" t="s">
        <v>286</v>
      </c>
      <c r="F100" s="438"/>
      <c r="G100" s="440" t="s">
        <v>39</v>
      </c>
      <c r="H100" s="440"/>
      <c r="I100" s="440"/>
      <c r="J100" s="440"/>
      <c r="K100" s="440"/>
      <c r="L100" s="440"/>
      <c r="M100" s="446"/>
      <c r="N100" s="449"/>
      <c r="O100" s="451" t="s">
        <v>272</v>
      </c>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46"/>
      <c r="AQ100" s="282"/>
      <c r="AY100" s="511"/>
      <c r="AZ100" s="511"/>
      <c r="BA100" s="511"/>
      <c r="BB100" s="511"/>
      <c r="BC100" s="511"/>
      <c r="BD100" s="511"/>
      <c r="BE100" s="511"/>
      <c r="BF100" s="511"/>
      <c r="BG100" s="511"/>
      <c r="BH100" s="511"/>
      <c r="BI100" s="511"/>
      <c r="BJ100" s="511"/>
      <c r="BK100" s="511"/>
      <c r="BL100" s="511"/>
      <c r="BM100" s="511"/>
      <c r="BN100" s="511"/>
      <c r="BO100" s="511"/>
      <c r="BP100" s="511"/>
      <c r="BQ100" s="511"/>
      <c r="BR100" s="511"/>
      <c r="BS100" s="511"/>
      <c r="BT100" s="511"/>
      <c r="BU100" s="511"/>
      <c r="BV100" s="511"/>
      <c r="BW100" s="511"/>
      <c r="BX100" s="511"/>
      <c r="BY100" s="511"/>
      <c r="BZ100" s="511"/>
      <c r="CA100" s="511"/>
      <c r="CB100" s="511"/>
      <c r="CC100" s="511"/>
      <c r="CD100" s="511"/>
      <c r="CE100" s="511"/>
      <c r="CF100" s="511"/>
      <c r="CG100" s="511"/>
      <c r="CH100" s="511"/>
      <c r="CI100" s="511"/>
      <c r="CJ100" s="511"/>
      <c r="CK100" s="511"/>
      <c r="CL100" s="511"/>
      <c r="CM100" s="511"/>
    </row>
    <row r="101" spans="3:91" ht="9.6" customHeight="1">
      <c r="E101" s="433"/>
      <c r="F101" s="435"/>
      <c r="G101" s="441"/>
      <c r="H101" s="441"/>
      <c r="I101" s="441"/>
      <c r="J101" s="441"/>
      <c r="K101" s="441"/>
      <c r="L101" s="441"/>
      <c r="M101" s="447"/>
      <c r="N101" s="450"/>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447"/>
      <c r="AQ101" s="282"/>
      <c r="AY101" s="511"/>
      <c r="AZ101" s="511"/>
      <c r="BA101" s="511"/>
      <c r="BB101" s="511"/>
      <c r="BC101" s="511"/>
      <c r="BD101" s="511"/>
      <c r="BE101" s="511"/>
      <c r="BF101" s="511"/>
      <c r="BG101" s="511"/>
      <c r="BH101" s="511"/>
      <c r="BI101" s="511"/>
      <c r="BJ101" s="511"/>
      <c r="BK101" s="511"/>
      <c r="BL101" s="511"/>
      <c r="BM101" s="511"/>
      <c r="BN101" s="511"/>
      <c r="BO101" s="511"/>
      <c r="BP101" s="511"/>
      <c r="BQ101" s="511"/>
      <c r="BR101" s="511"/>
      <c r="BS101" s="511"/>
      <c r="BT101" s="511"/>
      <c r="BU101" s="511"/>
      <c r="BV101" s="511"/>
      <c r="BW101" s="511"/>
      <c r="BX101" s="511"/>
      <c r="BY101" s="511"/>
      <c r="BZ101" s="511"/>
      <c r="CA101" s="511"/>
      <c r="CB101" s="511"/>
      <c r="CC101" s="511"/>
      <c r="CD101" s="511"/>
      <c r="CE101" s="511"/>
      <c r="CF101" s="511"/>
      <c r="CG101" s="511"/>
      <c r="CH101" s="511"/>
      <c r="CI101" s="511"/>
      <c r="CJ101" s="511"/>
      <c r="CK101" s="511"/>
      <c r="CL101" s="511"/>
      <c r="CM101" s="511"/>
    </row>
    <row r="102" spans="3:91" ht="9.6" customHeight="1">
      <c r="E102" s="433"/>
      <c r="F102" s="435"/>
      <c r="G102" s="441"/>
      <c r="H102" s="441"/>
      <c r="I102" s="441"/>
      <c r="J102" s="441"/>
      <c r="K102" s="441"/>
      <c r="L102" s="441"/>
      <c r="M102" s="447"/>
      <c r="N102" s="450"/>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447"/>
      <c r="AQ102" s="282"/>
      <c r="AY102" s="511"/>
      <c r="AZ102" s="511"/>
      <c r="BA102" s="511"/>
      <c r="BB102" s="511"/>
      <c r="BC102" s="511"/>
      <c r="BD102" s="511"/>
      <c r="BE102" s="511"/>
      <c r="BF102" s="511"/>
      <c r="BG102" s="511"/>
      <c r="BH102" s="511"/>
      <c r="BI102" s="511"/>
      <c r="BJ102" s="511"/>
      <c r="BK102" s="511"/>
      <c r="BL102" s="511"/>
      <c r="BM102" s="511"/>
      <c r="BN102" s="511"/>
      <c r="BO102" s="511"/>
      <c r="BP102" s="511"/>
      <c r="BQ102" s="511"/>
      <c r="BR102" s="511"/>
      <c r="BS102" s="511"/>
      <c r="BT102" s="511"/>
      <c r="BU102" s="511"/>
      <c r="BV102" s="511"/>
      <c r="BW102" s="511"/>
      <c r="BX102" s="511"/>
      <c r="BY102" s="511"/>
      <c r="BZ102" s="511"/>
      <c r="CA102" s="511"/>
      <c r="CB102" s="511"/>
      <c r="CC102" s="511"/>
      <c r="CD102" s="511"/>
      <c r="CE102" s="511"/>
      <c r="CF102" s="511"/>
      <c r="CG102" s="511"/>
      <c r="CH102" s="511"/>
      <c r="CI102" s="511"/>
      <c r="CJ102" s="511"/>
      <c r="CK102" s="511"/>
      <c r="CL102" s="511"/>
      <c r="CM102" s="511"/>
    </row>
    <row r="103" spans="3:91" ht="9.6" customHeight="1">
      <c r="E103" s="433"/>
      <c r="F103" s="435"/>
      <c r="G103" s="441"/>
      <c r="H103" s="441"/>
      <c r="I103" s="441"/>
      <c r="J103" s="441"/>
      <c r="K103" s="441"/>
      <c r="L103" s="441"/>
      <c r="M103" s="447"/>
      <c r="N103" s="450"/>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447"/>
      <c r="AQ103" s="282"/>
      <c r="AY103" s="511"/>
      <c r="AZ103" s="511"/>
      <c r="BA103" s="511"/>
      <c r="BB103" s="511"/>
      <c r="BC103" s="511"/>
      <c r="BD103" s="511"/>
      <c r="BE103" s="511"/>
      <c r="BF103" s="511"/>
      <c r="BG103" s="511"/>
      <c r="BH103" s="511"/>
      <c r="BI103" s="511"/>
      <c r="BJ103" s="511"/>
      <c r="BK103" s="511"/>
      <c r="BL103" s="511"/>
      <c r="BM103" s="511"/>
      <c r="BN103" s="511"/>
      <c r="BO103" s="511"/>
      <c r="BP103" s="511"/>
      <c r="BQ103" s="511"/>
      <c r="BR103" s="511"/>
      <c r="BS103" s="511"/>
      <c r="BT103" s="511"/>
      <c r="BU103" s="511"/>
      <c r="BV103" s="511"/>
      <c r="BW103" s="511"/>
      <c r="BX103" s="511"/>
      <c r="BY103" s="511"/>
      <c r="BZ103" s="511"/>
      <c r="CA103" s="511"/>
      <c r="CB103" s="511"/>
      <c r="CC103" s="511"/>
      <c r="CD103" s="511"/>
      <c r="CE103" s="511"/>
      <c r="CF103" s="511"/>
      <c r="CG103" s="511"/>
      <c r="CH103" s="511"/>
      <c r="CI103" s="511"/>
      <c r="CJ103" s="511"/>
      <c r="CK103" s="511"/>
      <c r="CL103" s="511"/>
      <c r="CM103" s="511"/>
    </row>
    <row r="104" spans="3:91" ht="9.9499999999999993" customHeight="1">
      <c r="E104" s="434"/>
      <c r="F104" s="439"/>
      <c r="G104" s="442"/>
      <c r="H104" s="442"/>
      <c r="I104" s="442"/>
      <c r="J104" s="442"/>
      <c r="K104" s="442"/>
      <c r="L104" s="442"/>
      <c r="M104" s="448"/>
      <c r="N104" s="41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448"/>
      <c r="AQ104" s="282"/>
      <c r="AY104" s="511"/>
      <c r="AZ104" s="511"/>
      <c r="BA104" s="511"/>
      <c r="BB104" s="511"/>
      <c r="BC104" s="511"/>
      <c r="BD104" s="511"/>
      <c r="BE104" s="511"/>
      <c r="BF104" s="511"/>
      <c r="BG104" s="511"/>
      <c r="BH104" s="511"/>
      <c r="BI104" s="511"/>
      <c r="BJ104" s="511"/>
      <c r="BK104" s="511"/>
      <c r="BL104" s="511"/>
      <c r="BM104" s="511"/>
      <c r="BN104" s="511"/>
      <c r="BO104" s="511"/>
      <c r="BP104" s="511"/>
      <c r="BQ104" s="511"/>
      <c r="BR104" s="511"/>
      <c r="BS104" s="511"/>
      <c r="BT104" s="511"/>
      <c r="BU104" s="511"/>
      <c r="BV104" s="511"/>
      <c r="BW104" s="511"/>
      <c r="BX104" s="511"/>
      <c r="BY104" s="511"/>
      <c r="BZ104" s="511"/>
      <c r="CA104" s="511"/>
      <c r="CB104" s="511"/>
      <c r="CC104" s="511"/>
      <c r="CD104" s="511"/>
      <c r="CE104" s="511"/>
      <c r="CF104" s="511"/>
      <c r="CG104" s="511"/>
      <c r="CH104" s="511"/>
      <c r="CI104" s="511"/>
      <c r="CJ104" s="511"/>
      <c r="CK104" s="511"/>
      <c r="CL104" s="511"/>
      <c r="CM104" s="511"/>
    </row>
    <row r="105" spans="3:91" ht="9.9499999999999993" customHeight="1">
      <c r="E105" s="435"/>
      <c r="F105" s="435"/>
      <c r="G105" s="441"/>
      <c r="H105" s="441"/>
      <c r="I105" s="441"/>
      <c r="J105" s="441"/>
      <c r="K105" s="441"/>
      <c r="L105" s="44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1"/>
      <c r="CH105" s="511"/>
      <c r="CI105" s="511"/>
      <c r="CJ105" s="511"/>
      <c r="CK105" s="511"/>
      <c r="CL105" s="511"/>
      <c r="CM105" s="511"/>
    </row>
    <row r="106" spans="3:91" ht="3.75" customHeight="1">
      <c r="I106" s="443"/>
      <c r="J106" s="443"/>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3"/>
      <c r="AM106" s="443"/>
      <c r="AN106" s="443"/>
      <c r="AO106" s="443"/>
    </row>
    <row r="107" spans="3:91" ht="13.5" customHeight="1">
      <c r="H107" s="443"/>
      <c r="I107" s="443"/>
      <c r="J107" s="443"/>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3"/>
      <c r="AM107" s="443"/>
      <c r="AN107" s="443"/>
      <c r="AO107" s="443"/>
    </row>
    <row r="108" spans="3:91" ht="18.95" customHeight="1">
      <c r="C108" s="430" t="str">
        <f>目次!F1</f>
        <v>【契約監理/20240401/第1版】</v>
      </c>
      <c r="H108" s="443"/>
      <c r="I108" s="443"/>
      <c r="J108" s="443"/>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3"/>
      <c r="AM108" s="443"/>
      <c r="AN108" s="443"/>
      <c r="AO108" s="443"/>
      <c r="BS108" s="479"/>
    </row>
    <row r="109" spans="3:91" ht="18.95" customHeight="1">
      <c r="H109" s="443"/>
      <c r="I109" s="443"/>
      <c r="J109" s="443"/>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3"/>
      <c r="AM109" s="443"/>
      <c r="AN109" s="443"/>
      <c r="AO109" s="443"/>
      <c r="BS109" s="479"/>
    </row>
    <row r="110" spans="3:91" ht="18.95" customHeight="1">
      <c r="H110" s="443"/>
      <c r="I110" s="443"/>
      <c r="J110" s="443"/>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3"/>
      <c r="AM110" s="443"/>
      <c r="AN110" s="443"/>
      <c r="AO110" s="443"/>
      <c r="BS110" s="479"/>
    </row>
    <row r="111" spans="3:91" ht="18.95" customHeight="1">
      <c r="H111" s="443"/>
      <c r="I111" s="443"/>
      <c r="J111" s="443"/>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3"/>
      <c r="AM111" s="443"/>
      <c r="AN111" s="443"/>
      <c r="AO111" s="443"/>
      <c r="BS111" s="479"/>
    </row>
    <row r="112" spans="3:91" ht="18.95" customHeight="1">
      <c r="H112" s="443"/>
      <c r="I112" s="443"/>
      <c r="J112" s="443"/>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3"/>
      <c r="AM112" s="443"/>
      <c r="AN112" s="443"/>
      <c r="AO112" s="443"/>
      <c r="BS112" s="479"/>
    </row>
    <row r="113" spans="8:71" ht="18.95" customHeight="1">
      <c r="H113" s="443"/>
      <c r="I113" s="443"/>
      <c r="J113" s="443"/>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3"/>
      <c r="AM113" s="443"/>
      <c r="AN113" s="443"/>
      <c r="AO113" s="443"/>
      <c r="BS113" s="479"/>
    </row>
    <row r="114" spans="8:71" ht="18.95" customHeight="1">
      <c r="H114" s="443"/>
      <c r="I114" s="443"/>
      <c r="J114" s="443"/>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3"/>
      <c r="AM114" s="443"/>
      <c r="AN114" s="443"/>
      <c r="AO114" s="443"/>
      <c r="BS114" s="479"/>
    </row>
    <row r="115" spans="8:71" ht="18.95" customHeight="1">
      <c r="H115" s="443"/>
      <c r="I115" s="443"/>
      <c r="J115" s="443"/>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3"/>
      <c r="AM115" s="443"/>
      <c r="AN115" s="443"/>
      <c r="AO115" s="443"/>
      <c r="BS115" s="479"/>
    </row>
    <row r="116" spans="8:71" ht="18.95" customHeight="1">
      <c r="H116" s="443"/>
      <c r="I116" s="443"/>
      <c r="J116" s="443"/>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3"/>
      <c r="AM116" s="443"/>
      <c r="AN116" s="443"/>
      <c r="AO116" s="443"/>
      <c r="BS116" s="479"/>
    </row>
    <row r="117" spans="8:71" ht="18.95" customHeight="1">
      <c r="H117" s="443"/>
      <c r="I117" s="443"/>
      <c r="J117" s="443"/>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3"/>
      <c r="AM117" s="443"/>
      <c r="AN117" s="443"/>
      <c r="AO117" s="443"/>
      <c r="BS117" s="479"/>
    </row>
    <row r="118" spans="8:71" ht="18.95" customHeight="1">
      <c r="H118" s="443"/>
      <c r="I118" s="443"/>
      <c r="J118" s="443"/>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3"/>
      <c r="AM118" s="443"/>
      <c r="AN118" s="443"/>
      <c r="AO118" s="443"/>
      <c r="BS118" s="479"/>
    </row>
    <row r="119" spans="8:71" ht="18.95" customHeight="1">
      <c r="H119" s="443"/>
      <c r="I119" s="443"/>
      <c r="J119" s="443"/>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3"/>
      <c r="AM119" s="443"/>
      <c r="AN119" s="443"/>
      <c r="AO119" s="443"/>
      <c r="BS119" s="479"/>
    </row>
    <row r="120" spans="8:71" ht="18.95" customHeight="1">
      <c r="H120" s="443"/>
      <c r="I120" s="443"/>
      <c r="J120" s="443"/>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3"/>
      <c r="AM120" s="443"/>
      <c r="AN120" s="443"/>
      <c r="AO120" s="443"/>
      <c r="BS120" s="479"/>
    </row>
    <row r="121" spans="8:71" ht="18.95" customHeight="1">
      <c r="H121" s="443"/>
      <c r="I121" s="443"/>
      <c r="J121" s="443"/>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3"/>
      <c r="AM121" s="443"/>
      <c r="AN121" s="443"/>
      <c r="AO121" s="443"/>
      <c r="BS121" s="479"/>
    </row>
    <row r="122" spans="8:71" ht="18.95" customHeight="1">
      <c r="H122" s="443"/>
      <c r="I122" s="443"/>
      <c r="J122" s="443"/>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3"/>
      <c r="AM122" s="443"/>
      <c r="AN122" s="443"/>
      <c r="AO122" s="443"/>
      <c r="BS122" s="479"/>
    </row>
    <row r="123" spans="8:71" ht="18.95" customHeight="1">
      <c r="H123" s="443"/>
      <c r="I123" s="443"/>
      <c r="J123" s="443"/>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3"/>
      <c r="AM123" s="443"/>
      <c r="AN123" s="443"/>
      <c r="AO123" s="443"/>
      <c r="BS123" s="479"/>
    </row>
    <row r="124" spans="8:71" ht="18.95" customHeight="1">
      <c r="H124" s="443"/>
      <c r="I124" s="443"/>
      <c r="J124" s="443"/>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3"/>
      <c r="AM124" s="443"/>
      <c r="AN124" s="443"/>
      <c r="AO124" s="443"/>
      <c r="BS124" s="479"/>
    </row>
    <row r="125" spans="8:71" ht="18.95" customHeight="1">
      <c r="H125" s="443"/>
      <c r="I125" s="443"/>
      <c r="J125" s="443"/>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3"/>
      <c r="AM125" s="443"/>
      <c r="AN125" s="443"/>
      <c r="AO125" s="443"/>
      <c r="BS125" s="479"/>
    </row>
    <row r="126" spans="8:71" ht="18.95" customHeight="1">
      <c r="H126" s="443"/>
      <c r="I126" s="443"/>
      <c r="J126" s="443"/>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3"/>
      <c r="AM126" s="443"/>
      <c r="AN126" s="443"/>
      <c r="AO126" s="443"/>
      <c r="BS126" s="479"/>
    </row>
    <row r="127" spans="8:71" ht="18.95" customHeight="1">
      <c r="H127" s="443"/>
      <c r="I127" s="443"/>
      <c r="J127" s="443"/>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3"/>
      <c r="AM127" s="443"/>
      <c r="AN127" s="443"/>
      <c r="AO127" s="443"/>
      <c r="BS127" s="479"/>
    </row>
    <row r="128" spans="8:71" ht="18.95" customHeight="1">
      <c r="H128" s="443"/>
      <c r="I128" s="443"/>
      <c r="J128" s="443"/>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3"/>
      <c r="AM128" s="443"/>
      <c r="AN128" s="443"/>
      <c r="AO128" s="443"/>
      <c r="BS128" s="479"/>
    </row>
    <row r="129" spans="8:71" ht="18.95" customHeight="1">
      <c r="H129" s="443"/>
      <c r="I129" s="443"/>
      <c r="J129" s="443"/>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3"/>
      <c r="AM129" s="443"/>
      <c r="AN129" s="443"/>
      <c r="AO129" s="443"/>
      <c r="BS129" s="479"/>
    </row>
    <row r="130" spans="8:71" ht="18.95" customHeight="1">
      <c r="H130" s="443"/>
      <c r="I130" s="443"/>
      <c r="J130" s="443"/>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3"/>
      <c r="AM130" s="443"/>
      <c r="AN130" s="443"/>
      <c r="AO130" s="443"/>
      <c r="BS130" s="479"/>
    </row>
    <row r="131" spans="8:71" ht="18.95" customHeight="1">
      <c r="H131" s="443"/>
      <c r="I131" s="443"/>
      <c r="J131" s="443"/>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3"/>
      <c r="AM131" s="443"/>
      <c r="AN131" s="443"/>
      <c r="AO131" s="443"/>
      <c r="BS131" s="479"/>
    </row>
    <row r="132" spans="8:71" ht="18.95" customHeight="1">
      <c r="H132" s="443"/>
      <c r="I132" s="443"/>
      <c r="J132" s="443"/>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3"/>
      <c r="AM132" s="443"/>
      <c r="AN132" s="443"/>
      <c r="AO132" s="443"/>
      <c r="BS132" s="479"/>
    </row>
    <row r="133" spans="8:71" ht="18.95" customHeight="1">
      <c r="H133" s="443"/>
      <c r="I133" s="443"/>
      <c r="J133" s="443"/>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3"/>
      <c r="AM133" s="443"/>
      <c r="AN133" s="443"/>
      <c r="AO133" s="443"/>
      <c r="BS133" s="479"/>
    </row>
    <row r="134" spans="8:71" ht="18.95" customHeight="1">
      <c r="H134" s="443"/>
      <c r="I134" s="443"/>
      <c r="J134" s="443"/>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3"/>
      <c r="AM134" s="443"/>
      <c r="AN134" s="443"/>
      <c r="AO134" s="443"/>
      <c r="BS134" s="479"/>
    </row>
    <row r="135" spans="8:71" ht="18.95" customHeight="1">
      <c r="H135" s="443"/>
      <c r="I135" s="443"/>
      <c r="J135" s="443"/>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3"/>
      <c r="AM135" s="443"/>
      <c r="AN135" s="443"/>
      <c r="AO135" s="443"/>
      <c r="BS135" s="479"/>
    </row>
    <row r="136" spans="8:71" ht="18.95" customHeight="1">
      <c r="H136" s="443"/>
      <c r="I136" s="443"/>
      <c r="J136" s="443"/>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3"/>
      <c r="AM136" s="443"/>
      <c r="AN136" s="443"/>
      <c r="AO136" s="443"/>
      <c r="BS136" s="479"/>
    </row>
    <row r="137" spans="8:71" ht="18.95" customHeight="1">
      <c r="H137" s="443"/>
      <c r="I137" s="443"/>
      <c r="J137" s="443"/>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3"/>
      <c r="AM137" s="443"/>
      <c r="AN137" s="443"/>
      <c r="AO137" s="443"/>
      <c r="BS137" s="479"/>
    </row>
    <row r="138" spans="8:71" ht="18.95" customHeight="1">
      <c r="H138" s="443"/>
      <c r="I138" s="443"/>
      <c r="J138" s="443"/>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3"/>
      <c r="AM138" s="443"/>
      <c r="AN138" s="443"/>
      <c r="AO138" s="443"/>
      <c r="BS138" s="479"/>
    </row>
    <row r="139" spans="8:71" ht="18.95" customHeight="1">
      <c r="H139" s="443"/>
      <c r="I139" s="443"/>
      <c r="J139" s="443"/>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3"/>
      <c r="AM139" s="443"/>
      <c r="AN139" s="443"/>
      <c r="AO139" s="443"/>
      <c r="BS139" s="479"/>
    </row>
    <row r="140" spans="8:71" ht="18.95" customHeight="1">
      <c r="H140" s="443"/>
      <c r="I140" s="443"/>
      <c r="J140" s="443"/>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3"/>
      <c r="AM140" s="443"/>
      <c r="AN140" s="443"/>
      <c r="AO140" s="443"/>
      <c r="BS140" s="479"/>
    </row>
    <row r="141" spans="8:71" ht="18.95" customHeight="1">
      <c r="H141" s="443"/>
      <c r="I141" s="443"/>
      <c r="J141" s="443"/>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3"/>
      <c r="AM141" s="443"/>
      <c r="AN141" s="443"/>
      <c r="AO141" s="443"/>
      <c r="BS141" s="479"/>
    </row>
    <row r="142" spans="8:71" ht="18.95" customHeight="1">
      <c r="H142" s="443"/>
      <c r="I142" s="443"/>
      <c r="J142" s="443"/>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3"/>
      <c r="AM142" s="443"/>
      <c r="AN142" s="443"/>
      <c r="AO142" s="443"/>
      <c r="BS142" s="479"/>
    </row>
    <row r="143" spans="8:71" ht="18.95" customHeight="1">
      <c r="H143" s="443"/>
      <c r="I143" s="443"/>
      <c r="J143" s="443"/>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3"/>
      <c r="AM143" s="443"/>
      <c r="AN143" s="443"/>
      <c r="AO143" s="443"/>
      <c r="BS143" s="479"/>
    </row>
    <row r="144" spans="8:71" ht="18.95" customHeight="1">
      <c r="H144" s="443"/>
      <c r="I144" s="443"/>
      <c r="J144" s="443"/>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3"/>
      <c r="AM144" s="443"/>
      <c r="AN144" s="443"/>
      <c r="AO144" s="443"/>
      <c r="BS144" s="479"/>
    </row>
    <row r="145" spans="3:71" ht="18.95" customHeight="1">
      <c r="H145" s="443"/>
      <c r="I145" s="443"/>
      <c r="J145" s="443"/>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3"/>
      <c r="AM145" s="443"/>
      <c r="AN145" s="443"/>
      <c r="AO145" s="443"/>
      <c r="BS145" s="479"/>
    </row>
    <row r="146" spans="3:71" ht="18.95" customHeight="1">
      <c r="H146" s="443"/>
      <c r="I146" s="443"/>
      <c r="J146" s="443"/>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3"/>
      <c r="AM146" s="443"/>
      <c r="AN146" s="443"/>
      <c r="AO146" s="443"/>
      <c r="BS146" s="479"/>
    </row>
    <row r="147" spans="3:71" ht="18.95" customHeight="1">
      <c r="H147" s="443"/>
      <c r="I147" s="443"/>
      <c r="J147" s="443"/>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3"/>
      <c r="AM147" s="443"/>
      <c r="AN147" s="443"/>
      <c r="AO147" s="443"/>
      <c r="BS147" s="479"/>
    </row>
    <row r="148" spans="3:71" ht="18.95" customHeight="1">
      <c r="H148" s="443"/>
      <c r="I148" s="443"/>
      <c r="J148" s="443"/>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3"/>
      <c r="AM148" s="443"/>
      <c r="AN148" s="443"/>
      <c r="AO148" s="443"/>
      <c r="BS148" s="479"/>
    </row>
    <row r="149" spans="3:71" ht="18.95" customHeight="1">
      <c r="H149" s="443"/>
      <c r="I149" s="443"/>
      <c r="J149" s="443"/>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3"/>
      <c r="AM149" s="443"/>
      <c r="AN149" s="443"/>
      <c r="AO149" s="443"/>
      <c r="BS149" s="479"/>
    </row>
    <row r="150" spans="3:71" ht="18.95" customHeight="1">
      <c r="H150" s="443"/>
      <c r="I150" s="443"/>
      <c r="J150" s="443"/>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3"/>
      <c r="AM150" s="443"/>
      <c r="AN150" s="443"/>
      <c r="AO150" s="443"/>
      <c r="BS150" s="479"/>
    </row>
    <row r="151" spans="3:71" ht="18.95" customHeight="1">
      <c r="H151" s="443"/>
      <c r="I151" s="443"/>
      <c r="J151" s="443"/>
      <c r="K151" s="445"/>
      <c r="L151" s="445"/>
      <c r="M151" s="445"/>
      <c r="N151" s="445"/>
      <c r="O151" s="445"/>
      <c r="P151" s="445"/>
      <c r="Q151" s="445"/>
      <c r="R151" s="445"/>
      <c r="S151" s="445"/>
      <c r="T151" s="445"/>
      <c r="U151" s="445"/>
      <c r="V151" s="479">
        <f>2</f>
        <v>2</v>
      </c>
      <c r="W151" s="445"/>
      <c r="Y151" s="445"/>
      <c r="Z151" s="445"/>
      <c r="AA151" s="445"/>
      <c r="AB151" s="445"/>
      <c r="AC151" s="445"/>
      <c r="AD151" s="445"/>
      <c r="AE151" s="445"/>
      <c r="AF151" s="445"/>
      <c r="AG151" s="445"/>
      <c r="AH151" s="445"/>
      <c r="AI151" s="445"/>
      <c r="AJ151" s="445"/>
      <c r="AK151" s="445"/>
      <c r="AL151" s="443"/>
      <c r="AM151" s="443"/>
      <c r="AN151" s="443"/>
      <c r="AO151" s="443"/>
      <c r="BS151" s="479"/>
    </row>
    <row r="152" spans="3:71" ht="18.95" customHeight="1">
      <c r="C152" s="430" t="str">
        <f>目次!F1</f>
        <v>【契約監理/20240401/第1版】</v>
      </c>
    </row>
    <row r="153" spans="3:71" ht="18.95" customHeight="1">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c r="AF153" s="427"/>
      <c r="AG153" s="427"/>
      <c r="AH153" s="427"/>
      <c r="AI153" s="427"/>
      <c r="AJ153" s="427"/>
      <c r="AK153" s="427"/>
      <c r="AL153" s="427"/>
      <c r="AM153" s="427"/>
      <c r="AN153" s="427"/>
      <c r="AO153" s="427"/>
      <c r="AP153" s="427"/>
      <c r="AQ153" s="427"/>
      <c r="AR153" s="427"/>
      <c r="AS153" s="427"/>
      <c r="AT153" s="427"/>
      <c r="AU153" s="427"/>
      <c r="AV153" s="427"/>
      <c r="AW153" s="427"/>
    </row>
    <row r="172" spans="4:4" ht="18.95" customHeight="1">
      <c r="D172" s="39"/>
    </row>
    <row r="195" spans="3:71" ht="18.95" customHeight="1">
      <c r="V195" s="479">
        <f>V151+1</f>
        <v>3</v>
      </c>
    </row>
    <row r="196" spans="3:71" ht="18.95" customHeight="1">
      <c r="C196" s="430" t="str">
        <f>目次!F1</f>
        <v>【契約監理/20240401/第1版】</v>
      </c>
      <c r="X196" s="479"/>
      <c r="BS196" s="479"/>
    </row>
    <row r="197" spans="3:71" ht="18.95" customHeight="1">
      <c r="X197" s="479"/>
      <c r="BS197" s="479"/>
    </row>
    <row r="198" spans="3:71" ht="18.95" customHeight="1">
      <c r="X198" s="479"/>
      <c r="BS198" s="479"/>
    </row>
    <row r="199" spans="3:71" ht="18.95" customHeight="1">
      <c r="X199" s="479"/>
      <c r="BS199" s="479"/>
    </row>
    <row r="200" spans="3:71" ht="18.95" customHeight="1">
      <c r="X200" s="479"/>
      <c r="BS200" s="479"/>
    </row>
    <row r="201" spans="3:71" ht="18.95" customHeight="1">
      <c r="X201" s="479"/>
      <c r="BS201" s="479"/>
    </row>
    <row r="202" spans="3:71" ht="18.95" customHeight="1">
      <c r="X202" s="479"/>
      <c r="BS202" s="479"/>
    </row>
    <row r="203" spans="3:71" ht="18.95" customHeight="1">
      <c r="X203" s="479"/>
      <c r="BS203" s="479"/>
    </row>
    <row r="204" spans="3:71" ht="18.95" customHeight="1">
      <c r="X204" s="479"/>
      <c r="BS204" s="479"/>
    </row>
    <row r="205" spans="3:71" ht="18.95" customHeight="1">
      <c r="X205" s="479"/>
      <c r="BS205" s="479"/>
    </row>
    <row r="206" spans="3:71" ht="18.95" customHeight="1">
      <c r="X206" s="479"/>
      <c r="BS206" s="479"/>
    </row>
    <row r="207" spans="3:71" ht="18.95" customHeight="1">
      <c r="X207" s="479"/>
      <c r="BS207" s="479"/>
    </row>
    <row r="208" spans="3:71" ht="18.95" customHeight="1">
      <c r="X208" s="479"/>
      <c r="BS208" s="479"/>
    </row>
    <row r="209" spans="24:71" ht="18.95" customHeight="1">
      <c r="X209" s="479"/>
      <c r="BS209" s="479"/>
    </row>
    <row r="210" spans="24:71" ht="18.95" customHeight="1">
      <c r="X210" s="479"/>
      <c r="BS210" s="479"/>
    </row>
    <row r="211" spans="24:71" ht="18.95" customHeight="1">
      <c r="X211" s="479"/>
      <c r="BS211" s="479"/>
    </row>
    <row r="212" spans="24:71" ht="18.95" customHeight="1">
      <c r="X212" s="479"/>
      <c r="BS212" s="479"/>
    </row>
    <row r="213" spans="24:71" ht="18.95" customHeight="1">
      <c r="X213" s="479"/>
      <c r="BS213" s="479"/>
    </row>
    <row r="214" spans="24:71" ht="18.95" customHeight="1">
      <c r="X214" s="479"/>
      <c r="BS214" s="479"/>
    </row>
    <row r="215" spans="24:71" ht="18.95" customHeight="1">
      <c r="X215" s="479"/>
      <c r="BS215" s="479"/>
    </row>
    <row r="216" spans="24:71" ht="18.95" customHeight="1">
      <c r="X216" s="479"/>
      <c r="BS216" s="479"/>
    </row>
    <row r="217" spans="24:71" ht="18.95" customHeight="1">
      <c r="X217" s="479"/>
      <c r="BS217" s="479"/>
    </row>
    <row r="218" spans="24:71" ht="18.95" customHeight="1">
      <c r="X218" s="479"/>
      <c r="BS218" s="479"/>
    </row>
    <row r="219" spans="24:71" ht="18.95" customHeight="1">
      <c r="X219" s="479"/>
      <c r="BS219" s="479"/>
    </row>
    <row r="220" spans="24:71" ht="18.95" customHeight="1">
      <c r="X220" s="479"/>
      <c r="BS220" s="479"/>
    </row>
    <row r="221" spans="24:71" ht="18.95" customHeight="1">
      <c r="X221" s="479"/>
      <c r="BS221" s="479"/>
    </row>
    <row r="222" spans="24:71" ht="18.95" customHeight="1">
      <c r="X222" s="479"/>
      <c r="BS222" s="479"/>
    </row>
    <row r="223" spans="24:71" ht="18.95" customHeight="1">
      <c r="X223" s="479"/>
      <c r="BS223" s="479"/>
    </row>
    <row r="224" spans="24:71" ht="18.95" customHeight="1">
      <c r="X224" s="479"/>
      <c r="BS224" s="479"/>
    </row>
    <row r="225" spans="3:71" ht="18.95" customHeight="1">
      <c r="X225" s="479"/>
      <c r="BS225" s="479"/>
    </row>
    <row r="226" spans="3:71" ht="18.95" customHeight="1">
      <c r="X226" s="479"/>
      <c r="BS226" s="479"/>
    </row>
    <row r="227" spans="3:71" ht="18.95" customHeight="1">
      <c r="X227" s="479"/>
      <c r="BS227" s="479"/>
    </row>
    <row r="228" spans="3:71" ht="18.95" customHeight="1">
      <c r="X228" s="479"/>
      <c r="BS228" s="479"/>
    </row>
    <row r="229" spans="3:71" ht="18.95" customHeight="1">
      <c r="X229" s="479"/>
      <c r="BS229" s="479"/>
    </row>
    <row r="230" spans="3:71" ht="18.95" customHeight="1">
      <c r="X230" s="479"/>
      <c r="BS230" s="479"/>
    </row>
    <row r="231" spans="3:71" ht="18.95" customHeight="1">
      <c r="X231" s="479"/>
      <c r="BS231" s="479"/>
    </row>
    <row r="232" spans="3:71" ht="18.95" customHeight="1">
      <c r="X232" s="479"/>
      <c r="BS232" s="479"/>
    </row>
    <row r="233" spans="3:71" ht="18.95" customHeight="1">
      <c r="X233" s="479"/>
      <c r="BS233" s="479"/>
    </row>
    <row r="234" spans="3:71" ht="18.95" customHeight="1">
      <c r="X234" s="479"/>
      <c r="BS234" s="479"/>
    </row>
    <row r="235" spans="3:71" ht="18.95" customHeight="1">
      <c r="X235" s="479"/>
      <c r="BS235" s="479"/>
    </row>
    <row r="236" spans="3:71" ht="18.95" customHeight="1">
      <c r="X236" s="479"/>
      <c r="BS236" s="479"/>
    </row>
    <row r="237" spans="3:71" ht="18.95" customHeight="1">
      <c r="X237" s="479"/>
      <c r="BS237" s="479"/>
    </row>
    <row r="238" spans="3:71" ht="18.95" customHeight="1">
      <c r="X238" s="479"/>
      <c r="BS238" s="479"/>
    </row>
    <row r="239" spans="3:71" ht="18.95" customHeight="1">
      <c r="V239" s="479">
        <f>V195+1</f>
        <v>4</v>
      </c>
      <c r="BS239" s="479"/>
    </row>
    <row r="240" spans="3:71" ht="18.95" customHeight="1">
      <c r="C240" s="430" t="str">
        <f>目次!F1</f>
        <v>【契約監理/20240401/第1版】</v>
      </c>
    </row>
    <row r="283" spans="3:71" ht="18.95" customHeight="1">
      <c r="V283" s="479">
        <f>V239+1</f>
        <v>5</v>
      </c>
    </row>
    <row r="284" spans="3:71" ht="18.95" customHeight="1">
      <c r="C284" s="430" t="str">
        <f>目次!F1</f>
        <v>【契約監理/20240401/第1版】</v>
      </c>
      <c r="X284" s="479"/>
      <c r="BS284" s="479"/>
    </row>
    <row r="285" spans="3:71" ht="18.95" customHeight="1">
      <c r="X285" s="479"/>
      <c r="BS285" s="479"/>
    </row>
    <row r="286" spans="3:71" ht="18.95" customHeight="1">
      <c r="X286" s="479"/>
      <c r="BS286" s="479"/>
    </row>
    <row r="287" spans="3:71" ht="18.95" customHeight="1">
      <c r="X287" s="479"/>
      <c r="BS287" s="479"/>
    </row>
    <row r="288" spans="3:71" ht="18.95" customHeight="1">
      <c r="X288" s="479"/>
      <c r="BS288" s="479"/>
    </row>
    <row r="289" spans="24:71" ht="18.95" customHeight="1">
      <c r="X289" s="479"/>
      <c r="BS289" s="479"/>
    </row>
    <row r="290" spans="24:71" ht="18.95" customHeight="1">
      <c r="X290" s="479"/>
      <c r="BS290" s="479"/>
    </row>
    <row r="291" spans="24:71" ht="18.95" customHeight="1">
      <c r="X291" s="479"/>
      <c r="BS291" s="479"/>
    </row>
    <row r="292" spans="24:71" ht="18.95" customHeight="1">
      <c r="X292" s="479"/>
      <c r="BS292" s="479"/>
    </row>
    <row r="293" spans="24:71" ht="18.95" customHeight="1">
      <c r="X293" s="479"/>
      <c r="BS293" s="479"/>
    </row>
    <row r="294" spans="24:71" ht="18.95" customHeight="1">
      <c r="X294" s="479"/>
      <c r="BS294" s="479"/>
    </row>
    <row r="295" spans="24:71" ht="18.95" customHeight="1">
      <c r="X295" s="479"/>
      <c r="BS295" s="479"/>
    </row>
    <row r="296" spans="24:71" ht="18.95" customHeight="1">
      <c r="X296" s="479"/>
      <c r="BS296" s="479"/>
    </row>
    <row r="297" spans="24:71" ht="18.95" customHeight="1">
      <c r="X297" s="479"/>
      <c r="BS297" s="479"/>
    </row>
    <row r="298" spans="24:71" ht="18.95" customHeight="1">
      <c r="X298" s="479"/>
      <c r="BS298" s="479"/>
    </row>
    <row r="299" spans="24:71" ht="18.95" customHeight="1">
      <c r="X299" s="479"/>
      <c r="BS299" s="479"/>
    </row>
    <row r="300" spans="24:71" ht="18.95" customHeight="1">
      <c r="X300" s="479"/>
      <c r="BS300" s="479"/>
    </row>
    <row r="301" spans="24:71" ht="18.95" customHeight="1">
      <c r="X301" s="479"/>
      <c r="BS301" s="479"/>
    </row>
    <row r="302" spans="24:71" ht="18.95" customHeight="1">
      <c r="X302" s="479"/>
      <c r="BS302" s="479"/>
    </row>
    <row r="303" spans="24:71" ht="18.95" customHeight="1">
      <c r="X303" s="479"/>
      <c r="BS303" s="479"/>
    </row>
    <row r="304" spans="24:71" ht="18.95" customHeight="1">
      <c r="X304" s="479"/>
      <c r="BS304" s="479"/>
    </row>
    <row r="305" spans="24:71" ht="18.95" customHeight="1">
      <c r="X305" s="479"/>
      <c r="BS305" s="479"/>
    </row>
    <row r="306" spans="24:71" ht="18.95" customHeight="1">
      <c r="X306" s="479"/>
      <c r="BS306" s="479"/>
    </row>
    <row r="307" spans="24:71" ht="18.95" customHeight="1">
      <c r="X307" s="479"/>
      <c r="BS307" s="479"/>
    </row>
    <row r="308" spans="24:71" ht="18.95" customHeight="1">
      <c r="X308" s="479"/>
      <c r="BS308" s="479"/>
    </row>
    <row r="309" spans="24:71" ht="18.95" customHeight="1">
      <c r="X309" s="479"/>
      <c r="BS309" s="479"/>
    </row>
    <row r="310" spans="24:71" ht="18.95" customHeight="1">
      <c r="X310" s="479"/>
      <c r="BS310" s="479"/>
    </row>
    <row r="311" spans="24:71" ht="18.95" customHeight="1">
      <c r="X311" s="479"/>
      <c r="BS311" s="479"/>
    </row>
    <row r="312" spans="24:71" ht="18.95" customHeight="1">
      <c r="X312" s="479"/>
      <c r="BS312" s="479"/>
    </row>
    <row r="313" spans="24:71" ht="18.95" customHeight="1">
      <c r="X313" s="479"/>
      <c r="BS313" s="479"/>
    </row>
    <row r="314" spans="24:71" ht="18.95" customHeight="1">
      <c r="X314" s="479"/>
      <c r="BS314" s="479"/>
    </row>
    <row r="315" spans="24:71" ht="18.95" customHeight="1">
      <c r="X315" s="479"/>
      <c r="BS315" s="479"/>
    </row>
    <row r="316" spans="24:71" ht="18.95" customHeight="1">
      <c r="X316" s="479"/>
      <c r="BS316" s="479"/>
    </row>
    <row r="317" spans="24:71" ht="18.95" customHeight="1">
      <c r="X317" s="479"/>
      <c r="BS317" s="479"/>
    </row>
    <row r="318" spans="24:71" ht="18.95" customHeight="1">
      <c r="X318" s="479"/>
      <c r="BS318" s="479"/>
    </row>
    <row r="319" spans="24:71" ht="18.95" customHeight="1">
      <c r="X319" s="479"/>
      <c r="BS319" s="479"/>
    </row>
    <row r="320" spans="24:71" ht="18.95" customHeight="1">
      <c r="X320" s="479"/>
      <c r="BS320" s="479"/>
    </row>
    <row r="321" spans="3:71" ht="18.95" customHeight="1">
      <c r="X321" s="479"/>
      <c r="BS321" s="479"/>
    </row>
    <row r="322" spans="3:71" ht="18.95" customHeight="1">
      <c r="X322" s="479"/>
      <c r="BS322" s="479"/>
    </row>
    <row r="323" spans="3:71" ht="18.95" customHeight="1">
      <c r="X323" s="479"/>
      <c r="BS323" s="479"/>
    </row>
    <row r="324" spans="3:71" ht="18.95" customHeight="1">
      <c r="X324" s="479"/>
      <c r="BS324" s="479"/>
    </row>
    <row r="325" spans="3:71" ht="18.95" customHeight="1">
      <c r="X325" s="479"/>
      <c r="BS325" s="479"/>
    </row>
    <row r="326" spans="3:71" ht="18.95" customHeight="1">
      <c r="X326" s="479"/>
      <c r="BS326" s="479"/>
    </row>
    <row r="327" spans="3:71" ht="18.95" customHeight="1">
      <c r="V327" s="479">
        <f>V283+1</f>
        <v>6</v>
      </c>
      <c r="BS327" s="479"/>
    </row>
    <row r="328" spans="3:71" ht="18.95" customHeight="1">
      <c r="C328" s="430" t="str">
        <f>目次!F1</f>
        <v>【契約監理/20240401/第1版】</v>
      </c>
    </row>
    <row r="371" spans="3:71" ht="18.95" customHeight="1">
      <c r="V371" s="479">
        <f>V327+1</f>
        <v>7</v>
      </c>
    </row>
    <row r="372" spans="3:71" ht="18.95" customHeight="1">
      <c r="C372" s="430" t="str">
        <f>目次!F1</f>
        <v>【契約監理/20240401/第1版】</v>
      </c>
      <c r="X372" s="479"/>
      <c r="BS372" s="479"/>
    </row>
    <row r="373" spans="3:71" ht="18.95" customHeight="1">
      <c r="X373" s="479"/>
      <c r="BS373" s="479"/>
    </row>
    <row r="374" spans="3:71" ht="18.95" customHeight="1">
      <c r="X374" s="479"/>
      <c r="BS374" s="479"/>
    </row>
    <row r="375" spans="3:71" ht="18.95" customHeight="1">
      <c r="X375" s="479"/>
      <c r="BS375" s="479"/>
    </row>
    <row r="376" spans="3:71" ht="18.95" customHeight="1">
      <c r="X376" s="479"/>
      <c r="BS376" s="479"/>
    </row>
    <row r="377" spans="3:71" ht="18.95" customHeight="1">
      <c r="X377" s="479"/>
      <c r="BS377" s="479"/>
    </row>
    <row r="378" spans="3:71" ht="18.95" customHeight="1">
      <c r="X378" s="479"/>
      <c r="BS378" s="479"/>
    </row>
    <row r="379" spans="3:71" ht="18.95" customHeight="1">
      <c r="X379" s="479"/>
      <c r="BS379" s="479"/>
    </row>
    <row r="380" spans="3:71" ht="18.95" customHeight="1">
      <c r="X380" s="479"/>
      <c r="BS380" s="479"/>
    </row>
    <row r="381" spans="3:71" ht="18.95" customHeight="1">
      <c r="X381" s="479"/>
      <c r="BS381" s="479"/>
    </row>
    <row r="382" spans="3:71" ht="18.95" customHeight="1">
      <c r="X382" s="479"/>
      <c r="BS382" s="479"/>
    </row>
    <row r="383" spans="3:71" ht="18.95" customHeight="1">
      <c r="X383" s="479"/>
      <c r="BS383" s="479"/>
    </row>
    <row r="384" spans="3:71" ht="18.95" customHeight="1">
      <c r="X384" s="479"/>
      <c r="BS384" s="479"/>
    </row>
    <row r="385" spans="24:71" ht="18.95" customHeight="1">
      <c r="X385" s="479"/>
      <c r="BS385" s="479"/>
    </row>
    <row r="386" spans="24:71" ht="18.95" customHeight="1">
      <c r="X386" s="479"/>
      <c r="BS386" s="479"/>
    </row>
    <row r="387" spans="24:71" ht="18.95" customHeight="1">
      <c r="X387" s="479"/>
      <c r="BS387" s="479"/>
    </row>
    <row r="388" spans="24:71" ht="18.95" customHeight="1">
      <c r="X388" s="479"/>
      <c r="BS388" s="479"/>
    </row>
    <row r="389" spans="24:71" ht="18.95" customHeight="1">
      <c r="X389" s="479"/>
      <c r="BS389" s="479"/>
    </row>
    <row r="390" spans="24:71" ht="18.95" customHeight="1">
      <c r="X390" s="479"/>
      <c r="BS390" s="479"/>
    </row>
    <row r="391" spans="24:71" ht="18.95" customHeight="1">
      <c r="X391" s="479"/>
      <c r="BS391" s="479"/>
    </row>
    <row r="392" spans="24:71" ht="18.95" customHeight="1">
      <c r="X392" s="479"/>
      <c r="BS392" s="479"/>
    </row>
    <row r="393" spans="24:71" ht="18.95" customHeight="1">
      <c r="X393" s="479"/>
      <c r="BS393" s="479"/>
    </row>
    <row r="394" spans="24:71" ht="18.95" customHeight="1">
      <c r="X394" s="479"/>
      <c r="BS394" s="479"/>
    </row>
    <row r="395" spans="24:71" ht="18.95" customHeight="1">
      <c r="X395" s="479"/>
      <c r="BS395" s="479"/>
    </row>
    <row r="396" spans="24:71" ht="18.95" customHeight="1">
      <c r="X396" s="479"/>
      <c r="BS396" s="479"/>
    </row>
    <row r="397" spans="24:71" ht="18.95" customHeight="1">
      <c r="X397" s="479"/>
      <c r="BS397" s="479"/>
    </row>
    <row r="398" spans="24:71" ht="18.95" customHeight="1">
      <c r="X398" s="479"/>
      <c r="BS398" s="479"/>
    </row>
    <row r="399" spans="24:71" ht="18.95" customHeight="1">
      <c r="X399" s="479"/>
      <c r="BS399" s="479"/>
    </row>
    <row r="400" spans="24:71" ht="18.95" customHeight="1">
      <c r="X400" s="479"/>
      <c r="BS400" s="479"/>
    </row>
    <row r="401" spans="3:71" ht="18.95" customHeight="1">
      <c r="X401" s="479"/>
      <c r="BS401" s="479"/>
    </row>
    <row r="402" spans="3:71" ht="18.95" customHeight="1">
      <c r="X402" s="479"/>
      <c r="BS402" s="479"/>
    </row>
    <row r="403" spans="3:71" ht="18.95" customHeight="1">
      <c r="X403" s="479"/>
      <c r="BS403" s="479"/>
    </row>
    <row r="404" spans="3:71" ht="18.95" customHeight="1">
      <c r="X404" s="479"/>
      <c r="BS404" s="479"/>
    </row>
    <row r="405" spans="3:71" ht="18.95" customHeight="1">
      <c r="X405" s="479"/>
      <c r="BS405" s="479"/>
    </row>
    <row r="406" spans="3:71" ht="18.95" customHeight="1">
      <c r="X406" s="479"/>
      <c r="BS406" s="479"/>
    </row>
    <row r="407" spans="3:71" ht="18.95" customHeight="1">
      <c r="X407" s="479"/>
      <c r="BS407" s="479"/>
    </row>
    <row r="408" spans="3:71" ht="18.95" customHeight="1">
      <c r="X408" s="479"/>
      <c r="BS408" s="479"/>
    </row>
    <row r="409" spans="3:71" ht="18.95" customHeight="1">
      <c r="X409" s="479"/>
      <c r="BS409" s="479"/>
    </row>
    <row r="410" spans="3:71" ht="18.95" customHeight="1">
      <c r="X410" s="479"/>
      <c r="BS410" s="479"/>
    </row>
    <row r="411" spans="3:71" ht="18.95" customHeight="1">
      <c r="X411" s="479"/>
      <c r="BS411" s="479"/>
    </row>
    <row r="412" spans="3:71" ht="18.95" customHeight="1">
      <c r="X412" s="479"/>
      <c r="BS412" s="479"/>
    </row>
    <row r="413" spans="3:71" ht="18.95" customHeight="1">
      <c r="X413" s="479"/>
      <c r="BS413" s="479"/>
    </row>
    <row r="414" spans="3:71" ht="18.95" customHeight="1">
      <c r="X414" s="479"/>
      <c r="BS414" s="479"/>
    </row>
    <row r="415" spans="3:71" ht="18.95" customHeight="1">
      <c r="V415" s="479">
        <f>V371+1</f>
        <v>8</v>
      </c>
      <c r="BS415" s="479"/>
    </row>
    <row r="416" spans="3:71" ht="18.95" customHeight="1">
      <c r="C416" s="430" t="str">
        <f>目次!F1</f>
        <v>【契約監理/20240401/第1版】</v>
      </c>
    </row>
    <row r="459" spans="3:71" ht="18.95" customHeight="1">
      <c r="V459" s="479">
        <f>V415+1</f>
        <v>9</v>
      </c>
    </row>
    <row r="460" spans="3:71" ht="18.95" customHeight="1">
      <c r="C460" s="430" t="str">
        <f>目次!F1</f>
        <v>【契約監理/20240401/第1版】</v>
      </c>
      <c r="X460" s="479"/>
      <c r="BS460" s="479"/>
    </row>
    <row r="461" spans="3:71" ht="18.95" customHeight="1">
      <c r="X461" s="479"/>
      <c r="BS461" s="479"/>
    </row>
    <row r="462" spans="3:71" ht="18.95" customHeight="1">
      <c r="X462" s="479"/>
      <c r="BS462" s="479"/>
    </row>
    <row r="463" spans="3:71" ht="18.95" customHeight="1">
      <c r="X463" s="479"/>
      <c r="BS463" s="479"/>
    </row>
    <row r="464" spans="3:71" ht="18.95" customHeight="1">
      <c r="X464" s="479"/>
      <c r="BS464" s="479"/>
    </row>
    <row r="465" spans="24:71" ht="18.95" customHeight="1">
      <c r="X465" s="479"/>
      <c r="BS465" s="479"/>
    </row>
    <row r="466" spans="24:71" ht="18.95" customHeight="1">
      <c r="X466" s="479"/>
      <c r="BS466" s="479"/>
    </row>
    <row r="467" spans="24:71" ht="18.95" customHeight="1">
      <c r="X467" s="479"/>
      <c r="BS467" s="479"/>
    </row>
    <row r="468" spans="24:71" ht="18.95" customHeight="1">
      <c r="X468" s="479"/>
      <c r="BS468" s="479"/>
    </row>
    <row r="469" spans="24:71" ht="18.95" customHeight="1">
      <c r="X469" s="479"/>
      <c r="BS469" s="479"/>
    </row>
    <row r="470" spans="24:71" ht="18.95" customHeight="1">
      <c r="X470" s="479"/>
      <c r="BS470" s="479"/>
    </row>
    <row r="471" spans="24:71" ht="18.95" customHeight="1">
      <c r="X471" s="479"/>
      <c r="BS471" s="479"/>
    </row>
    <row r="472" spans="24:71" ht="18.95" customHeight="1">
      <c r="X472" s="479"/>
      <c r="BS472" s="479"/>
    </row>
    <row r="473" spans="24:71" ht="18.95" customHeight="1">
      <c r="X473" s="479"/>
      <c r="BS473" s="479"/>
    </row>
    <row r="474" spans="24:71" ht="18.95" customHeight="1">
      <c r="X474" s="479"/>
      <c r="BS474" s="479"/>
    </row>
    <row r="475" spans="24:71" ht="18.95" customHeight="1">
      <c r="X475" s="479"/>
      <c r="BS475" s="479"/>
    </row>
    <row r="476" spans="24:71" ht="18.95" customHeight="1">
      <c r="X476" s="479"/>
      <c r="BS476" s="479"/>
    </row>
    <row r="477" spans="24:71" ht="18.95" customHeight="1">
      <c r="X477" s="479"/>
      <c r="BS477" s="479"/>
    </row>
    <row r="478" spans="24:71" ht="18.95" customHeight="1">
      <c r="X478" s="479"/>
      <c r="BS478" s="479"/>
    </row>
    <row r="479" spans="24:71" ht="18.95" customHeight="1">
      <c r="X479" s="479"/>
      <c r="BS479" s="479"/>
    </row>
    <row r="480" spans="24:71" ht="18.95" customHeight="1">
      <c r="X480" s="479"/>
      <c r="BS480" s="479"/>
    </row>
    <row r="481" spans="24:71" ht="18.95" customHeight="1">
      <c r="X481" s="479"/>
      <c r="BS481" s="479"/>
    </row>
    <row r="482" spans="24:71" ht="18.95" customHeight="1">
      <c r="X482" s="479"/>
      <c r="BS482" s="479"/>
    </row>
    <row r="483" spans="24:71" ht="18.95" customHeight="1">
      <c r="X483" s="479"/>
      <c r="BS483" s="479"/>
    </row>
    <row r="484" spans="24:71" ht="18.95" customHeight="1">
      <c r="X484" s="479"/>
      <c r="BS484" s="479"/>
    </row>
    <row r="485" spans="24:71" ht="18.95" customHeight="1">
      <c r="X485" s="479"/>
      <c r="BS485" s="479"/>
    </row>
    <row r="486" spans="24:71" ht="18.95" customHeight="1">
      <c r="X486" s="479"/>
      <c r="BS486" s="479"/>
    </row>
    <row r="487" spans="24:71" ht="18.95" customHeight="1">
      <c r="X487" s="479"/>
      <c r="BS487" s="479"/>
    </row>
    <row r="488" spans="24:71" ht="18.95" customHeight="1">
      <c r="X488" s="479"/>
      <c r="BS488" s="479"/>
    </row>
    <row r="489" spans="24:71" ht="18.95" customHeight="1">
      <c r="X489" s="479"/>
      <c r="BS489" s="479"/>
    </row>
    <row r="490" spans="24:71" ht="18.95" customHeight="1">
      <c r="X490" s="479"/>
      <c r="BS490" s="479"/>
    </row>
    <row r="491" spans="24:71" ht="18.95" customHeight="1">
      <c r="X491" s="479"/>
      <c r="BS491" s="479"/>
    </row>
    <row r="492" spans="24:71" ht="18.95" customHeight="1">
      <c r="X492" s="479"/>
      <c r="BS492" s="479"/>
    </row>
    <row r="493" spans="24:71" ht="18.95" customHeight="1">
      <c r="X493" s="479"/>
      <c r="BS493" s="479"/>
    </row>
    <row r="494" spans="24:71" ht="18.95" customHeight="1">
      <c r="X494" s="479"/>
      <c r="BS494" s="479"/>
    </row>
    <row r="495" spans="24:71" ht="18.95" customHeight="1">
      <c r="X495" s="479"/>
      <c r="BS495" s="479"/>
    </row>
    <row r="496" spans="24:71" ht="18.95" customHeight="1">
      <c r="X496" s="479"/>
      <c r="BS496" s="479"/>
    </row>
    <row r="497" spans="3:71" ht="18.95" customHeight="1">
      <c r="X497" s="479"/>
      <c r="BS497" s="479"/>
    </row>
    <row r="498" spans="3:71" ht="18.95" customHeight="1">
      <c r="X498" s="479"/>
      <c r="BS498" s="479"/>
    </row>
    <row r="499" spans="3:71" ht="18.95" customHeight="1">
      <c r="X499" s="479"/>
      <c r="BS499" s="479"/>
    </row>
    <row r="500" spans="3:71" ht="18.95" customHeight="1">
      <c r="X500" s="479"/>
      <c r="BS500" s="479"/>
    </row>
    <row r="501" spans="3:71" ht="18.95" customHeight="1">
      <c r="X501" s="479"/>
      <c r="BS501" s="479"/>
    </row>
    <row r="502" spans="3:71" ht="18.95" customHeight="1">
      <c r="X502" s="479"/>
      <c r="BS502" s="479"/>
    </row>
    <row r="503" spans="3:71" ht="18.95" customHeight="1">
      <c r="V503" s="480">
        <f>V459+1</f>
        <v>10</v>
      </c>
      <c r="BS503" s="479"/>
    </row>
    <row r="504" spans="3:71" ht="18.95" customHeight="1">
      <c r="C504" s="430" t="str">
        <f>目次!F1</f>
        <v>【契約監理/20240401/第1版】</v>
      </c>
    </row>
    <row r="547" spans="3:71" ht="18.95" customHeight="1">
      <c r="V547" s="480">
        <f>V503+1</f>
        <v>11</v>
      </c>
    </row>
    <row r="548" spans="3:71" ht="18.95" customHeight="1">
      <c r="C548" s="430" t="str">
        <f>目次!F1</f>
        <v>【契約監理/20240401/第1版】</v>
      </c>
      <c r="X548" s="479"/>
      <c r="BS548" s="479"/>
    </row>
    <row r="549" spans="3:71" ht="18.95" customHeight="1">
      <c r="X549" s="479"/>
      <c r="BS549" s="479"/>
    </row>
    <row r="550" spans="3:71" ht="18.95" customHeight="1">
      <c r="X550" s="479"/>
      <c r="BS550" s="479"/>
    </row>
    <row r="551" spans="3:71" ht="18.95" customHeight="1">
      <c r="X551" s="479"/>
      <c r="BS551" s="479"/>
    </row>
    <row r="552" spans="3:71" ht="18.95" customHeight="1">
      <c r="X552" s="479"/>
      <c r="BS552" s="479"/>
    </row>
    <row r="553" spans="3:71" ht="18.95" customHeight="1">
      <c r="X553" s="479"/>
      <c r="BS553" s="479"/>
    </row>
    <row r="554" spans="3:71" ht="18.95" customHeight="1">
      <c r="X554" s="479"/>
      <c r="BS554" s="479"/>
    </row>
    <row r="555" spans="3:71" ht="18.95" customHeight="1">
      <c r="X555" s="479"/>
      <c r="BS555" s="479"/>
    </row>
    <row r="556" spans="3:71" ht="18.95" customHeight="1">
      <c r="X556" s="479"/>
      <c r="BS556" s="479"/>
    </row>
    <row r="557" spans="3:71" ht="18.95" customHeight="1">
      <c r="X557" s="479"/>
      <c r="BS557" s="479"/>
    </row>
    <row r="558" spans="3:71" ht="18.95" customHeight="1">
      <c r="X558" s="479"/>
      <c r="BS558" s="479"/>
    </row>
    <row r="559" spans="3:71" ht="18.95" customHeight="1">
      <c r="X559" s="479"/>
      <c r="BS559" s="479"/>
    </row>
    <row r="560" spans="3:71" ht="18.95" customHeight="1">
      <c r="X560" s="479"/>
      <c r="BS560" s="479"/>
    </row>
    <row r="561" spans="24:71" ht="18.95" customHeight="1">
      <c r="X561" s="479"/>
      <c r="BS561" s="479"/>
    </row>
    <row r="562" spans="24:71" ht="18.95" customHeight="1">
      <c r="X562" s="479"/>
      <c r="BS562" s="479"/>
    </row>
    <row r="563" spans="24:71" ht="18.95" customHeight="1">
      <c r="X563" s="479"/>
      <c r="BS563" s="479"/>
    </row>
    <row r="564" spans="24:71" ht="18.95" customHeight="1">
      <c r="X564" s="479"/>
      <c r="BS564" s="479"/>
    </row>
    <row r="565" spans="24:71" ht="18.95" customHeight="1">
      <c r="X565" s="479"/>
      <c r="BS565" s="479"/>
    </row>
    <row r="566" spans="24:71" ht="18.95" customHeight="1">
      <c r="X566" s="479"/>
      <c r="BS566" s="479"/>
    </row>
    <row r="567" spans="24:71" ht="18.95" customHeight="1">
      <c r="X567" s="479"/>
      <c r="BS567" s="479"/>
    </row>
    <row r="568" spans="24:71" ht="18.95" customHeight="1">
      <c r="X568" s="479"/>
      <c r="BS568" s="479"/>
    </row>
    <row r="569" spans="24:71" ht="18.95" customHeight="1">
      <c r="X569" s="479"/>
      <c r="BS569" s="479"/>
    </row>
    <row r="570" spans="24:71" ht="18.95" customHeight="1">
      <c r="X570" s="479"/>
      <c r="BS570" s="479"/>
    </row>
    <row r="571" spans="24:71" ht="18.95" customHeight="1">
      <c r="X571" s="479"/>
      <c r="BS571" s="479"/>
    </row>
    <row r="572" spans="24:71" ht="18.95" customHeight="1">
      <c r="X572" s="479"/>
      <c r="BS572" s="479"/>
    </row>
    <row r="573" spans="24:71" ht="18.95" customHeight="1">
      <c r="X573" s="479"/>
      <c r="BS573" s="479"/>
    </row>
    <row r="574" spans="24:71" ht="18.95" customHeight="1">
      <c r="X574" s="479"/>
      <c r="BS574" s="479"/>
    </row>
    <row r="575" spans="24:71" ht="18.95" customHeight="1">
      <c r="X575" s="479"/>
      <c r="BS575" s="479"/>
    </row>
    <row r="576" spans="24:71" ht="18.95" customHeight="1">
      <c r="X576" s="479"/>
      <c r="BS576" s="479"/>
    </row>
    <row r="577" spans="3:71" ht="18.95" customHeight="1">
      <c r="X577" s="479"/>
      <c r="BS577" s="479"/>
    </row>
    <row r="578" spans="3:71" ht="18.95" customHeight="1">
      <c r="X578" s="479"/>
      <c r="BS578" s="479"/>
    </row>
    <row r="579" spans="3:71" ht="18.95" customHeight="1">
      <c r="X579" s="479"/>
      <c r="BS579" s="479"/>
    </row>
    <row r="580" spans="3:71" ht="18.95" customHeight="1">
      <c r="X580" s="479"/>
      <c r="BS580" s="479"/>
    </row>
    <row r="581" spans="3:71" ht="18.95" customHeight="1">
      <c r="X581" s="479"/>
      <c r="BS581" s="479"/>
    </row>
    <row r="582" spans="3:71" ht="18.95" customHeight="1">
      <c r="X582" s="479"/>
      <c r="BS582" s="479"/>
    </row>
    <row r="583" spans="3:71" ht="18.95" customHeight="1">
      <c r="X583" s="479"/>
      <c r="BS583" s="479"/>
    </row>
    <row r="584" spans="3:71" ht="18.95" customHeight="1">
      <c r="X584" s="479"/>
      <c r="BS584" s="479"/>
    </row>
    <row r="585" spans="3:71" ht="18.95" customHeight="1">
      <c r="X585" s="479"/>
      <c r="BS585" s="479"/>
    </row>
    <row r="586" spans="3:71" ht="18.95" customHeight="1">
      <c r="X586" s="479"/>
      <c r="BS586" s="479"/>
    </row>
    <row r="587" spans="3:71" ht="18.95" customHeight="1">
      <c r="X587" s="479"/>
      <c r="BS587" s="479"/>
    </row>
    <row r="588" spans="3:71" ht="18.95" customHeight="1">
      <c r="X588" s="479"/>
      <c r="BS588" s="479"/>
    </row>
    <row r="589" spans="3:71" ht="18.95" customHeight="1">
      <c r="X589" s="479"/>
      <c r="BS589" s="479"/>
    </row>
    <row r="590" spans="3:71" ht="18.95" customHeight="1">
      <c r="X590" s="479"/>
      <c r="BS590" s="479"/>
    </row>
    <row r="591" spans="3:71" ht="18.95" customHeight="1">
      <c r="V591" s="480">
        <f>V547+1</f>
        <v>12</v>
      </c>
      <c r="BS591" s="479"/>
    </row>
    <row r="592" spans="3:71" ht="18.95" customHeight="1">
      <c r="C592" s="430" t="str">
        <f>目次!F1</f>
        <v>【契約監理/20240401/第1版】</v>
      </c>
      <c r="X592" s="479"/>
      <c r="BS592" s="479"/>
    </row>
    <row r="593" spans="24:71" ht="18.95" customHeight="1">
      <c r="X593" s="479"/>
      <c r="BS593" s="479"/>
    </row>
    <row r="594" spans="24:71" ht="18.95" customHeight="1">
      <c r="X594" s="479"/>
      <c r="BS594" s="479"/>
    </row>
    <row r="595" spans="24:71" ht="18.95" customHeight="1">
      <c r="X595" s="479"/>
      <c r="BS595" s="479"/>
    </row>
    <row r="596" spans="24:71" ht="18.95" customHeight="1">
      <c r="X596" s="479"/>
      <c r="BS596" s="479"/>
    </row>
    <row r="597" spans="24:71" ht="18.95" customHeight="1">
      <c r="X597" s="479"/>
      <c r="BS597" s="479"/>
    </row>
    <row r="598" spans="24:71" ht="18.95" customHeight="1">
      <c r="X598" s="479"/>
      <c r="BS598" s="479"/>
    </row>
    <row r="599" spans="24:71" ht="18.95" customHeight="1">
      <c r="X599" s="479"/>
      <c r="BS599" s="479"/>
    </row>
    <row r="600" spans="24:71" ht="18.95" customHeight="1">
      <c r="X600" s="479"/>
      <c r="BS600" s="479"/>
    </row>
    <row r="601" spans="24:71" ht="18.95" customHeight="1">
      <c r="X601" s="479"/>
      <c r="BS601" s="479"/>
    </row>
    <row r="602" spans="24:71" ht="18.95" customHeight="1">
      <c r="X602" s="479"/>
      <c r="BS602" s="479"/>
    </row>
    <row r="603" spans="24:71" ht="18.95" customHeight="1">
      <c r="X603" s="479"/>
      <c r="BS603" s="479"/>
    </row>
    <row r="604" spans="24:71" ht="18.95" customHeight="1">
      <c r="X604" s="479"/>
      <c r="BS604" s="479"/>
    </row>
    <row r="605" spans="24:71" ht="18.95" customHeight="1">
      <c r="X605" s="479"/>
      <c r="BS605" s="479"/>
    </row>
    <row r="606" spans="24:71" ht="18.95" customHeight="1">
      <c r="X606" s="479"/>
      <c r="BS606" s="479"/>
    </row>
    <row r="607" spans="24:71" ht="18.95" customHeight="1">
      <c r="X607" s="479"/>
      <c r="BS607" s="479"/>
    </row>
    <row r="608" spans="24:71" ht="18.95" customHeight="1">
      <c r="X608" s="479"/>
      <c r="BS608" s="479"/>
    </row>
    <row r="609" spans="24:71" ht="18.95" customHeight="1">
      <c r="X609" s="479"/>
      <c r="BS609" s="479"/>
    </row>
    <row r="610" spans="24:71" ht="18.95" customHeight="1">
      <c r="X610" s="479"/>
      <c r="BS610" s="479"/>
    </row>
    <row r="611" spans="24:71" ht="18.95" customHeight="1">
      <c r="X611" s="479"/>
      <c r="BS611" s="479"/>
    </row>
    <row r="612" spans="24:71" ht="18.95" customHeight="1">
      <c r="X612" s="479"/>
      <c r="BS612" s="479"/>
    </row>
    <row r="613" spans="24:71" ht="18.95" customHeight="1">
      <c r="X613" s="479"/>
      <c r="BS613" s="479"/>
    </row>
    <row r="614" spans="24:71" ht="18.95" customHeight="1">
      <c r="X614" s="479"/>
      <c r="BS614" s="479"/>
    </row>
    <row r="615" spans="24:71" ht="18.95" customHeight="1">
      <c r="X615" s="479"/>
      <c r="BS615" s="479"/>
    </row>
    <row r="616" spans="24:71" ht="18.95" customHeight="1">
      <c r="X616" s="479"/>
      <c r="BS616" s="479"/>
    </row>
    <row r="617" spans="24:71" ht="18.95" customHeight="1">
      <c r="X617" s="479"/>
      <c r="BS617" s="479"/>
    </row>
    <row r="618" spans="24:71" ht="18.95" customHeight="1">
      <c r="X618" s="479"/>
      <c r="BS618" s="479"/>
    </row>
    <row r="619" spans="24:71" ht="18.95" customHeight="1">
      <c r="X619" s="479"/>
      <c r="BS619" s="479"/>
    </row>
    <row r="620" spans="24:71" ht="18.95" customHeight="1">
      <c r="X620" s="479"/>
      <c r="BS620" s="479"/>
    </row>
    <row r="621" spans="24:71" ht="18.95" customHeight="1">
      <c r="X621" s="479"/>
      <c r="BS621" s="479"/>
    </row>
    <row r="622" spans="24:71" ht="18.95" customHeight="1">
      <c r="X622" s="479"/>
      <c r="BS622" s="479"/>
    </row>
    <row r="623" spans="24:71" ht="18.95" customHeight="1">
      <c r="X623" s="479"/>
      <c r="BS623" s="479"/>
    </row>
    <row r="624" spans="24:71" ht="18.95" customHeight="1">
      <c r="X624" s="479"/>
      <c r="BS624" s="479"/>
    </row>
    <row r="625" spans="3:71" ht="18.95" customHeight="1">
      <c r="X625" s="479"/>
      <c r="BS625" s="479"/>
    </row>
    <row r="626" spans="3:71" ht="18.95" customHeight="1">
      <c r="X626" s="479"/>
      <c r="BS626" s="479"/>
    </row>
    <row r="627" spans="3:71" ht="18.95" customHeight="1">
      <c r="X627" s="479"/>
      <c r="BS627" s="479"/>
    </row>
    <row r="628" spans="3:71" ht="18.95" customHeight="1">
      <c r="X628" s="479"/>
      <c r="BS628" s="479"/>
    </row>
    <row r="629" spans="3:71" ht="18.95" customHeight="1">
      <c r="X629" s="479"/>
      <c r="BS629" s="479"/>
    </row>
    <row r="630" spans="3:71" ht="18.95" customHeight="1">
      <c r="X630" s="479"/>
      <c r="BS630" s="479"/>
    </row>
    <row r="631" spans="3:71" ht="18.95" customHeight="1">
      <c r="X631" s="479"/>
      <c r="BS631" s="479"/>
    </row>
    <row r="632" spans="3:71" ht="18.95" customHeight="1">
      <c r="X632" s="479"/>
      <c r="BS632" s="479"/>
    </row>
    <row r="633" spans="3:71" ht="18.95" customHeight="1">
      <c r="X633" s="479"/>
      <c r="BS633" s="479"/>
    </row>
    <row r="634" spans="3:71" ht="18.95" customHeight="1">
      <c r="X634" s="479"/>
      <c r="BS634" s="479"/>
    </row>
    <row r="635" spans="3:71" ht="18.95" customHeight="1">
      <c r="V635" s="480">
        <f>V591+1</f>
        <v>13</v>
      </c>
    </row>
    <row r="636" spans="3:71" ht="18.95" customHeight="1">
      <c r="C636" s="430" t="str">
        <f>目次!F1</f>
        <v>【契約監理/20240401/第1版】</v>
      </c>
      <c r="X636" s="479"/>
      <c r="BS636" s="479"/>
    </row>
    <row r="637" spans="3:71" ht="18.95" customHeight="1">
      <c r="X637" s="479"/>
      <c r="BS637" s="479"/>
    </row>
    <row r="638" spans="3:71" ht="18.95" customHeight="1">
      <c r="X638" s="479"/>
      <c r="BS638" s="479"/>
    </row>
    <row r="639" spans="3:71" ht="18.95" customHeight="1">
      <c r="X639" s="479"/>
      <c r="BS639" s="479"/>
    </row>
    <row r="640" spans="3:71" ht="18.95" customHeight="1">
      <c r="X640" s="479"/>
      <c r="BS640" s="479"/>
    </row>
    <row r="641" spans="24:71" ht="18.95" customHeight="1">
      <c r="X641" s="479"/>
      <c r="BS641" s="479"/>
    </row>
    <row r="642" spans="24:71" ht="18.95" customHeight="1">
      <c r="X642" s="479"/>
      <c r="BS642" s="479"/>
    </row>
    <row r="643" spans="24:71" ht="18.95" customHeight="1">
      <c r="X643" s="479"/>
      <c r="BS643" s="479"/>
    </row>
    <row r="644" spans="24:71" ht="18.95" customHeight="1">
      <c r="X644" s="479"/>
      <c r="BS644" s="479"/>
    </row>
    <row r="645" spans="24:71" ht="18.95" customHeight="1">
      <c r="X645" s="479"/>
      <c r="BS645" s="479"/>
    </row>
    <row r="646" spans="24:71" ht="18.95" customHeight="1">
      <c r="X646" s="479"/>
      <c r="BS646" s="479"/>
    </row>
    <row r="647" spans="24:71" ht="18.95" customHeight="1">
      <c r="X647" s="479"/>
      <c r="BS647" s="479"/>
    </row>
    <row r="648" spans="24:71" ht="18.95" customHeight="1">
      <c r="X648" s="479"/>
      <c r="BS648" s="479"/>
    </row>
    <row r="649" spans="24:71" ht="18.95" customHeight="1">
      <c r="X649" s="479"/>
      <c r="BS649" s="479"/>
    </row>
    <row r="650" spans="24:71" ht="18.95" customHeight="1">
      <c r="X650" s="479"/>
      <c r="BS650" s="479"/>
    </row>
    <row r="651" spans="24:71" ht="18.95" customHeight="1">
      <c r="X651" s="479"/>
      <c r="BS651" s="479"/>
    </row>
    <row r="652" spans="24:71" ht="18.95" customHeight="1">
      <c r="X652" s="479"/>
      <c r="BS652" s="479"/>
    </row>
    <row r="653" spans="24:71" ht="18.95" customHeight="1">
      <c r="X653" s="479"/>
      <c r="BS653" s="479"/>
    </row>
    <row r="654" spans="24:71" ht="18.95" customHeight="1">
      <c r="X654" s="479"/>
      <c r="BS654" s="479"/>
    </row>
    <row r="655" spans="24:71" ht="18.95" customHeight="1">
      <c r="X655" s="479"/>
      <c r="BS655" s="479"/>
    </row>
    <row r="656" spans="24:71" ht="18.95" customHeight="1">
      <c r="X656" s="479"/>
      <c r="BS656" s="479"/>
    </row>
    <row r="657" spans="24:71" ht="18.95" customHeight="1">
      <c r="X657" s="479"/>
      <c r="BS657" s="479"/>
    </row>
    <row r="658" spans="24:71" ht="18.95" customHeight="1">
      <c r="X658" s="479"/>
      <c r="BS658" s="479"/>
    </row>
    <row r="659" spans="24:71" ht="18.95" customHeight="1">
      <c r="X659" s="479"/>
      <c r="BS659" s="479"/>
    </row>
    <row r="660" spans="24:71" ht="18.95" customHeight="1">
      <c r="X660" s="479"/>
      <c r="BS660" s="479"/>
    </row>
    <row r="661" spans="24:71" ht="18.95" customHeight="1">
      <c r="X661" s="479"/>
      <c r="BS661" s="479"/>
    </row>
    <row r="662" spans="24:71" ht="18.95" customHeight="1">
      <c r="X662" s="479"/>
      <c r="BS662" s="479"/>
    </row>
    <row r="663" spans="24:71" ht="18.95" customHeight="1">
      <c r="X663" s="479"/>
      <c r="BS663" s="479"/>
    </row>
    <row r="664" spans="24:71" ht="18.95" customHeight="1">
      <c r="X664" s="479"/>
      <c r="BS664" s="479"/>
    </row>
    <row r="665" spans="24:71" ht="18.95" customHeight="1">
      <c r="X665" s="479"/>
      <c r="BS665" s="479"/>
    </row>
    <row r="666" spans="24:71" ht="18.95" customHeight="1">
      <c r="X666" s="479"/>
      <c r="BS666" s="479"/>
    </row>
    <row r="667" spans="24:71" ht="18.95" customHeight="1">
      <c r="X667" s="479"/>
      <c r="BS667" s="479"/>
    </row>
    <row r="668" spans="24:71" ht="18.95" customHeight="1">
      <c r="X668" s="479"/>
      <c r="BS668" s="479"/>
    </row>
    <row r="669" spans="24:71" ht="18.95" customHeight="1">
      <c r="X669" s="479"/>
      <c r="BS669" s="479"/>
    </row>
    <row r="670" spans="24:71" ht="18.95" customHeight="1">
      <c r="X670" s="479"/>
      <c r="BS670" s="479"/>
    </row>
    <row r="671" spans="24:71" ht="18.95" customHeight="1">
      <c r="X671" s="479"/>
      <c r="BS671" s="479"/>
    </row>
    <row r="672" spans="24:71" ht="18.95" customHeight="1">
      <c r="X672" s="479"/>
      <c r="BS672" s="479"/>
    </row>
    <row r="673" spans="3:71" ht="18.95" customHeight="1">
      <c r="X673" s="479"/>
      <c r="BS673" s="479"/>
    </row>
    <row r="674" spans="3:71" ht="18.95" customHeight="1">
      <c r="X674" s="479"/>
      <c r="BS674" s="479"/>
    </row>
    <row r="675" spans="3:71" ht="18.95" customHeight="1">
      <c r="X675" s="479"/>
      <c r="BS675" s="479"/>
    </row>
    <row r="676" spans="3:71" ht="18.95" customHeight="1">
      <c r="X676" s="479"/>
      <c r="BS676" s="479"/>
    </row>
    <row r="677" spans="3:71" ht="18.95" customHeight="1">
      <c r="X677" s="479"/>
      <c r="BS677" s="479"/>
    </row>
    <row r="678" spans="3:71" ht="18.95" customHeight="1">
      <c r="X678" s="479"/>
      <c r="BS678" s="479"/>
    </row>
    <row r="679" spans="3:71" ht="18.95" customHeight="1">
      <c r="V679" s="480">
        <f>V635+1</f>
        <v>14</v>
      </c>
      <c r="BS679" s="479"/>
    </row>
    <row r="680" spans="3:71" ht="18.95" customHeight="1">
      <c r="C680" s="430" t="str">
        <f>目次!F1</f>
        <v>【契約監理/20240401/第1版】</v>
      </c>
      <c r="X680" s="479"/>
      <c r="BS680" s="479"/>
    </row>
    <row r="681" spans="3:71" ht="18.95" customHeight="1">
      <c r="X681" s="479"/>
      <c r="BS681" s="479"/>
    </row>
    <row r="682" spans="3:71" ht="18.95" customHeight="1">
      <c r="X682" s="479"/>
      <c r="BS682" s="479"/>
    </row>
    <row r="683" spans="3:71" ht="18.95" customHeight="1">
      <c r="X683" s="479"/>
      <c r="BS683" s="479"/>
    </row>
    <row r="684" spans="3:71" ht="18.95" customHeight="1">
      <c r="X684" s="479"/>
      <c r="BS684" s="479"/>
    </row>
    <row r="685" spans="3:71" ht="18.95" customHeight="1">
      <c r="X685" s="479"/>
      <c r="BS685" s="479"/>
    </row>
    <row r="686" spans="3:71" ht="18.95" customHeight="1">
      <c r="X686" s="479"/>
      <c r="BS686" s="479"/>
    </row>
    <row r="687" spans="3:71" ht="18.95" customHeight="1">
      <c r="X687" s="479"/>
      <c r="BS687" s="479"/>
    </row>
    <row r="688" spans="3:71" ht="18.95" customHeight="1">
      <c r="X688" s="479"/>
      <c r="BS688" s="479"/>
    </row>
    <row r="689" spans="24:71" ht="18.95" customHeight="1">
      <c r="X689" s="479"/>
      <c r="BS689" s="479"/>
    </row>
    <row r="690" spans="24:71" ht="18.95" customHeight="1">
      <c r="X690" s="479"/>
      <c r="BS690" s="479"/>
    </row>
    <row r="691" spans="24:71" ht="18.95" customHeight="1">
      <c r="X691" s="479"/>
      <c r="BS691" s="479"/>
    </row>
    <row r="692" spans="24:71" ht="18.95" customHeight="1">
      <c r="X692" s="479"/>
      <c r="BS692" s="479"/>
    </row>
    <row r="693" spans="24:71" ht="18.95" customHeight="1">
      <c r="X693" s="479"/>
      <c r="BS693" s="479"/>
    </row>
    <row r="694" spans="24:71" ht="18.95" customHeight="1">
      <c r="X694" s="479"/>
      <c r="BS694" s="479"/>
    </row>
    <row r="695" spans="24:71" ht="18.95" customHeight="1">
      <c r="X695" s="479"/>
      <c r="BS695" s="479"/>
    </row>
    <row r="696" spans="24:71" ht="18.95" customHeight="1">
      <c r="X696" s="479"/>
      <c r="BS696" s="479"/>
    </row>
    <row r="697" spans="24:71" ht="18.95" customHeight="1">
      <c r="X697" s="479"/>
      <c r="BS697" s="479"/>
    </row>
    <row r="698" spans="24:71" ht="18.95" customHeight="1">
      <c r="X698" s="479"/>
      <c r="BS698" s="479"/>
    </row>
    <row r="699" spans="24:71" ht="18.95" customHeight="1">
      <c r="X699" s="479"/>
      <c r="BS699" s="479"/>
    </row>
    <row r="700" spans="24:71" ht="18.95" customHeight="1">
      <c r="X700" s="479"/>
      <c r="BS700" s="479"/>
    </row>
    <row r="701" spans="24:71" ht="18.95" customHeight="1">
      <c r="X701" s="479"/>
      <c r="BS701" s="479"/>
    </row>
    <row r="702" spans="24:71" ht="18.95" customHeight="1">
      <c r="X702" s="479"/>
      <c r="BS702" s="479"/>
    </row>
    <row r="703" spans="24:71" ht="18.95" customHeight="1">
      <c r="X703" s="479"/>
      <c r="BS703" s="479"/>
    </row>
    <row r="704" spans="24:71" ht="18.95" customHeight="1">
      <c r="X704" s="479"/>
      <c r="BS704" s="479"/>
    </row>
    <row r="705" spans="24:71" ht="18.95" customHeight="1">
      <c r="X705" s="479"/>
      <c r="BS705" s="479"/>
    </row>
    <row r="706" spans="24:71" ht="18.95" customHeight="1">
      <c r="X706" s="479"/>
      <c r="BS706" s="479"/>
    </row>
    <row r="707" spans="24:71" ht="18.95" customHeight="1">
      <c r="X707" s="479"/>
      <c r="BS707" s="479"/>
    </row>
    <row r="708" spans="24:71" ht="18.95" customHeight="1">
      <c r="X708" s="479"/>
      <c r="BS708" s="479"/>
    </row>
    <row r="709" spans="24:71" ht="18.95" customHeight="1">
      <c r="X709" s="479"/>
      <c r="BS709" s="479"/>
    </row>
    <row r="710" spans="24:71" ht="18.95" customHeight="1">
      <c r="X710" s="479"/>
      <c r="BS710" s="479"/>
    </row>
    <row r="711" spans="24:71" ht="18.95" customHeight="1">
      <c r="X711" s="479"/>
      <c r="BS711" s="479"/>
    </row>
    <row r="712" spans="24:71" ht="18.95" customHeight="1">
      <c r="X712" s="479"/>
      <c r="BS712" s="479"/>
    </row>
    <row r="713" spans="24:71" ht="18.95" customHeight="1">
      <c r="X713" s="479"/>
      <c r="BS713" s="479"/>
    </row>
    <row r="714" spans="24:71" ht="18.95" customHeight="1">
      <c r="X714" s="479"/>
      <c r="BS714" s="479"/>
    </row>
    <row r="715" spans="24:71" ht="18.95" customHeight="1">
      <c r="X715" s="479"/>
      <c r="BS715" s="479"/>
    </row>
    <row r="716" spans="24:71" ht="18.95" customHeight="1">
      <c r="X716" s="479"/>
      <c r="BS716" s="479"/>
    </row>
    <row r="717" spans="24:71" ht="18.95" customHeight="1">
      <c r="X717" s="479"/>
      <c r="BS717" s="479"/>
    </row>
    <row r="718" spans="24:71" ht="18.95" customHeight="1">
      <c r="X718" s="479"/>
      <c r="BS718" s="479"/>
    </row>
    <row r="719" spans="24:71" ht="18.95" customHeight="1">
      <c r="X719" s="479"/>
      <c r="BS719" s="479"/>
    </row>
    <row r="720" spans="24:71" ht="18.95" customHeight="1">
      <c r="X720" s="479"/>
      <c r="BS720" s="479"/>
    </row>
    <row r="721" spans="3:71" ht="18.95" customHeight="1">
      <c r="X721" s="479"/>
      <c r="BS721" s="479"/>
    </row>
    <row r="722" spans="3:71" ht="18.95" customHeight="1">
      <c r="X722" s="479"/>
      <c r="BS722" s="479"/>
    </row>
    <row r="723" spans="3:71" ht="18.95" customHeight="1">
      <c r="V723" s="480">
        <f>V679+1</f>
        <v>15</v>
      </c>
      <c r="BS723" s="479"/>
    </row>
    <row r="724" spans="3:71" ht="18.95" customHeight="1">
      <c r="C724" s="430" t="str">
        <f>目次!F1</f>
        <v>【契約監理/20240401/第1版】</v>
      </c>
      <c r="D724" s="427"/>
      <c r="X724" s="479"/>
      <c r="BS724" s="479"/>
    </row>
    <row r="725" spans="3:71" ht="18.95" customHeight="1">
      <c r="D725" s="427"/>
      <c r="X725" s="479"/>
      <c r="BS725" s="479"/>
    </row>
    <row r="726" spans="3:71" ht="18.95" customHeight="1">
      <c r="D726" s="427"/>
      <c r="X726" s="479"/>
      <c r="BS726" s="479"/>
    </row>
    <row r="727" spans="3:71" ht="18.95" customHeight="1">
      <c r="D727" s="427"/>
      <c r="X727" s="479"/>
      <c r="BS727" s="479"/>
    </row>
    <row r="728" spans="3:71" ht="18.95" customHeight="1">
      <c r="D728" s="427"/>
      <c r="X728" s="479"/>
      <c r="BS728" s="479"/>
    </row>
    <row r="729" spans="3:71" ht="18.95" customHeight="1">
      <c r="D729" s="427"/>
      <c r="X729" s="479"/>
      <c r="BS729" s="479"/>
    </row>
    <row r="730" spans="3:71" ht="18.95" customHeight="1">
      <c r="D730" s="427"/>
      <c r="X730" s="479"/>
      <c r="BS730" s="479"/>
    </row>
    <row r="731" spans="3:71" ht="18.95" customHeight="1">
      <c r="D731" s="427"/>
      <c r="X731" s="479"/>
      <c r="BS731" s="479"/>
    </row>
    <row r="732" spans="3:71" ht="18.95" customHeight="1">
      <c r="D732" s="427"/>
      <c r="X732" s="479"/>
      <c r="BS732" s="479"/>
    </row>
    <row r="733" spans="3:71" ht="18.95" customHeight="1">
      <c r="D733" s="427"/>
      <c r="X733" s="479"/>
      <c r="BS733" s="479"/>
    </row>
    <row r="734" spans="3:71" ht="18.95" customHeight="1">
      <c r="D734" s="427"/>
      <c r="X734" s="479"/>
      <c r="BS734" s="479"/>
    </row>
    <row r="735" spans="3:71" ht="18.95" customHeight="1">
      <c r="D735" s="427"/>
      <c r="X735" s="479"/>
      <c r="BS735" s="479"/>
    </row>
    <row r="736" spans="3:71" ht="18.95" customHeight="1">
      <c r="D736" s="427"/>
      <c r="X736" s="479"/>
      <c r="BS736" s="479"/>
    </row>
    <row r="737" spans="4:71" ht="18.95" customHeight="1">
      <c r="D737" s="427"/>
      <c r="X737" s="479"/>
      <c r="BS737" s="479"/>
    </row>
    <row r="738" spans="4:71" ht="18.95" customHeight="1">
      <c r="D738" s="427"/>
      <c r="X738" s="479"/>
      <c r="BS738" s="479"/>
    </row>
    <row r="739" spans="4:71" ht="18.95" customHeight="1">
      <c r="D739" s="427"/>
      <c r="X739" s="479"/>
      <c r="BS739" s="479"/>
    </row>
    <row r="740" spans="4:71" ht="18.95" customHeight="1">
      <c r="D740" s="427"/>
      <c r="X740" s="479"/>
      <c r="BS740" s="479"/>
    </row>
    <row r="741" spans="4:71" ht="18.95" customHeight="1">
      <c r="D741" s="427"/>
      <c r="X741" s="479"/>
      <c r="BS741" s="479"/>
    </row>
    <row r="742" spans="4:71" ht="18.95" customHeight="1">
      <c r="D742" s="427"/>
      <c r="X742" s="479"/>
      <c r="BS742" s="479"/>
    </row>
    <row r="743" spans="4:71" ht="18.95" customHeight="1">
      <c r="D743" s="427"/>
      <c r="X743" s="479"/>
      <c r="BS743" s="479"/>
    </row>
    <row r="744" spans="4:71" ht="18.95" customHeight="1">
      <c r="D744" s="427"/>
      <c r="X744" s="479"/>
      <c r="BS744" s="479"/>
    </row>
    <row r="745" spans="4:71" ht="18.95" customHeight="1">
      <c r="D745" s="427"/>
      <c r="X745" s="479"/>
      <c r="BS745" s="479"/>
    </row>
    <row r="746" spans="4:71" ht="18.95" customHeight="1">
      <c r="D746" s="427"/>
      <c r="X746" s="479"/>
      <c r="BS746" s="479"/>
    </row>
    <row r="747" spans="4:71" ht="18.95" customHeight="1">
      <c r="D747" s="427"/>
      <c r="X747" s="479"/>
      <c r="BS747" s="479"/>
    </row>
    <row r="748" spans="4:71" ht="18.95" customHeight="1">
      <c r="D748" s="427"/>
      <c r="X748" s="479"/>
      <c r="BS748" s="479"/>
    </row>
    <row r="749" spans="4:71" ht="18.95" customHeight="1">
      <c r="D749" s="427"/>
      <c r="X749" s="479"/>
      <c r="BS749" s="479"/>
    </row>
    <row r="750" spans="4:71" ht="18.95" customHeight="1">
      <c r="D750" s="427"/>
      <c r="X750" s="479"/>
      <c r="BS750" s="479"/>
    </row>
    <row r="751" spans="4:71" ht="18.95" customHeight="1">
      <c r="D751" s="427"/>
      <c r="X751" s="479"/>
      <c r="BS751" s="479"/>
    </row>
    <row r="752" spans="4:71" ht="18.95" customHeight="1">
      <c r="D752" s="427"/>
      <c r="X752" s="479"/>
      <c r="BS752" s="479"/>
    </row>
    <row r="753" spans="3:71" ht="18.95" customHeight="1">
      <c r="D753" s="427"/>
      <c r="X753" s="479"/>
      <c r="BS753" s="479"/>
    </row>
    <row r="754" spans="3:71" ht="18.95" customHeight="1">
      <c r="D754" s="427"/>
      <c r="X754" s="479"/>
      <c r="BS754" s="479"/>
    </row>
    <row r="755" spans="3:71" ht="18.95" customHeight="1">
      <c r="D755" s="427"/>
      <c r="X755" s="479"/>
      <c r="BS755" s="479"/>
    </row>
    <row r="756" spans="3:71" ht="18.95" customHeight="1">
      <c r="D756" s="427"/>
      <c r="X756" s="479"/>
      <c r="BS756" s="479"/>
    </row>
    <row r="757" spans="3:71" ht="18.95" customHeight="1">
      <c r="D757" s="427"/>
      <c r="X757" s="479"/>
      <c r="BS757" s="479"/>
    </row>
    <row r="758" spans="3:71" ht="18.95" customHeight="1">
      <c r="D758" s="427"/>
      <c r="X758" s="479"/>
      <c r="BS758" s="479"/>
    </row>
    <row r="759" spans="3:71" ht="18.95" customHeight="1">
      <c r="D759" s="427"/>
      <c r="X759" s="479"/>
      <c r="BS759" s="479"/>
    </row>
    <row r="760" spans="3:71" ht="18.95" customHeight="1">
      <c r="D760" s="427"/>
      <c r="X760" s="479"/>
      <c r="BS760" s="479"/>
    </row>
    <row r="761" spans="3:71" ht="18.95" customHeight="1">
      <c r="D761" s="427"/>
      <c r="X761" s="479"/>
      <c r="BS761" s="479"/>
    </row>
    <row r="762" spans="3:71" ht="18.95" customHeight="1">
      <c r="D762" s="427"/>
      <c r="X762" s="479"/>
      <c r="BS762" s="479"/>
    </row>
    <row r="763" spans="3:71" ht="18.95" customHeight="1">
      <c r="D763" s="427"/>
      <c r="X763" s="479"/>
      <c r="BS763" s="479"/>
    </row>
    <row r="764" spans="3:71" ht="18.95" customHeight="1">
      <c r="D764" s="427"/>
      <c r="X764" s="479"/>
      <c r="BS764" s="479"/>
    </row>
    <row r="765" spans="3:71" ht="18.95" customHeight="1">
      <c r="D765" s="427"/>
      <c r="X765" s="479"/>
      <c r="BS765" s="479"/>
    </row>
    <row r="766" spans="3:71" ht="18.95" customHeight="1">
      <c r="D766" s="427"/>
      <c r="X766" s="479"/>
      <c r="BS766" s="479"/>
    </row>
    <row r="767" spans="3:71" ht="18.95" customHeight="1">
      <c r="D767" s="427"/>
      <c r="V767" s="480">
        <f>V723+1</f>
        <v>16</v>
      </c>
      <c r="BS767" s="479"/>
    </row>
    <row r="768" spans="3:71" ht="18.95" customHeight="1">
      <c r="C768" s="430" t="str">
        <f>目次!F1</f>
        <v>【契約監理/20240401/第1版】</v>
      </c>
      <c r="D768" s="427"/>
      <c r="X768" s="479"/>
      <c r="BS768" s="479"/>
    </row>
    <row r="769" spans="4:71" ht="18.95" customHeight="1">
      <c r="D769" s="427"/>
      <c r="X769" s="479"/>
      <c r="BS769" s="479"/>
    </row>
    <row r="770" spans="4:71" ht="18.95" customHeight="1">
      <c r="D770" s="427"/>
      <c r="X770" s="479"/>
      <c r="BS770" s="479"/>
    </row>
    <row r="771" spans="4:71" ht="18.95" customHeight="1">
      <c r="D771" s="427"/>
      <c r="X771" s="479"/>
      <c r="BS771" s="479"/>
    </row>
    <row r="772" spans="4:71" ht="18.95" customHeight="1">
      <c r="D772" s="427"/>
      <c r="X772" s="479"/>
      <c r="BS772" s="479"/>
    </row>
    <row r="773" spans="4:71" ht="18.95" customHeight="1">
      <c r="D773" s="427"/>
      <c r="X773" s="479"/>
      <c r="BS773" s="479"/>
    </row>
    <row r="774" spans="4:71" ht="18.95" customHeight="1">
      <c r="D774" s="427"/>
      <c r="X774" s="479"/>
      <c r="BS774" s="479"/>
    </row>
    <row r="775" spans="4:71" ht="18.95" customHeight="1">
      <c r="D775" s="427"/>
      <c r="X775" s="479"/>
      <c r="BS775" s="479"/>
    </row>
    <row r="776" spans="4:71" ht="18.95" customHeight="1">
      <c r="D776" s="427"/>
      <c r="X776" s="479"/>
      <c r="BS776" s="479"/>
    </row>
    <row r="777" spans="4:71" ht="18.95" customHeight="1">
      <c r="D777" s="427"/>
      <c r="X777" s="479"/>
      <c r="BS777" s="479"/>
    </row>
    <row r="778" spans="4:71" ht="18.95" customHeight="1">
      <c r="D778" s="427"/>
      <c r="X778" s="479"/>
      <c r="BS778" s="479"/>
    </row>
    <row r="779" spans="4:71" ht="18.95" customHeight="1">
      <c r="D779" s="427"/>
      <c r="X779" s="479"/>
      <c r="BS779" s="479"/>
    </row>
    <row r="780" spans="4:71" ht="18.95" customHeight="1">
      <c r="D780" s="427"/>
      <c r="X780" s="479"/>
      <c r="BS780" s="479"/>
    </row>
    <row r="781" spans="4:71" ht="18.95" customHeight="1">
      <c r="D781" s="427"/>
      <c r="X781" s="479"/>
      <c r="BS781" s="479"/>
    </row>
    <row r="782" spans="4:71" ht="18.95" customHeight="1">
      <c r="D782" s="427"/>
      <c r="X782" s="479"/>
      <c r="BS782" s="479"/>
    </row>
    <row r="783" spans="4:71" ht="18.95" customHeight="1">
      <c r="D783" s="427"/>
      <c r="X783" s="479"/>
      <c r="BS783" s="479"/>
    </row>
    <row r="784" spans="4:71" ht="18.95" customHeight="1">
      <c r="D784" s="427"/>
      <c r="X784" s="479"/>
      <c r="BS784" s="479"/>
    </row>
    <row r="785" spans="4:71" ht="18.95" customHeight="1">
      <c r="D785" s="427"/>
      <c r="X785" s="479"/>
      <c r="BS785" s="479"/>
    </row>
    <row r="786" spans="4:71" ht="18.95" customHeight="1">
      <c r="D786" s="427"/>
      <c r="X786" s="479"/>
      <c r="BS786" s="479"/>
    </row>
    <row r="787" spans="4:71" ht="18.95" customHeight="1">
      <c r="D787" s="427"/>
      <c r="X787" s="479"/>
      <c r="BS787" s="479"/>
    </row>
    <row r="788" spans="4:71" ht="18.95" customHeight="1">
      <c r="D788" s="427"/>
      <c r="X788" s="479"/>
      <c r="BS788" s="479"/>
    </row>
    <row r="789" spans="4:71" ht="18.95" customHeight="1">
      <c r="D789" s="427"/>
      <c r="X789" s="479"/>
      <c r="BS789" s="479"/>
    </row>
    <row r="790" spans="4:71" ht="18.95" customHeight="1">
      <c r="D790" s="427"/>
      <c r="X790" s="479"/>
      <c r="BS790" s="479"/>
    </row>
    <row r="791" spans="4:71" ht="18.95" customHeight="1">
      <c r="D791" s="427"/>
      <c r="X791" s="479"/>
      <c r="BS791" s="479"/>
    </row>
    <row r="792" spans="4:71" ht="18.95" customHeight="1">
      <c r="D792" s="427"/>
      <c r="X792" s="479"/>
      <c r="BS792" s="479"/>
    </row>
    <row r="793" spans="4:71" ht="18.95" customHeight="1">
      <c r="D793" s="427"/>
      <c r="X793" s="479"/>
      <c r="BS793" s="479"/>
    </row>
    <row r="794" spans="4:71" ht="18.95" customHeight="1">
      <c r="D794" s="427"/>
      <c r="X794" s="479"/>
      <c r="BS794" s="479"/>
    </row>
    <row r="795" spans="4:71" ht="18.95" customHeight="1">
      <c r="D795" s="427"/>
      <c r="X795" s="479"/>
      <c r="BS795" s="479"/>
    </row>
    <row r="796" spans="4:71" ht="18.95" customHeight="1">
      <c r="D796" s="427"/>
      <c r="X796" s="479"/>
      <c r="BS796" s="479"/>
    </row>
    <row r="797" spans="4:71" ht="18.95" customHeight="1">
      <c r="D797" s="427"/>
      <c r="X797" s="479"/>
      <c r="BS797" s="479"/>
    </row>
    <row r="798" spans="4:71" ht="18.95" customHeight="1">
      <c r="D798" s="427"/>
      <c r="X798" s="479"/>
      <c r="BS798" s="479"/>
    </row>
    <row r="799" spans="4:71" ht="18.95" customHeight="1">
      <c r="D799" s="427"/>
      <c r="X799" s="479"/>
      <c r="BS799" s="479"/>
    </row>
    <row r="800" spans="4:71" ht="18.95" customHeight="1">
      <c r="D800" s="427"/>
      <c r="X800" s="479"/>
      <c r="BS800" s="479"/>
    </row>
    <row r="801" spans="3:71" ht="18.95" customHeight="1">
      <c r="D801" s="427"/>
      <c r="X801" s="479"/>
      <c r="BS801" s="479"/>
    </row>
    <row r="802" spans="3:71" ht="18.95" customHeight="1">
      <c r="D802" s="427"/>
      <c r="X802" s="479"/>
      <c r="BS802" s="479"/>
    </row>
    <row r="803" spans="3:71" ht="18.95" customHeight="1">
      <c r="D803" s="427"/>
      <c r="X803" s="479"/>
      <c r="BS803" s="479"/>
    </row>
    <row r="804" spans="3:71" ht="18.95" customHeight="1">
      <c r="D804" s="427"/>
      <c r="X804" s="479"/>
      <c r="BS804" s="479"/>
    </row>
    <row r="805" spans="3:71" ht="18.95" customHeight="1">
      <c r="D805" s="427"/>
      <c r="X805" s="479"/>
      <c r="BS805" s="479"/>
    </row>
    <row r="806" spans="3:71" ht="18.95" customHeight="1">
      <c r="D806" s="427"/>
      <c r="X806" s="479"/>
      <c r="BS806" s="479"/>
    </row>
    <row r="807" spans="3:71" ht="18.95" customHeight="1">
      <c r="D807" s="427"/>
      <c r="X807" s="479"/>
      <c r="BS807" s="479"/>
    </row>
    <row r="808" spans="3:71" ht="18.95" customHeight="1">
      <c r="D808" s="427"/>
      <c r="X808" s="479"/>
      <c r="BS808" s="479"/>
    </row>
    <row r="809" spans="3:71" ht="18.95" customHeight="1">
      <c r="D809" s="427"/>
      <c r="X809" s="479"/>
      <c r="BS809" s="479"/>
    </row>
    <row r="810" spans="3:71" ht="18.95" customHeight="1">
      <c r="D810" s="427"/>
      <c r="X810" s="479"/>
      <c r="BS810" s="479"/>
    </row>
    <row r="811" spans="3:71" ht="18.95" customHeight="1">
      <c r="D811" s="427"/>
      <c r="V811" s="480">
        <f>V767+1</f>
        <v>17</v>
      </c>
      <c r="BS811" s="479"/>
    </row>
    <row r="812" spans="3:71" ht="18.95" customHeight="1">
      <c r="C812" s="430" t="str">
        <f>目次!F1</f>
        <v>【契約監理/20240401/第1版】</v>
      </c>
      <c r="D812" s="427"/>
      <c r="X812" s="479"/>
      <c r="BS812" s="479"/>
    </row>
    <row r="813" spans="3:71" ht="18.95" customHeight="1">
      <c r="D813" s="427"/>
      <c r="X813" s="479"/>
      <c r="BS813" s="479"/>
    </row>
    <row r="814" spans="3:71" ht="18.95" customHeight="1">
      <c r="D814" s="427"/>
      <c r="X814" s="479"/>
      <c r="BS814" s="479"/>
    </row>
    <row r="815" spans="3:71" ht="18.95" customHeight="1">
      <c r="D815" s="427"/>
      <c r="X815" s="479"/>
      <c r="BS815" s="479"/>
    </row>
    <row r="816" spans="3:71" ht="18.95" customHeight="1">
      <c r="D816" s="427"/>
      <c r="X816" s="479"/>
      <c r="BS816" s="479"/>
    </row>
    <row r="817" spans="4:71" ht="18.95" customHeight="1">
      <c r="D817" s="427"/>
      <c r="X817" s="479"/>
      <c r="BS817" s="479"/>
    </row>
    <row r="818" spans="4:71" ht="18.95" customHeight="1">
      <c r="D818" s="427"/>
      <c r="X818" s="479"/>
      <c r="BS818" s="479"/>
    </row>
    <row r="819" spans="4:71" ht="18.95" customHeight="1">
      <c r="D819" s="427"/>
      <c r="X819" s="479"/>
      <c r="BS819" s="479"/>
    </row>
    <row r="820" spans="4:71" ht="18.95" customHeight="1">
      <c r="D820" s="427"/>
      <c r="X820" s="479"/>
      <c r="BS820" s="479"/>
    </row>
    <row r="821" spans="4:71" ht="18.95" customHeight="1">
      <c r="D821" s="427"/>
      <c r="X821" s="479"/>
      <c r="BS821" s="479"/>
    </row>
    <row r="822" spans="4:71" ht="18.95" customHeight="1">
      <c r="D822" s="427"/>
      <c r="X822" s="479"/>
      <c r="BS822" s="479"/>
    </row>
    <row r="823" spans="4:71" ht="18.95" customHeight="1">
      <c r="D823" s="427"/>
      <c r="X823" s="479"/>
      <c r="BS823" s="479"/>
    </row>
    <row r="824" spans="4:71" ht="18.95" customHeight="1">
      <c r="D824" s="427"/>
      <c r="X824" s="479"/>
      <c r="BS824" s="479"/>
    </row>
    <row r="825" spans="4:71" ht="18.95" customHeight="1">
      <c r="D825" s="427"/>
      <c r="X825" s="479"/>
      <c r="BS825" s="479"/>
    </row>
    <row r="826" spans="4:71" ht="18.95" customHeight="1">
      <c r="D826" s="427"/>
      <c r="X826" s="479"/>
      <c r="BS826" s="479"/>
    </row>
    <row r="827" spans="4:71" ht="18.95" customHeight="1">
      <c r="D827" s="427"/>
      <c r="X827" s="479"/>
      <c r="BS827" s="479"/>
    </row>
    <row r="828" spans="4:71" ht="18.95" customHeight="1">
      <c r="D828" s="427"/>
      <c r="X828" s="479"/>
      <c r="BS828" s="479"/>
    </row>
    <row r="829" spans="4:71" ht="18.95" customHeight="1">
      <c r="D829" s="427"/>
      <c r="X829" s="479"/>
      <c r="BS829" s="479"/>
    </row>
    <row r="830" spans="4:71" ht="18.95" customHeight="1">
      <c r="D830" s="427"/>
      <c r="X830" s="479"/>
      <c r="BS830" s="479"/>
    </row>
    <row r="831" spans="4:71" ht="18.95" customHeight="1">
      <c r="D831" s="427"/>
      <c r="X831" s="479"/>
      <c r="BS831" s="479"/>
    </row>
    <row r="832" spans="4:71" ht="18.95" customHeight="1">
      <c r="D832" s="427"/>
      <c r="X832" s="479"/>
      <c r="BS832" s="479"/>
    </row>
    <row r="833" spans="2:83" ht="18.95" customHeight="1">
      <c r="B833" s="428" t="s">
        <v>411</v>
      </c>
      <c r="D833" s="427"/>
      <c r="X833" s="479"/>
      <c r="BS833" s="479"/>
    </row>
    <row r="834" spans="2:83" ht="18.95" customHeight="1">
      <c r="D834" s="427"/>
      <c r="X834" s="479"/>
      <c r="BS834" s="479"/>
    </row>
    <row r="835" spans="2:83" ht="18.95" customHeight="1">
      <c r="C835" s="427"/>
      <c r="D835" s="39"/>
    </row>
    <row r="836" spans="2:83" ht="18.95" customHeight="1">
      <c r="C836" s="427"/>
      <c r="D836" s="39"/>
      <c r="I836" s="39" t="str">
        <f>AG8</f>
        <v>令和　　　年　　　月　　　日</v>
      </c>
    </row>
    <row r="837" spans="2:83" ht="18.95" customHeight="1">
      <c r="C837" s="427"/>
      <c r="D837" s="39"/>
    </row>
    <row r="838" spans="2:83" ht="18.95" customHeight="1">
      <c r="C838" s="427"/>
      <c r="D838" s="39"/>
    </row>
    <row r="839" spans="2:83" ht="18.95" customHeight="1">
      <c r="C839" s="427"/>
      <c r="D839" s="39"/>
      <c r="O839" s="39" t="s">
        <v>353</v>
      </c>
    </row>
    <row r="840" spans="2:83" ht="18.95" customHeight="1">
      <c r="C840" s="427"/>
      <c r="D840" s="39"/>
    </row>
    <row r="841" spans="2:83" ht="18.95" customHeight="1">
      <c r="C841" s="427"/>
      <c r="D841" s="39"/>
      <c r="O841" s="39" t="s">
        <v>87</v>
      </c>
    </row>
    <row r="842" spans="2:83" ht="18.95" customHeight="1">
      <c r="C842" s="427"/>
      <c r="D842" s="39"/>
    </row>
    <row r="843" spans="2:83" ht="18.95" customHeight="1">
      <c r="C843" s="427"/>
      <c r="D843" s="39"/>
      <c r="O843" s="39" t="s">
        <v>78</v>
      </c>
      <c r="AC843" s="496" t="str">
        <f>目次!D29</f>
        <v>谷口圭三</v>
      </c>
      <c r="AD843" s="496"/>
      <c r="AE843" s="496"/>
      <c r="AF843" s="496"/>
      <c r="AG843" s="496"/>
      <c r="AH843" s="496"/>
      <c r="AI843" s="496"/>
      <c r="AJ843" s="496"/>
      <c r="AK843" s="1"/>
      <c r="AN843" s="39" t="s">
        <v>22</v>
      </c>
    </row>
    <row r="844" spans="2:83" ht="18.95" customHeight="1">
      <c r="C844" s="427"/>
      <c r="D844" s="39"/>
      <c r="BX844" s="496"/>
      <c r="BY844" s="496"/>
      <c r="BZ844" s="496"/>
      <c r="CA844" s="496"/>
      <c r="CB844" s="496"/>
      <c r="CC844" s="496"/>
      <c r="CD844" s="496"/>
      <c r="CE844" s="496"/>
    </row>
    <row r="845" spans="2:83" ht="18.95" customHeight="1">
      <c r="C845" s="427"/>
      <c r="D845" s="39"/>
    </row>
    <row r="846" spans="2:83" ht="18.95" customHeight="1">
      <c r="C846" s="427"/>
      <c r="D846" s="39"/>
      <c r="O846" s="39" t="s">
        <v>34</v>
      </c>
      <c r="Y846" s="489" t="str">
        <f>IF(L12="","",L12)</f>
        <v/>
      </c>
      <c r="Z846" s="489"/>
      <c r="AA846" s="489"/>
      <c r="AB846" s="489"/>
      <c r="AC846" s="489"/>
      <c r="AD846" s="489"/>
      <c r="AE846" s="489"/>
      <c r="AF846" s="489"/>
      <c r="AG846" s="489"/>
      <c r="AH846" s="489"/>
      <c r="AI846" s="489"/>
      <c r="AJ846" s="489"/>
      <c r="AK846" s="489"/>
      <c r="AL846" s="489"/>
      <c r="AM846" s="489"/>
      <c r="AN846" s="489"/>
    </row>
    <row r="847" spans="2:83" ht="18.95" customHeight="1">
      <c r="C847" s="427"/>
      <c r="D847" s="39"/>
      <c r="Y847" s="489" t="str">
        <f>IF(L13="","",L13)</f>
        <v/>
      </c>
      <c r="Z847" s="489"/>
      <c r="AA847" s="489"/>
      <c r="AB847" s="489"/>
      <c r="AC847" s="489"/>
      <c r="AD847" s="489"/>
      <c r="AE847" s="489"/>
      <c r="AF847" s="489"/>
      <c r="AG847" s="489"/>
      <c r="AH847" s="489"/>
      <c r="AI847" s="489"/>
      <c r="AJ847" s="489"/>
      <c r="AK847" s="489"/>
      <c r="AL847" s="489"/>
      <c r="AM847" s="489"/>
      <c r="AN847" s="489"/>
    </row>
    <row r="848" spans="2:83" ht="18.95" customHeight="1">
      <c r="C848" s="427"/>
      <c r="D848" s="39"/>
      <c r="Y848" s="489"/>
      <c r="Z848" s="489"/>
      <c r="AA848" s="489"/>
      <c r="AB848" s="489"/>
      <c r="AC848" s="489"/>
      <c r="AD848" s="489"/>
      <c r="AE848" s="489"/>
      <c r="AF848" s="489"/>
      <c r="AG848" s="489"/>
      <c r="AH848" s="489"/>
      <c r="AI848" s="489"/>
      <c r="AJ848" s="489"/>
      <c r="AK848" s="489"/>
      <c r="AL848" s="489"/>
      <c r="AM848" s="489"/>
      <c r="AN848" s="489"/>
    </row>
    <row r="849" spans="3:88" ht="18.95" customHeight="1">
      <c r="C849" s="427"/>
      <c r="D849" s="39"/>
      <c r="O849" s="39" t="s">
        <v>265</v>
      </c>
      <c r="Y849" s="489" t="str">
        <f>IF(L14="","",L14)</f>
        <v/>
      </c>
      <c r="Z849" s="489"/>
      <c r="AA849" s="489"/>
      <c r="AB849" s="489"/>
      <c r="AC849" s="489"/>
      <c r="AD849" s="496" t="str">
        <f>IF(L15="","",L15)</f>
        <v/>
      </c>
      <c r="AE849" s="496"/>
      <c r="AF849" s="496"/>
      <c r="AG849" s="496"/>
      <c r="AH849" s="496"/>
      <c r="AI849" s="496"/>
      <c r="AJ849" s="496"/>
      <c r="AK849" s="496"/>
      <c r="AL849" s="1"/>
      <c r="AN849" s="39" t="s">
        <v>22</v>
      </c>
    </row>
    <row r="850" spans="3:88" ht="15" customHeight="1">
      <c r="C850" s="427"/>
      <c r="D850" s="39"/>
    </row>
    <row r="851" spans="3:88" ht="18.95" customHeight="1">
      <c r="C851" s="427"/>
      <c r="D851" s="39"/>
      <c r="BT851" s="489"/>
      <c r="BU851" s="489"/>
      <c r="BV851" s="489"/>
      <c r="BW851" s="489"/>
      <c r="BX851" s="489"/>
      <c r="BY851" s="489"/>
      <c r="BZ851" s="489"/>
      <c r="CA851" s="489"/>
      <c r="CB851" s="489"/>
      <c r="CC851" s="489"/>
      <c r="CD851" s="489"/>
      <c r="CE851" s="489"/>
      <c r="CF851" s="489"/>
      <c r="CG851" s="489"/>
      <c r="CH851" s="489"/>
      <c r="CI851" s="489"/>
      <c r="CJ851" s="489"/>
    </row>
    <row r="852" spans="3:88" ht="18.95" customHeight="1">
      <c r="C852" s="427"/>
      <c r="D852" s="39"/>
    </row>
    <row r="853" spans="3:88" ht="18.95" customHeight="1">
      <c r="C853" s="427"/>
      <c r="D853" s="39"/>
    </row>
    <row r="854" spans="3:88" ht="24" customHeight="1">
      <c r="V854" s="480">
        <f>V811+1</f>
        <v>18</v>
      </c>
      <c r="Z854" s="492"/>
      <c r="AA854" s="492"/>
      <c r="AB854" s="492"/>
      <c r="AC854" s="492"/>
      <c r="AD854" s="492"/>
      <c r="AG854" s="496"/>
      <c r="AH854" s="496"/>
      <c r="AI854" s="496"/>
      <c r="AJ854" s="496"/>
      <c r="AK854" s="496"/>
      <c r="AL854" s="496"/>
      <c r="AM854" s="496"/>
    </row>
    <row r="855" spans="3:88" ht="18.95" customHeight="1">
      <c r="C855" s="39" t="str">
        <f>IF(L11="要","（別紙）","")</f>
        <v>（別紙）</v>
      </c>
      <c r="D855" s="39"/>
    </row>
    <row r="856" spans="3:88" ht="18.95" customHeight="1">
      <c r="D856" s="39"/>
    </row>
    <row r="857" spans="3:88" ht="18.95" customHeight="1">
      <c r="D857" s="39"/>
      <c r="K857" s="525" t="str">
        <f>IF(L11="要","支払予定表","")</f>
        <v>支払予定表</v>
      </c>
      <c r="L857" s="525"/>
      <c r="M857" s="525"/>
      <c r="N857" s="525"/>
      <c r="O857" s="525"/>
      <c r="P857" s="525"/>
      <c r="Q857" s="525"/>
      <c r="R857" s="525"/>
      <c r="S857" s="525"/>
      <c r="T857" s="525"/>
      <c r="U857" s="525"/>
      <c r="V857" s="525"/>
      <c r="W857" s="525"/>
      <c r="X857" s="525"/>
      <c r="Y857" s="525"/>
      <c r="Z857" s="525"/>
      <c r="AA857" s="525"/>
      <c r="AB857" s="525"/>
      <c r="AC857" s="525"/>
      <c r="AD857" s="525"/>
      <c r="AE857" s="525"/>
      <c r="AF857" s="525"/>
      <c r="AG857" s="525"/>
    </row>
    <row r="858" spans="3:88" ht="18.95" customHeight="1">
      <c r="D858" s="39"/>
      <c r="K858" s="525"/>
      <c r="L858" s="525"/>
      <c r="M858" s="525"/>
      <c r="N858" s="525"/>
      <c r="O858" s="525"/>
      <c r="P858" s="525"/>
      <c r="Q858" s="525"/>
      <c r="R858" s="525"/>
      <c r="S858" s="525"/>
      <c r="T858" s="525"/>
      <c r="U858" s="525"/>
      <c r="V858" s="525"/>
      <c r="W858" s="525"/>
      <c r="X858" s="525"/>
      <c r="Y858" s="525"/>
      <c r="Z858" s="525"/>
      <c r="AA858" s="525"/>
      <c r="AB858" s="525"/>
      <c r="AC858" s="525"/>
      <c r="AD858" s="525"/>
      <c r="AE858" s="525"/>
      <c r="AF858" s="525"/>
      <c r="AG858" s="525"/>
    </row>
    <row r="859" spans="3:88" ht="18.95" customHeight="1">
      <c r="D859" s="39"/>
      <c r="K859" s="525"/>
      <c r="L859" s="525"/>
      <c r="M859" s="525"/>
      <c r="N859" s="525"/>
      <c r="O859" s="525"/>
      <c r="P859" s="525"/>
      <c r="Q859" s="525"/>
      <c r="R859" s="525"/>
      <c r="S859" s="525"/>
      <c r="T859" s="525"/>
      <c r="U859" s="525"/>
      <c r="V859" s="525"/>
      <c r="W859" s="525"/>
      <c r="X859" s="525"/>
      <c r="Y859" s="525"/>
      <c r="Z859" s="525"/>
      <c r="AA859" s="525"/>
      <c r="AB859" s="525"/>
      <c r="AC859" s="525"/>
      <c r="AD859" s="525"/>
      <c r="AE859" s="525"/>
      <c r="AF859" s="525"/>
      <c r="AG859" s="525"/>
    </row>
    <row r="860" spans="3:88" ht="18.95" customHeight="1">
      <c r="D860" s="39"/>
    </row>
    <row r="861" spans="3:88" ht="18.95" customHeight="1">
      <c r="D861" s="39"/>
    </row>
    <row r="862" spans="3:88" ht="18.95" customHeight="1">
      <c r="D862" s="514" t="str">
        <f>IF(L11="要","１．履行期間における年度別支払い限度額は、次のとおりとする","")</f>
        <v>１．履行期間における年度別支払い限度額は、次のとおりとする</v>
      </c>
    </row>
    <row r="863" spans="3:88" ht="18.95" customHeight="1">
      <c r="D863" s="514"/>
    </row>
    <row r="864" spans="3:88" ht="18.95" customHeight="1">
      <c r="D864" s="514"/>
      <c r="E864" s="515" t="str">
        <f>IF(L11="要","年　度","")</f>
        <v>年　度</v>
      </c>
      <c r="F864" s="518"/>
      <c r="G864" s="518"/>
      <c r="H864" s="518"/>
      <c r="I864" s="518"/>
      <c r="J864" s="518"/>
      <c r="K864" s="518"/>
      <c r="L864" s="526"/>
      <c r="M864" s="530" t="str">
        <f>IF(L11="要","年度別支払限度額","")</f>
        <v>年度別支払限度額</v>
      </c>
      <c r="N864" s="536"/>
      <c r="O864" s="536"/>
      <c r="P864" s="536"/>
      <c r="Q864" s="536"/>
      <c r="R864" s="536"/>
      <c r="S864" s="536"/>
      <c r="T864" s="536"/>
      <c r="U864" s="536"/>
      <c r="V864" s="536"/>
      <c r="W864" s="536"/>
      <c r="X864" s="536"/>
      <c r="Y864" s="536"/>
      <c r="Z864" s="536"/>
      <c r="AA864" s="536"/>
      <c r="AB864" s="536"/>
      <c r="AC864" s="536"/>
      <c r="AD864" s="536"/>
      <c r="AE864" s="536"/>
      <c r="AF864" s="536"/>
      <c r="AG864" s="548"/>
      <c r="AH864" s="515" t="str">
        <f>IF(L11="要","備　考","")</f>
        <v>備　考</v>
      </c>
      <c r="AI864" s="518"/>
      <c r="AJ864" s="518"/>
      <c r="AK864" s="518"/>
      <c r="AL864" s="518"/>
      <c r="AM864" s="518"/>
      <c r="AN864" s="526"/>
    </row>
    <row r="865" spans="4:40" ht="18.95" customHeight="1">
      <c r="D865" s="514"/>
      <c r="E865" s="516"/>
      <c r="F865" s="519"/>
      <c r="G865" s="519"/>
      <c r="H865" s="519"/>
      <c r="I865" s="519"/>
      <c r="J865" s="519"/>
      <c r="K865" s="519"/>
      <c r="L865" s="527"/>
      <c r="M865" s="516" t="str">
        <f>IF(L11="要","（消費税含む）","")</f>
        <v>（消費税含む）</v>
      </c>
      <c r="N865" s="519"/>
      <c r="O865" s="519"/>
      <c r="P865" s="519"/>
      <c r="Q865" s="519"/>
      <c r="R865" s="519"/>
      <c r="S865" s="519"/>
      <c r="T865" s="519"/>
      <c r="U865" s="519"/>
      <c r="V865" s="519"/>
      <c r="W865" s="519"/>
      <c r="X865" s="519"/>
      <c r="Y865" s="519"/>
      <c r="Z865" s="519"/>
      <c r="AA865" s="519"/>
      <c r="AB865" s="519"/>
      <c r="AC865" s="519"/>
      <c r="AD865" s="519"/>
      <c r="AE865" s="519"/>
      <c r="AF865" s="519"/>
      <c r="AG865" s="527"/>
      <c r="AH865" s="516"/>
      <c r="AI865" s="519"/>
      <c r="AJ865" s="519"/>
      <c r="AK865" s="519"/>
      <c r="AL865" s="519"/>
      <c r="AM865" s="519"/>
      <c r="AN865" s="527"/>
    </row>
    <row r="866" spans="4:40" ht="18.95" customHeight="1">
      <c r="D866" s="514"/>
      <c r="E866" s="517"/>
      <c r="F866" s="520"/>
      <c r="G866" s="520"/>
      <c r="H866" s="520"/>
      <c r="I866" s="520"/>
      <c r="J866" s="522" t="str">
        <f>IF(L11="要","年度","")</f>
        <v>年度</v>
      </c>
      <c r="K866" s="522"/>
      <c r="L866" s="528"/>
      <c r="M866" s="531"/>
      <c r="N866" s="537"/>
      <c r="O866" s="537"/>
      <c r="P866" s="537"/>
      <c r="Q866" s="537"/>
      <c r="R866" s="537"/>
      <c r="S866" s="537"/>
      <c r="T866" s="537"/>
      <c r="U866" s="537"/>
      <c r="V866" s="537"/>
      <c r="W866" s="537"/>
      <c r="X866" s="537"/>
      <c r="Y866" s="537"/>
      <c r="Z866" s="537"/>
      <c r="AA866" s="537"/>
      <c r="AB866" s="537"/>
      <c r="AC866" s="537"/>
      <c r="AD866" s="537"/>
      <c r="AE866" s="458" t="str">
        <f>IF(L11="要","円","")</f>
        <v>円</v>
      </c>
      <c r="AF866" s="458"/>
      <c r="AG866" s="481"/>
      <c r="AH866" s="552"/>
      <c r="AI866" s="552"/>
      <c r="AJ866" s="552"/>
      <c r="AK866" s="552"/>
      <c r="AL866" s="552"/>
      <c r="AM866" s="552"/>
      <c r="AN866" s="552"/>
    </row>
    <row r="867" spans="4:40" ht="18.95" customHeight="1">
      <c r="D867" s="514"/>
      <c r="E867" s="517"/>
      <c r="F867" s="520"/>
      <c r="G867" s="520"/>
      <c r="H867" s="520"/>
      <c r="I867" s="520"/>
      <c r="J867" s="523"/>
      <c r="K867" s="523"/>
      <c r="L867" s="529"/>
      <c r="M867" s="532"/>
      <c r="N867" s="538"/>
      <c r="O867" s="538"/>
      <c r="P867" s="538"/>
      <c r="Q867" s="538"/>
      <c r="R867" s="538"/>
      <c r="S867" s="538"/>
      <c r="T867" s="538"/>
      <c r="U867" s="538"/>
      <c r="V867" s="538"/>
      <c r="W867" s="538"/>
      <c r="X867" s="538"/>
      <c r="Y867" s="538"/>
      <c r="Z867" s="538"/>
      <c r="AA867" s="538"/>
      <c r="AB867" s="538"/>
      <c r="AC867" s="538"/>
      <c r="AD867" s="538"/>
      <c r="AE867" s="459"/>
      <c r="AF867" s="459"/>
      <c r="AG867" s="549"/>
      <c r="AH867" s="552"/>
      <c r="AI867" s="552"/>
      <c r="AJ867" s="552"/>
      <c r="AK867" s="552"/>
      <c r="AL867" s="552"/>
      <c r="AM867" s="552"/>
      <c r="AN867" s="552"/>
    </row>
    <row r="868" spans="4:40" ht="18.95" customHeight="1">
      <c r="D868" s="514"/>
      <c r="E868" s="517"/>
      <c r="F868" s="520"/>
      <c r="G868" s="520"/>
      <c r="H868" s="520"/>
      <c r="I868" s="520"/>
      <c r="J868" s="522" t="str">
        <f>IF(L11="要","年度","")</f>
        <v>年度</v>
      </c>
      <c r="K868" s="522"/>
      <c r="L868" s="528"/>
      <c r="M868" s="531"/>
      <c r="N868" s="537"/>
      <c r="O868" s="537"/>
      <c r="P868" s="537"/>
      <c r="Q868" s="537"/>
      <c r="R868" s="537"/>
      <c r="S868" s="537"/>
      <c r="T868" s="537"/>
      <c r="U868" s="537"/>
      <c r="V868" s="537"/>
      <c r="W868" s="537"/>
      <c r="X868" s="537"/>
      <c r="Y868" s="537"/>
      <c r="Z868" s="537"/>
      <c r="AA868" s="537"/>
      <c r="AB868" s="537"/>
      <c r="AC868" s="537"/>
      <c r="AD868" s="537"/>
      <c r="AE868" s="458" t="str">
        <f>IF(L11="要","円","")</f>
        <v>円</v>
      </c>
      <c r="AF868" s="458"/>
      <c r="AG868" s="481"/>
      <c r="AH868" s="552"/>
      <c r="AI868" s="552"/>
      <c r="AJ868" s="552"/>
      <c r="AK868" s="552"/>
      <c r="AL868" s="552"/>
      <c r="AM868" s="552"/>
      <c r="AN868" s="552"/>
    </row>
    <row r="869" spans="4:40" ht="18.95" customHeight="1">
      <c r="D869" s="514"/>
      <c r="E869" s="517"/>
      <c r="F869" s="520"/>
      <c r="G869" s="520"/>
      <c r="H869" s="520"/>
      <c r="I869" s="520"/>
      <c r="J869" s="523"/>
      <c r="K869" s="523"/>
      <c r="L869" s="529"/>
      <c r="M869" s="532"/>
      <c r="N869" s="538"/>
      <c r="O869" s="538"/>
      <c r="P869" s="538"/>
      <c r="Q869" s="538"/>
      <c r="R869" s="538"/>
      <c r="S869" s="538"/>
      <c r="T869" s="538"/>
      <c r="U869" s="538"/>
      <c r="V869" s="538"/>
      <c r="W869" s="538"/>
      <c r="X869" s="538"/>
      <c r="Y869" s="538"/>
      <c r="Z869" s="538"/>
      <c r="AA869" s="538"/>
      <c r="AB869" s="538"/>
      <c r="AC869" s="538"/>
      <c r="AD869" s="538"/>
      <c r="AE869" s="459"/>
      <c r="AF869" s="459"/>
      <c r="AG869" s="549"/>
      <c r="AH869" s="552"/>
      <c r="AI869" s="552"/>
      <c r="AJ869" s="552"/>
      <c r="AK869" s="552"/>
      <c r="AL869" s="552"/>
      <c r="AM869" s="552"/>
      <c r="AN869" s="552"/>
    </row>
    <row r="870" spans="4:40" ht="18.95" customHeight="1">
      <c r="D870" s="514"/>
      <c r="E870" s="517"/>
      <c r="F870" s="520"/>
      <c r="G870" s="520"/>
      <c r="H870" s="520"/>
      <c r="I870" s="520"/>
      <c r="J870" s="522" t="str">
        <f>IF(L11="要","年度","")</f>
        <v>年度</v>
      </c>
      <c r="K870" s="522"/>
      <c r="L870" s="528"/>
      <c r="M870" s="531"/>
      <c r="N870" s="537"/>
      <c r="O870" s="537"/>
      <c r="P870" s="537"/>
      <c r="Q870" s="537"/>
      <c r="R870" s="537"/>
      <c r="S870" s="537"/>
      <c r="T870" s="537"/>
      <c r="U870" s="537"/>
      <c r="V870" s="537"/>
      <c r="W870" s="537"/>
      <c r="X870" s="537"/>
      <c r="Y870" s="537"/>
      <c r="Z870" s="537"/>
      <c r="AA870" s="537"/>
      <c r="AB870" s="537"/>
      <c r="AC870" s="537"/>
      <c r="AD870" s="537"/>
      <c r="AE870" s="458" t="str">
        <f>IF(L11="要","円","")</f>
        <v>円</v>
      </c>
      <c r="AF870" s="458"/>
      <c r="AG870" s="481"/>
      <c r="AH870" s="552"/>
      <c r="AI870" s="552"/>
      <c r="AJ870" s="552"/>
      <c r="AK870" s="552"/>
      <c r="AL870" s="552"/>
      <c r="AM870" s="552"/>
      <c r="AN870" s="552"/>
    </row>
    <row r="871" spans="4:40" ht="18.95" customHeight="1">
      <c r="D871" s="514"/>
      <c r="E871" s="517"/>
      <c r="F871" s="520"/>
      <c r="G871" s="520"/>
      <c r="H871" s="520"/>
      <c r="I871" s="520"/>
      <c r="J871" s="523"/>
      <c r="K871" s="523"/>
      <c r="L871" s="529"/>
      <c r="M871" s="532"/>
      <c r="N871" s="538"/>
      <c r="O871" s="538"/>
      <c r="P871" s="538"/>
      <c r="Q871" s="538"/>
      <c r="R871" s="538"/>
      <c r="S871" s="538"/>
      <c r="T871" s="538"/>
      <c r="U871" s="538"/>
      <c r="V871" s="538"/>
      <c r="W871" s="538"/>
      <c r="X871" s="538"/>
      <c r="Y871" s="538"/>
      <c r="Z871" s="538"/>
      <c r="AA871" s="538"/>
      <c r="AB871" s="538"/>
      <c r="AC871" s="538"/>
      <c r="AD871" s="538"/>
      <c r="AE871" s="459"/>
      <c r="AF871" s="459"/>
      <c r="AG871" s="549"/>
      <c r="AH871" s="552"/>
      <c r="AI871" s="552"/>
      <c r="AJ871" s="552"/>
      <c r="AK871" s="552"/>
      <c r="AL871" s="552"/>
      <c r="AM871" s="552"/>
      <c r="AN871" s="552"/>
    </row>
    <row r="872" spans="4:40" ht="18.95" customHeight="1">
      <c r="D872" s="514"/>
      <c r="E872" s="515" t="str">
        <f>IF(L11="要","合　計","")</f>
        <v>合　計</v>
      </c>
      <c r="F872" s="518"/>
      <c r="G872" s="518"/>
      <c r="H872" s="518"/>
      <c r="I872" s="518"/>
      <c r="J872" s="518"/>
      <c r="K872" s="518"/>
      <c r="L872" s="526"/>
      <c r="M872" s="533"/>
      <c r="N872" s="539"/>
      <c r="O872" s="539"/>
      <c r="P872" s="539"/>
      <c r="Q872" s="539"/>
      <c r="R872" s="539"/>
      <c r="S872" s="539"/>
      <c r="T872" s="539"/>
      <c r="U872" s="539"/>
      <c r="V872" s="539"/>
      <c r="W872" s="539"/>
      <c r="X872" s="539"/>
      <c r="Y872" s="539"/>
      <c r="Z872" s="539"/>
      <c r="AA872" s="539"/>
      <c r="AB872" s="539"/>
      <c r="AC872" s="539"/>
      <c r="AD872" s="539"/>
      <c r="AE872" s="546" t="str">
        <f>IF(L11="要","円","")</f>
        <v>円</v>
      </c>
      <c r="AF872" s="546"/>
      <c r="AG872" s="550"/>
      <c r="AH872" s="552"/>
      <c r="AI872" s="552"/>
      <c r="AJ872" s="552"/>
      <c r="AK872" s="552"/>
      <c r="AL872" s="552"/>
      <c r="AM872" s="552"/>
      <c r="AN872" s="552"/>
    </row>
    <row r="873" spans="4:40" ht="18.95" customHeight="1">
      <c r="D873" s="514"/>
      <c r="E873" s="103"/>
      <c r="F873" s="105"/>
      <c r="G873" s="105"/>
      <c r="H873" s="105"/>
      <c r="I873" s="105"/>
      <c r="J873" s="105"/>
      <c r="K873" s="105"/>
      <c r="L873" s="107"/>
      <c r="M873" s="534"/>
      <c r="N873" s="540"/>
      <c r="O873" s="540"/>
      <c r="P873" s="540"/>
      <c r="Q873" s="540"/>
      <c r="R873" s="540"/>
      <c r="S873" s="540"/>
      <c r="T873" s="540"/>
      <c r="U873" s="540"/>
      <c r="V873" s="540"/>
      <c r="W873" s="540"/>
      <c r="X873" s="540"/>
      <c r="Y873" s="540"/>
      <c r="Z873" s="540"/>
      <c r="AA873" s="540"/>
      <c r="AB873" s="540"/>
      <c r="AC873" s="540"/>
      <c r="AD873" s="540"/>
      <c r="AE873" s="547"/>
      <c r="AF873" s="547"/>
      <c r="AG873" s="551"/>
      <c r="AH873" s="552"/>
      <c r="AI873" s="552"/>
      <c r="AJ873" s="552"/>
      <c r="AK873" s="552"/>
      <c r="AL873" s="552"/>
      <c r="AM873" s="552"/>
      <c r="AN873" s="552"/>
    </row>
    <row r="874" spans="4:40" ht="18.95" customHeight="1">
      <c r="D874" s="514"/>
      <c r="E874" s="516"/>
      <c r="F874" s="519"/>
      <c r="G874" s="519"/>
      <c r="H874" s="519"/>
      <c r="I874" s="519"/>
      <c r="J874" s="519"/>
      <c r="K874" s="519"/>
      <c r="L874" s="527"/>
      <c r="M874" s="535" t="str">
        <f>IF(L11="要","（","")</f>
        <v>（</v>
      </c>
      <c r="N874" s="473" t="str">
        <f>IF(L11="要","内消費税及び地方消費税の額","")</f>
        <v>内消費税及び地方消費税の額</v>
      </c>
      <c r="O874" s="473"/>
      <c r="P874" s="473"/>
      <c r="Q874" s="473"/>
      <c r="R874" s="473"/>
      <c r="S874" s="473"/>
      <c r="T874" s="473"/>
      <c r="U874" s="473"/>
      <c r="V874" s="473"/>
      <c r="W874" s="473"/>
      <c r="X874" s="541"/>
      <c r="Y874" s="541"/>
      <c r="Z874" s="541"/>
      <c r="AA874" s="541"/>
      <c r="AB874" s="541"/>
      <c r="AC874" s="541"/>
      <c r="AD874" s="541"/>
      <c r="AE874" s="459" t="str">
        <f>IF(L11="要","円）","")</f>
        <v>円）</v>
      </c>
      <c r="AF874" s="459"/>
      <c r="AG874" s="549"/>
      <c r="AH874" s="552"/>
      <c r="AI874" s="552"/>
      <c r="AJ874" s="552"/>
      <c r="AK874" s="552"/>
      <c r="AL874" s="552"/>
      <c r="AM874" s="552"/>
      <c r="AN874" s="552"/>
    </row>
    <row r="875" spans="4:40" ht="18.95" customHeight="1">
      <c r="D875" s="514"/>
    </row>
    <row r="876" spans="4:40" ht="18.95" customHeight="1">
      <c r="D876" s="514"/>
    </row>
    <row r="877" spans="4:40" ht="18.95" customHeight="1">
      <c r="D877" s="514" t="str">
        <f>IF(L11="要","２．","")</f>
        <v>２．</v>
      </c>
      <c r="F877" s="521" t="str">
        <f>IF(L11="要","発注者は、予算の都合等、必要がある場合は、支払限度額を変更できるものとする。","")</f>
        <v>発注者は、予算の都合等、必要がある場合は、支払限度額を変更できるものとする。</v>
      </c>
    </row>
    <row r="878" spans="4:40" ht="18.95" customHeight="1">
      <c r="D878" s="514"/>
    </row>
    <row r="879" spans="4:40" ht="18.95" customHeight="1">
      <c r="D879" s="514"/>
    </row>
    <row r="880" spans="4:40" ht="18.95" customHeight="1">
      <c r="D880" s="514" t="str">
        <f>IF(L11="要","３．","")</f>
        <v>３．</v>
      </c>
      <c r="F880" s="39" t="str">
        <f>IF(L11="要","発注者が支払限度額を変更する場合は、受注者に通知する。","")</f>
        <v>発注者が支払限度額を変更する場合は、受注者に通知する。</v>
      </c>
    </row>
    <row r="881" spans="4:42" ht="18.95" customHeight="1">
      <c r="D881" s="39"/>
    </row>
    <row r="883" spans="4:42" ht="18.95" customHeight="1">
      <c r="D883" s="401" t="str">
        <f>IF(L11="要","４.","")</f>
        <v>４.</v>
      </c>
      <c r="E883" s="401"/>
      <c r="F883" s="401"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3" s="401"/>
      <c r="H883" s="401"/>
      <c r="I883" s="401"/>
      <c r="J883" s="401"/>
      <c r="K883" s="401"/>
      <c r="L883" s="401"/>
      <c r="M883" s="401"/>
      <c r="N883" s="401"/>
      <c r="O883" s="401"/>
      <c r="P883" s="401"/>
      <c r="Q883" s="401"/>
      <c r="R883" s="401"/>
      <c r="S883" s="401"/>
      <c r="T883" s="401"/>
      <c r="U883" s="401"/>
      <c r="V883" s="401"/>
      <c r="W883" s="401"/>
      <c r="X883" s="401"/>
      <c r="Y883" s="401"/>
      <c r="Z883" s="401"/>
      <c r="AA883" s="401"/>
      <c r="AB883" s="401"/>
      <c r="AC883" s="401"/>
      <c r="AD883" s="401"/>
      <c r="AE883" s="401"/>
      <c r="AF883" s="401"/>
      <c r="AG883" s="401"/>
      <c r="AH883" s="401"/>
      <c r="AI883" s="401"/>
      <c r="AJ883" s="401"/>
      <c r="AK883" s="401"/>
      <c r="AL883" s="401"/>
      <c r="AM883" s="401"/>
      <c r="AN883" s="401"/>
      <c r="AO883" s="401"/>
      <c r="AP883" s="401"/>
    </row>
    <row r="884" spans="4:42" ht="18.95" customHeight="1">
      <c r="D884" s="402"/>
      <c r="E884" s="402"/>
      <c r="F884" s="401"/>
      <c r="G884" s="401"/>
      <c r="H884" s="401"/>
      <c r="I884" s="401"/>
      <c r="J884" s="401"/>
      <c r="K884" s="401"/>
      <c r="L884" s="401"/>
      <c r="M884" s="401"/>
      <c r="N884" s="401"/>
      <c r="O884" s="401"/>
      <c r="P884" s="401"/>
      <c r="Q884" s="401"/>
      <c r="R884" s="401"/>
      <c r="S884" s="401"/>
      <c r="T884" s="401"/>
      <c r="U884" s="401"/>
      <c r="V884" s="401"/>
      <c r="W884" s="401"/>
      <c r="X884" s="401"/>
      <c r="Y884" s="401"/>
      <c r="Z884" s="401"/>
      <c r="AA884" s="401"/>
      <c r="AB884" s="401"/>
      <c r="AC884" s="401"/>
      <c r="AD884" s="401"/>
      <c r="AE884" s="401"/>
      <c r="AF884" s="401"/>
      <c r="AG884" s="401"/>
      <c r="AH884" s="401"/>
      <c r="AI884" s="401"/>
      <c r="AJ884" s="401"/>
      <c r="AK884" s="401"/>
      <c r="AL884" s="401"/>
      <c r="AM884" s="401"/>
      <c r="AN884" s="401"/>
      <c r="AO884" s="401"/>
      <c r="AP884" s="401"/>
    </row>
    <row r="889" spans="4:42" ht="18.95" customHeight="1">
      <c r="D889" s="427"/>
    </row>
    <row r="890" spans="4:42" ht="18.95" customHeight="1">
      <c r="D890" s="427"/>
    </row>
    <row r="891" spans="4:42" ht="18.95" customHeight="1">
      <c r="D891" s="427"/>
    </row>
    <row r="892" spans="4:42" ht="18.95" customHeight="1">
      <c r="D892" s="427"/>
    </row>
    <row r="898" spans="22:43" ht="18.95" customHeight="1">
      <c r="V898" s="480">
        <f>V854+1</f>
        <v>19</v>
      </c>
      <c r="AQ898" s="102" t="str">
        <f>目次!F1</f>
        <v>【契約監理/20240401/第1版】</v>
      </c>
    </row>
  </sheetData>
  <sheetProtection password="CF8E" sheet="1" objects="1" scenarios="1" selectLockedCells="1"/>
  <mergeCells count="180">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B13:E13"/>
    <mergeCell ref="F13:K13"/>
    <mergeCell ref="L13:AE13"/>
    <mergeCell ref="B14:E14"/>
    <mergeCell ref="F14:K14"/>
    <mergeCell ref="L14:AE14"/>
    <mergeCell ref="B15:E15"/>
    <mergeCell ref="F15:K15"/>
    <mergeCell ref="L15:AE15"/>
    <mergeCell ref="F16:M16"/>
    <mergeCell ref="AL92:AM92"/>
    <mergeCell ref="AC843:AJ843"/>
    <mergeCell ref="Y846:AN846"/>
    <mergeCell ref="Y849:AC849"/>
    <mergeCell ref="AD849:AK849"/>
    <mergeCell ref="M864:AG864"/>
    <mergeCell ref="M865:AG865"/>
    <mergeCell ref="N874:W874"/>
    <mergeCell ref="X874:AD874"/>
    <mergeCell ref="AE874:AG874"/>
    <mergeCell ref="D883:E883"/>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S82:AM85"/>
    <mergeCell ref="S86:Y89"/>
    <mergeCell ref="AA86:AK89"/>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7:AN848"/>
    <mergeCell ref="K857:AG859"/>
    <mergeCell ref="E864:L865"/>
    <mergeCell ref="AH864:AN865"/>
    <mergeCell ref="E866:I867"/>
    <mergeCell ref="J866:L867"/>
    <mergeCell ref="M866:AD867"/>
    <mergeCell ref="AE866:AG867"/>
    <mergeCell ref="AH866:AN867"/>
    <mergeCell ref="E868:I869"/>
    <mergeCell ref="J868:L869"/>
    <mergeCell ref="M868:AD869"/>
    <mergeCell ref="AE868:AG869"/>
    <mergeCell ref="AH868:AN869"/>
    <mergeCell ref="E870:I871"/>
    <mergeCell ref="J870:L871"/>
    <mergeCell ref="M870:AD871"/>
    <mergeCell ref="AE870:AG871"/>
    <mergeCell ref="AH870:AN871"/>
    <mergeCell ref="E872:L874"/>
    <mergeCell ref="M872:AD873"/>
    <mergeCell ref="AE872:AG873"/>
    <mergeCell ref="AH872:AN874"/>
    <mergeCell ref="F883:AP884"/>
    <mergeCell ref="E52:F59"/>
    <mergeCell ref="G52:L59"/>
    <mergeCell ref="M52:M59"/>
    <mergeCell ref="E60:F77"/>
    <mergeCell ref="G60:L77"/>
    <mergeCell ref="M60:M77"/>
    <mergeCell ref="E78:F89"/>
    <mergeCell ref="G78:L89"/>
    <mergeCell ref="M78:M89"/>
  </mergeCells>
  <phoneticPr fontId="21"/>
  <conditionalFormatting sqref="D864:AN896">
    <cfRule type="expression" dxfId="32" priority="1" stopIfTrue="1">
      <formula>$L$11&lt;&gt;"要"</formula>
    </cfRule>
  </conditionalFormatting>
  <dataValidations count="1">
    <dataValidation type="list" allowBlank="0" showDropDown="0"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fitToWidth="1" fitToHeight="1" pageOrder="overThenDown" orientation="portrait" usePrinterDefaults="1" r:id="rId1"/>
  <headerFooter alignWithMargins="0"/>
  <drawing r:id="rId2"/>
  <legacyDrawing r:id="rId3"/>
  <oleObjects>
    <mc:AlternateContent>
      <mc:Choice xmlns:x14="http://schemas.microsoft.com/office/spreadsheetml/2009/9/main" Requires="x14">
        <oleObject progId="文書" shapeId="81921" r:id="rId4">
          <objectPr defaultSize="0" r:id="rId5">
            <anchor moveWithCells="1">
              <from xmlns:xdr="http://schemas.openxmlformats.org/drawingml/2006/spreadsheetDrawing">
                <xdr:col>2</xdr:col>
                <xdr:colOff>57150</xdr:colOff>
                <xdr:row>110</xdr:row>
                <xdr:rowOff>0</xdr:rowOff>
              </from>
              <to xmlns:xdr="http://schemas.openxmlformats.org/drawingml/2006/spreadsheetDrawing">
                <xdr:col>39</xdr:col>
                <xdr:colOff>76200</xdr:colOff>
                <xdr:row>149</xdr:row>
                <xdr:rowOff>95250</xdr:rowOff>
              </to>
            </anchor>
          </objectPr>
        </oleObject>
      </mc:Choice>
      <mc:Fallback>
        <oleObject progId="文書" shapeId="81921" r:id="rId4"/>
      </mc:Fallback>
    </mc:AlternateContent>
    <mc:AlternateContent>
      <mc:Choice xmlns:x14="http://schemas.microsoft.com/office/spreadsheetml/2009/9/main" Requires="x14">
        <oleObject progId="文書" shapeId="81922" r:id="rId6">
          <objectPr defaultSize="0" r:id="rId7">
            <anchor moveWithCells="1">
              <from xmlns:xdr="http://schemas.openxmlformats.org/drawingml/2006/spreadsheetDrawing">
                <xdr:col>2</xdr:col>
                <xdr:colOff>76200</xdr:colOff>
                <xdr:row>153</xdr:row>
                <xdr:rowOff>209550</xdr:rowOff>
              </from>
              <to xmlns:xdr="http://schemas.openxmlformats.org/drawingml/2006/spreadsheetDrawing">
                <xdr:col>38</xdr:col>
                <xdr:colOff>142875</xdr:colOff>
                <xdr:row>192</xdr:row>
                <xdr:rowOff>219075</xdr:rowOff>
              </to>
            </anchor>
          </objectPr>
        </oleObject>
      </mc:Choice>
      <mc:Fallback>
        <oleObject progId="文書" shapeId="81922" r:id="rId6"/>
      </mc:Fallback>
    </mc:AlternateContent>
    <mc:AlternateContent>
      <mc:Choice xmlns:x14="http://schemas.microsoft.com/office/spreadsheetml/2009/9/main" Requires="x14">
        <oleObject progId="文書" shapeId="81923" r:id="rId8">
          <objectPr defaultSize="0" r:id="rId9">
            <anchor moveWithCells="1">
              <from xmlns:xdr="http://schemas.openxmlformats.org/drawingml/2006/spreadsheetDrawing">
                <xdr:col>2</xdr:col>
                <xdr:colOff>38100</xdr:colOff>
                <xdr:row>198</xdr:row>
                <xdr:rowOff>57785</xdr:rowOff>
              </from>
              <to xmlns:xdr="http://schemas.openxmlformats.org/drawingml/2006/spreadsheetDrawing">
                <xdr:col>39</xdr:col>
                <xdr:colOff>47625</xdr:colOff>
                <xdr:row>237</xdr:row>
                <xdr:rowOff>46990</xdr:rowOff>
              </to>
            </anchor>
          </objectPr>
        </oleObject>
      </mc:Choice>
      <mc:Fallback>
        <oleObject progId="文書" shapeId="81923" r:id="rId8"/>
      </mc:Fallback>
    </mc:AlternateContent>
    <mc:AlternateContent>
      <mc:Choice xmlns:x14="http://schemas.microsoft.com/office/spreadsheetml/2009/9/main" Requires="x14">
        <oleObject progId="文書" shapeId="81924" r:id="rId10">
          <objectPr defaultSize="0" r:id="rId11">
            <anchor moveWithCells="1">
              <from xmlns:xdr="http://schemas.openxmlformats.org/drawingml/2006/spreadsheetDrawing">
                <xdr:col>1</xdr:col>
                <xdr:colOff>142875</xdr:colOff>
                <xdr:row>242</xdr:row>
                <xdr:rowOff>46990</xdr:rowOff>
              </from>
              <to xmlns:xdr="http://schemas.openxmlformats.org/drawingml/2006/spreadsheetDrawing">
                <xdr:col>38</xdr:col>
                <xdr:colOff>133350</xdr:colOff>
                <xdr:row>281</xdr:row>
                <xdr:rowOff>57785</xdr:rowOff>
              </to>
            </anchor>
          </objectPr>
        </oleObject>
      </mc:Choice>
      <mc:Fallback>
        <oleObject progId="文書" shapeId="81924" r:id="rId10"/>
      </mc:Fallback>
    </mc:AlternateContent>
    <mc:AlternateContent>
      <mc:Choice xmlns:x14="http://schemas.microsoft.com/office/spreadsheetml/2009/9/main" Requires="x14">
        <oleObject progId="文書" shapeId="81925" r:id="rId12">
          <objectPr defaultSize="0" r:id="rId13">
            <anchor moveWithCells="1">
              <from xmlns:xdr="http://schemas.openxmlformats.org/drawingml/2006/spreadsheetDrawing">
                <xdr:col>1</xdr:col>
                <xdr:colOff>152400</xdr:colOff>
                <xdr:row>286</xdr:row>
                <xdr:rowOff>9525</xdr:rowOff>
              </from>
              <to xmlns:xdr="http://schemas.openxmlformats.org/drawingml/2006/spreadsheetDrawing">
                <xdr:col>39</xdr:col>
                <xdr:colOff>38100</xdr:colOff>
                <xdr:row>325</xdr:row>
                <xdr:rowOff>28575</xdr:rowOff>
              </to>
            </anchor>
          </objectPr>
        </oleObject>
      </mc:Choice>
      <mc:Fallback>
        <oleObject progId="文書" shapeId="81925" r:id="rId12"/>
      </mc:Fallback>
    </mc:AlternateContent>
    <mc:AlternateContent>
      <mc:Choice xmlns:x14="http://schemas.microsoft.com/office/spreadsheetml/2009/9/main" Requires="x14">
        <oleObject progId="文書" shapeId="81926" r:id="rId14">
          <objectPr defaultSize="0" r:id="rId15">
            <anchor moveWithCells="1">
              <from xmlns:xdr="http://schemas.openxmlformats.org/drawingml/2006/spreadsheetDrawing">
                <xdr:col>1</xdr:col>
                <xdr:colOff>152400</xdr:colOff>
                <xdr:row>330</xdr:row>
                <xdr:rowOff>95250</xdr:rowOff>
              </from>
              <to xmlns:xdr="http://schemas.openxmlformats.org/drawingml/2006/spreadsheetDrawing">
                <xdr:col>39</xdr:col>
                <xdr:colOff>28575</xdr:colOff>
                <xdr:row>369</xdr:row>
                <xdr:rowOff>104775</xdr:rowOff>
              </to>
            </anchor>
          </objectPr>
        </oleObject>
      </mc:Choice>
      <mc:Fallback>
        <oleObject progId="文書" shapeId="81926" r:id="rId14"/>
      </mc:Fallback>
    </mc:AlternateContent>
    <mc:AlternateContent>
      <mc:Choice xmlns:x14="http://schemas.microsoft.com/office/spreadsheetml/2009/9/main" Requires="x14">
        <oleObject progId="文書" shapeId="81927" r:id="rId16">
          <objectPr defaultSize="0" r:id="rId17">
            <anchor moveWithCells="1">
              <from xmlns:xdr="http://schemas.openxmlformats.org/drawingml/2006/spreadsheetDrawing">
                <xdr:col>2</xdr:col>
                <xdr:colOff>47625</xdr:colOff>
                <xdr:row>374</xdr:row>
                <xdr:rowOff>142240</xdr:rowOff>
              </from>
              <to xmlns:xdr="http://schemas.openxmlformats.org/drawingml/2006/spreadsheetDrawing">
                <xdr:col>38</xdr:col>
                <xdr:colOff>142875</xdr:colOff>
                <xdr:row>413</xdr:row>
                <xdr:rowOff>85725</xdr:rowOff>
              </to>
            </anchor>
          </objectPr>
        </oleObject>
      </mc:Choice>
      <mc:Fallback>
        <oleObject progId="文書" shapeId="81927" r:id="rId16"/>
      </mc:Fallback>
    </mc:AlternateContent>
    <mc:AlternateContent>
      <mc:Choice xmlns:x14="http://schemas.microsoft.com/office/spreadsheetml/2009/9/main" Requires="x14">
        <oleObject progId="文書" shapeId="81928" r:id="rId18">
          <objectPr defaultSize="0" r:id="rId19">
            <anchor moveWithCells="1">
              <from xmlns:xdr="http://schemas.openxmlformats.org/drawingml/2006/spreadsheetDrawing">
                <xdr:col>2</xdr:col>
                <xdr:colOff>19050</xdr:colOff>
                <xdr:row>418</xdr:row>
                <xdr:rowOff>67310</xdr:rowOff>
              </from>
              <to xmlns:xdr="http://schemas.openxmlformats.org/drawingml/2006/spreadsheetDrawing">
                <xdr:col>38</xdr:col>
                <xdr:colOff>123825</xdr:colOff>
                <xdr:row>457</xdr:row>
                <xdr:rowOff>85725</xdr:rowOff>
              </to>
            </anchor>
          </objectPr>
        </oleObject>
      </mc:Choice>
      <mc:Fallback>
        <oleObject progId="文書" shapeId="81928" r:id="rId18"/>
      </mc:Fallback>
    </mc:AlternateContent>
    <mc:AlternateContent>
      <mc:Choice xmlns:x14="http://schemas.microsoft.com/office/spreadsheetml/2009/9/main" Requires="x14">
        <oleObject progId="文書" shapeId="81929" r:id="rId20">
          <objectPr defaultSize="0" r:id="rId21">
            <anchor moveWithCells="1">
              <from xmlns:xdr="http://schemas.openxmlformats.org/drawingml/2006/spreadsheetDrawing">
                <xdr:col>1</xdr:col>
                <xdr:colOff>142875</xdr:colOff>
                <xdr:row>462</xdr:row>
                <xdr:rowOff>85725</xdr:rowOff>
              </from>
              <to xmlns:xdr="http://schemas.openxmlformats.org/drawingml/2006/spreadsheetDrawing">
                <xdr:col>38</xdr:col>
                <xdr:colOff>85725</xdr:colOff>
                <xdr:row>501</xdr:row>
                <xdr:rowOff>37465</xdr:rowOff>
              </to>
            </anchor>
          </objectPr>
        </oleObject>
      </mc:Choice>
      <mc:Fallback>
        <oleObject progId="文書" shapeId="81929" r:id="rId20"/>
      </mc:Fallback>
    </mc:AlternateContent>
    <mc:AlternateContent>
      <mc:Choice xmlns:x14="http://schemas.microsoft.com/office/spreadsheetml/2009/9/main" Requires="x14">
        <oleObject progId="文書" shapeId="81930" r:id="rId22">
          <objectPr defaultSize="0" r:id="rId23">
            <anchor moveWithCells="1">
              <from xmlns:xdr="http://schemas.openxmlformats.org/drawingml/2006/spreadsheetDrawing">
                <xdr:col>1</xdr:col>
                <xdr:colOff>133350</xdr:colOff>
                <xdr:row>506</xdr:row>
                <xdr:rowOff>133350</xdr:rowOff>
              </from>
              <to xmlns:xdr="http://schemas.openxmlformats.org/drawingml/2006/spreadsheetDrawing">
                <xdr:col>38</xdr:col>
                <xdr:colOff>133350</xdr:colOff>
                <xdr:row>545</xdr:row>
                <xdr:rowOff>190500</xdr:rowOff>
              </to>
            </anchor>
          </objectPr>
        </oleObject>
      </mc:Choice>
      <mc:Fallback>
        <oleObject progId="文書" shapeId="81930" r:id="rId22"/>
      </mc:Fallback>
    </mc:AlternateContent>
    <mc:AlternateContent>
      <mc:Choice xmlns:x14="http://schemas.microsoft.com/office/spreadsheetml/2009/9/main" Requires="x14">
        <oleObject progId="文書" shapeId="81931" r:id="rId24">
          <objectPr defaultSize="0" r:id="rId25">
            <anchor moveWithCells="1">
              <from xmlns:xdr="http://schemas.openxmlformats.org/drawingml/2006/spreadsheetDrawing">
                <xdr:col>1</xdr:col>
                <xdr:colOff>133350</xdr:colOff>
                <xdr:row>550</xdr:row>
                <xdr:rowOff>151765</xdr:rowOff>
              </from>
              <to xmlns:xdr="http://schemas.openxmlformats.org/drawingml/2006/spreadsheetDrawing">
                <xdr:col>38</xdr:col>
                <xdr:colOff>76200</xdr:colOff>
                <xdr:row>589</xdr:row>
                <xdr:rowOff>104775</xdr:rowOff>
              </to>
            </anchor>
          </objectPr>
        </oleObject>
      </mc:Choice>
      <mc:Fallback>
        <oleObject progId="文書" shapeId="81931" r:id="rId24"/>
      </mc:Fallback>
    </mc:AlternateContent>
    <mc:AlternateContent>
      <mc:Choice xmlns:x14="http://schemas.microsoft.com/office/spreadsheetml/2009/9/main" Requires="x14">
        <oleObject progId="文書" shapeId="81932" r:id="rId26">
          <objectPr defaultSize="0" r:id="rId27">
            <anchor moveWithCells="1">
              <from xmlns:xdr="http://schemas.openxmlformats.org/drawingml/2006/spreadsheetDrawing">
                <xdr:col>1</xdr:col>
                <xdr:colOff>76200</xdr:colOff>
                <xdr:row>594</xdr:row>
                <xdr:rowOff>9525</xdr:rowOff>
              </from>
              <to xmlns:xdr="http://schemas.openxmlformats.org/drawingml/2006/spreadsheetDrawing">
                <xdr:col>38</xdr:col>
                <xdr:colOff>19050</xdr:colOff>
                <xdr:row>632</xdr:row>
                <xdr:rowOff>200025</xdr:rowOff>
              </to>
            </anchor>
          </objectPr>
        </oleObject>
      </mc:Choice>
      <mc:Fallback>
        <oleObject progId="文書" shapeId="81932" r:id="rId26"/>
      </mc:Fallback>
    </mc:AlternateContent>
    <mc:AlternateContent>
      <mc:Choice xmlns:x14="http://schemas.microsoft.com/office/spreadsheetml/2009/9/main" Requires="x14">
        <oleObject progId="文書" shapeId="81933" r:id="rId28">
          <objectPr defaultSize="0" r:id="rId29">
            <anchor moveWithCells="1">
              <from xmlns:xdr="http://schemas.openxmlformats.org/drawingml/2006/spreadsheetDrawing">
                <xdr:col>1</xdr:col>
                <xdr:colOff>142875</xdr:colOff>
                <xdr:row>638</xdr:row>
                <xdr:rowOff>123825</xdr:rowOff>
              </from>
              <to xmlns:xdr="http://schemas.openxmlformats.org/drawingml/2006/spreadsheetDrawing">
                <xdr:col>38</xdr:col>
                <xdr:colOff>85725</xdr:colOff>
                <xdr:row>677</xdr:row>
                <xdr:rowOff>142240</xdr:rowOff>
              </to>
            </anchor>
          </objectPr>
        </oleObject>
      </mc:Choice>
      <mc:Fallback>
        <oleObject progId="文書" shapeId="81933" r:id="rId28"/>
      </mc:Fallback>
    </mc:AlternateContent>
    <mc:AlternateContent>
      <mc:Choice xmlns:x14="http://schemas.microsoft.com/office/spreadsheetml/2009/9/main" Requires="x14">
        <oleObject progId="文書" shapeId="81934" r:id="rId30">
          <objectPr defaultSize="0" r:id="rId31">
            <anchor moveWithCells="1">
              <from xmlns:xdr="http://schemas.openxmlformats.org/drawingml/2006/spreadsheetDrawing">
                <xdr:col>1</xdr:col>
                <xdr:colOff>114300</xdr:colOff>
                <xdr:row>682</xdr:row>
                <xdr:rowOff>85725</xdr:rowOff>
              </from>
              <to xmlns:xdr="http://schemas.openxmlformats.org/drawingml/2006/spreadsheetDrawing">
                <xdr:col>38</xdr:col>
                <xdr:colOff>57150</xdr:colOff>
                <xdr:row>721</xdr:row>
                <xdr:rowOff>37465</xdr:rowOff>
              </to>
            </anchor>
          </objectPr>
        </oleObject>
      </mc:Choice>
      <mc:Fallback>
        <oleObject progId="文書" shapeId="81934" r:id="rId30"/>
      </mc:Fallback>
    </mc:AlternateContent>
    <mc:AlternateContent>
      <mc:Choice xmlns:x14="http://schemas.microsoft.com/office/spreadsheetml/2009/9/main" Requires="x14">
        <oleObject progId="文書" shapeId="81936" r:id="rId32">
          <objectPr defaultSize="0" r:id="rId33">
            <anchor moveWithCells="1">
              <from xmlns:xdr="http://schemas.openxmlformats.org/drawingml/2006/spreadsheetDrawing">
                <xdr:col>1</xdr:col>
                <xdr:colOff>76200</xdr:colOff>
                <xdr:row>725</xdr:row>
                <xdr:rowOff>37465</xdr:rowOff>
              </from>
              <to xmlns:xdr="http://schemas.openxmlformats.org/drawingml/2006/spreadsheetDrawing">
                <xdr:col>38</xdr:col>
                <xdr:colOff>19050</xdr:colOff>
                <xdr:row>763</xdr:row>
                <xdr:rowOff>228600</xdr:rowOff>
              </to>
            </anchor>
          </objectPr>
        </oleObject>
      </mc:Choice>
      <mc:Fallback>
        <oleObject progId="文書" shapeId="81936" r:id="rId32"/>
      </mc:Fallback>
    </mc:AlternateContent>
    <mc:AlternateContent>
      <mc:Choice xmlns:x14="http://schemas.microsoft.com/office/spreadsheetml/2009/9/main" Requires="x14">
        <oleObject progId="文書" shapeId="81937" r:id="rId34">
          <objectPr defaultSize="0" r:id="rId35">
            <anchor moveWithCells="1">
              <from xmlns:xdr="http://schemas.openxmlformats.org/drawingml/2006/spreadsheetDrawing">
                <xdr:col>1</xdr:col>
                <xdr:colOff>142875</xdr:colOff>
                <xdr:row>769</xdr:row>
                <xdr:rowOff>28575</xdr:rowOff>
              </from>
              <to xmlns:xdr="http://schemas.openxmlformats.org/drawingml/2006/spreadsheetDrawing">
                <xdr:col>38</xdr:col>
                <xdr:colOff>85725</xdr:colOff>
                <xdr:row>807</xdr:row>
                <xdr:rowOff>219075</xdr:rowOff>
              </to>
            </anchor>
          </objectPr>
        </oleObject>
      </mc:Choice>
      <mc:Fallback>
        <oleObject progId="文書" shapeId="81937" r:id="rId3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FF00"/>
    <outlinePr showOutlineSymbols="0"/>
  </sheetPr>
  <dimension ref="A1:CM900"/>
  <sheetViews>
    <sheetView showGridLines="0" showZeros="0" showOutlineSymbols="0" zoomScaleSheetLayoutView="86" workbookViewId="0">
      <selection activeCell="L2" sqref="L2:AE2"/>
    </sheetView>
  </sheetViews>
  <sheetFormatPr defaultColWidth="2.125" defaultRowHeight="18.95" customHeight="1"/>
  <cols>
    <col min="1" max="3" width="2.125" style="39"/>
    <col min="4" max="4" width="2.125" style="427"/>
    <col min="5" max="21" width="2.125" style="39"/>
    <col min="22" max="22" width="2.375" style="39" bestFit="1" customWidth="1"/>
    <col min="23" max="42" width="2.125" style="39"/>
    <col min="43" max="43" width="2.375" style="39" bestFit="1" customWidth="1"/>
    <col min="44" max="16384" width="2.125" style="39"/>
  </cols>
  <sheetData>
    <row r="1" spans="1:91" ht="5.0999999999999996" customHeight="1">
      <c r="D1" s="39"/>
    </row>
    <row r="2" spans="1:91" s="38" customFormat="1" ht="15" customHeight="1">
      <c r="A2" s="39"/>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99"/>
      <c r="BE2" s="209">
        <f>L7</f>
        <v>0</v>
      </c>
      <c r="BF2" s="209"/>
      <c r="BG2" s="209"/>
      <c r="BH2" s="209"/>
      <c r="BI2" s="209"/>
      <c r="BJ2" s="209"/>
      <c r="BK2" s="209"/>
      <c r="BL2" s="209"/>
      <c r="BM2" s="209"/>
      <c r="BN2" s="209"/>
      <c r="BO2" s="209"/>
      <c r="BP2" s="38"/>
      <c r="BQ2" s="38"/>
      <c r="BR2" s="38"/>
      <c r="BS2" s="38"/>
      <c r="BT2" s="38"/>
      <c r="BU2" s="38"/>
      <c r="BV2" s="38"/>
      <c r="BW2" s="38"/>
      <c r="BX2" s="38"/>
      <c r="BY2" s="38"/>
      <c r="BZ2" s="38"/>
      <c r="CA2" s="38"/>
      <c r="CB2" s="38"/>
      <c r="CC2" s="38"/>
      <c r="CD2" s="38"/>
      <c r="CE2" s="38"/>
      <c r="CF2" s="38"/>
      <c r="CG2" s="38"/>
      <c r="CH2" s="38"/>
      <c r="CI2" s="38"/>
      <c r="CJ2" s="38"/>
      <c r="CK2" s="38"/>
      <c r="CL2" s="38"/>
      <c r="CM2" s="38"/>
    </row>
    <row r="3" spans="1:91" s="38" customFormat="1" ht="15" customHeight="1">
      <c r="A3" s="39"/>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99"/>
      <c r="BE3" s="209">
        <f>IF(L7="",0,LEN(BE2))</f>
        <v>0</v>
      </c>
      <c r="BF3" s="209"/>
      <c r="BG3" s="209"/>
      <c r="BH3" s="209"/>
      <c r="BI3" s="209"/>
      <c r="BJ3" s="209"/>
      <c r="BK3" s="209"/>
      <c r="BL3" s="209"/>
      <c r="BM3" s="209"/>
      <c r="BN3" s="209"/>
      <c r="BO3" s="209"/>
      <c r="BP3" s="38"/>
      <c r="BQ3" s="38"/>
      <c r="BR3" s="38"/>
      <c r="BS3" s="38"/>
      <c r="BT3" s="38"/>
      <c r="BU3" s="38"/>
      <c r="BV3" s="38"/>
      <c r="BW3" s="38"/>
      <c r="BX3" s="38"/>
      <c r="BY3" s="38"/>
      <c r="BZ3" s="38"/>
      <c r="CA3" s="38"/>
      <c r="CB3" s="38"/>
      <c r="CC3" s="38"/>
      <c r="CD3" s="38"/>
      <c r="CE3" s="38"/>
      <c r="CF3" s="38"/>
      <c r="CG3" s="38"/>
      <c r="CH3" s="38"/>
      <c r="CI3" s="38"/>
      <c r="CJ3" s="38"/>
      <c r="CK3" s="38"/>
      <c r="CL3" s="38"/>
      <c r="CM3" s="38"/>
    </row>
    <row r="4" spans="1:91" s="38" customFormat="1" ht="15" customHeight="1">
      <c r="A4" s="39"/>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493" t="s">
        <v>32</v>
      </c>
      <c r="AB4" s="544"/>
      <c r="AC4" s="544"/>
      <c r="AD4" s="544"/>
      <c r="AE4" s="545"/>
      <c r="AF4" s="209"/>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99"/>
      <c r="BE4" s="209" t="str">
        <f>IF(BE3=10,"￥","")</f>
        <v/>
      </c>
      <c r="BF4" s="209" t="str">
        <f>IF(BE3=9,"￥",IF(BE3&gt;=10,DBCS(MID(BE2,BE3-9,1)),""))</f>
        <v/>
      </c>
      <c r="BG4" s="209" t="str">
        <f>IF(BE3=8,"￥",IF(BE3&gt;=9,DBCS(MID(BE2,BE3-8,1)),""))</f>
        <v/>
      </c>
      <c r="BH4" s="209" t="str">
        <f>IF(BE3=7,"￥",IF(BE3&gt;=8,DBCS(MID(BE2,BE3-7,1)),""))</f>
        <v/>
      </c>
      <c r="BI4" s="209" t="str">
        <f>IF(BE3=6,"￥",IF(BE3&gt;=7,DBCS(MID(BE2,BE3-6,1)),""))</f>
        <v/>
      </c>
      <c r="BJ4" s="209" t="str">
        <f>IF(BE3=5,"￥",IF(BE3&gt;=6,DBCS(MID(BE2,BE3-5,1)),""))</f>
        <v/>
      </c>
      <c r="BK4" s="209" t="str">
        <f>IF(BE3=4,"￥",IF(BE3&gt;=5,DBCS(MID(BE2,BE3-4,1)),""))</f>
        <v/>
      </c>
      <c r="BL4" s="209" t="str">
        <f>IF(BE3=3,"￥",IF(BE3&gt;=4,DBCS(MID(BE2,BE3-3,1)),""))</f>
        <v/>
      </c>
      <c r="BM4" s="209" t="str">
        <f>IF(BE3=2,"￥",IF(BE3&gt;=3,DBCS(MID(BE2,BE3-2,1)),""))</f>
        <v/>
      </c>
      <c r="BN4" s="209" t="str">
        <f>IF(BE3=1,"￥",IF(BE3&gt;=2,DBCS(MID(BE2,BE3-1,1)),""))</f>
        <v/>
      </c>
      <c r="BO4" s="209" t="str">
        <f>IF(BE3&gt;0,DBCS(RIGHT(BE2,1)),"")</f>
        <v/>
      </c>
      <c r="BP4" s="38"/>
      <c r="BQ4" s="38"/>
      <c r="BR4" s="38"/>
      <c r="BS4" s="38"/>
      <c r="BT4" s="38"/>
      <c r="BU4" s="38"/>
      <c r="BV4" s="38"/>
      <c r="BW4" s="38"/>
      <c r="BX4" s="38"/>
      <c r="BY4" s="38"/>
      <c r="BZ4" s="38"/>
      <c r="CA4" s="38"/>
      <c r="CB4" s="38"/>
      <c r="CC4" s="38"/>
      <c r="CD4" s="38"/>
      <c r="CE4" s="38"/>
      <c r="CF4" s="38"/>
      <c r="CG4" s="38"/>
      <c r="CH4" s="38"/>
      <c r="CI4" s="38"/>
      <c r="CJ4" s="38"/>
      <c r="CK4" s="38"/>
      <c r="CL4" s="38"/>
      <c r="CM4" s="38"/>
    </row>
    <row r="5" spans="1:91" s="38" customFormat="1" ht="15" customHeight="1">
      <c r="A5" s="39"/>
      <c r="B5" s="321"/>
      <c r="C5" s="332"/>
      <c r="D5" s="332"/>
      <c r="E5" s="332"/>
      <c r="F5" s="332"/>
      <c r="G5" s="332"/>
      <c r="H5" s="332"/>
      <c r="I5" s="332"/>
      <c r="J5" s="332"/>
      <c r="K5" s="345"/>
      <c r="L5" s="67"/>
      <c r="M5" s="73"/>
      <c r="N5" s="73"/>
      <c r="O5" s="73"/>
      <c r="P5" s="73"/>
      <c r="Q5" s="73"/>
      <c r="R5" s="73"/>
      <c r="S5" s="73"/>
      <c r="T5" s="73"/>
      <c r="U5" s="73"/>
      <c r="V5" s="73"/>
      <c r="W5" s="73"/>
      <c r="X5" s="73"/>
      <c r="Y5" s="73"/>
      <c r="Z5" s="73"/>
      <c r="AA5" s="493" t="s">
        <v>321</v>
      </c>
      <c r="AB5" s="544"/>
      <c r="AC5" s="544"/>
      <c r="AD5" s="544"/>
      <c r="AE5" s="545"/>
      <c r="AF5" s="99"/>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99"/>
      <c r="BE5" s="99"/>
      <c r="BF5" s="99"/>
      <c r="BG5" s="99"/>
      <c r="BH5" s="99"/>
      <c r="BI5" s="99"/>
      <c r="BJ5" s="99"/>
      <c r="BK5" s="99"/>
      <c r="BL5" s="99"/>
      <c r="BM5" s="99"/>
      <c r="BN5" s="99"/>
      <c r="BO5" s="99"/>
      <c r="BP5" s="38"/>
      <c r="BQ5" s="38"/>
      <c r="BR5" s="38"/>
      <c r="BS5" s="38"/>
      <c r="BT5" s="38"/>
      <c r="BU5" s="38"/>
      <c r="BV5" s="38"/>
      <c r="BW5" s="38"/>
      <c r="BX5" s="38"/>
      <c r="BY5" s="38"/>
      <c r="BZ5" s="38"/>
      <c r="CA5" s="38"/>
      <c r="CB5" s="38"/>
      <c r="CC5" s="38"/>
      <c r="CD5" s="38"/>
      <c r="CE5" s="38"/>
      <c r="CF5" s="38"/>
      <c r="CG5" s="38"/>
      <c r="CH5" s="38"/>
      <c r="CI5" s="38"/>
      <c r="CJ5" s="38"/>
      <c r="CK5" s="38"/>
      <c r="CL5" s="38"/>
      <c r="CM5" s="38"/>
    </row>
    <row r="6" spans="1:91" s="38" customFormat="1" ht="15" customHeight="1">
      <c r="A6" s="39"/>
      <c r="B6" s="321"/>
      <c r="C6" s="429" t="s">
        <v>38</v>
      </c>
      <c r="D6" s="429"/>
      <c r="E6" s="429"/>
      <c r="F6" s="429"/>
      <c r="G6" s="429"/>
      <c r="H6" s="429"/>
      <c r="I6" s="429"/>
      <c r="J6" s="429"/>
      <c r="K6" s="444"/>
      <c r="L6" s="351">
        <f>L4-L5</f>
        <v>0</v>
      </c>
      <c r="M6" s="89"/>
      <c r="N6" s="89"/>
      <c r="O6" s="89"/>
      <c r="P6" s="89"/>
      <c r="Q6" s="89"/>
      <c r="R6" s="89"/>
      <c r="S6" s="89"/>
      <c r="T6" s="89"/>
      <c r="U6" s="89"/>
      <c r="V6" s="89"/>
      <c r="W6" s="89"/>
      <c r="X6" s="89"/>
      <c r="Y6" s="89"/>
      <c r="Z6" s="89"/>
      <c r="AA6" s="89" t="s">
        <v>45</v>
      </c>
      <c r="AB6" s="84"/>
      <c r="AC6" s="84"/>
      <c r="AD6" s="84"/>
      <c r="AE6" s="93"/>
      <c r="AF6" s="99"/>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99"/>
      <c r="BE6" s="99"/>
      <c r="BF6" s="99"/>
      <c r="BG6" s="99"/>
      <c r="BH6" s="99"/>
      <c r="BI6" s="99"/>
      <c r="BJ6" s="99"/>
      <c r="BK6" s="99"/>
      <c r="BL6" s="99"/>
      <c r="BM6" s="99"/>
      <c r="BN6" s="99"/>
      <c r="BO6" s="99"/>
      <c r="BP6" s="38"/>
      <c r="BQ6" s="38"/>
      <c r="BR6" s="38"/>
      <c r="BS6" s="38"/>
      <c r="BT6" s="38"/>
      <c r="BU6" s="38"/>
      <c r="BV6" s="38"/>
      <c r="BW6" s="38"/>
      <c r="BX6" s="38"/>
      <c r="BY6" s="38"/>
      <c r="BZ6" s="38"/>
      <c r="CA6" s="38"/>
      <c r="CB6" s="38"/>
      <c r="CC6" s="38"/>
      <c r="CD6" s="38"/>
      <c r="CE6" s="38"/>
      <c r="CF6" s="38"/>
      <c r="CG6" s="38"/>
      <c r="CH6" s="38"/>
      <c r="CI6" s="38"/>
      <c r="CJ6" s="38"/>
      <c r="CK6" s="38"/>
      <c r="CL6" s="38"/>
      <c r="CM6" s="38"/>
    </row>
    <row r="7" spans="1:91" s="38" customFormat="1" ht="15" customHeight="1">
      <c r="A7" s="39"/>
      <c r="B7" s="319" t="s">
        <v>333</v>
      </c>
      <c r="C7" s="330"/>
      <c r="D7" s="330"/>
      <c r="E7" s="330"/>
      <c r="F7" s="330"/>
      <c r="G7" s="330"/>
      <c r="H7" s="330"/>
      <c r="I7" s="330"/>
      <c r="J7" s="330"/>
      <c r="K7" s="348"/>
      <c r="L7" s="67"/>
      <c r="M7" s="73"/>
      <c r="N7" s="73"/>
      <c r="O7" s="73"/>
      <c r="P7" s="73"/>
      <c r="Q7" s="73"/>
      <c r="R7" s="73"/>
      <c r="S7" s="73"/>
      <c r="T7" s="73"/>
      <c r="U7" s="73"/>
      <c r="V7" s="73"/>
      <c r="W7" s="73"/>
      <c r="X7" s="73"/>
      <c r="Y7" s="73"/>
      <c r="Z7" s="73"/>
      <c r="AA7" s="89" t="s">
        <v>45</v>
      </c>
      <c r="AB7" s="84"/>
      <c r="AC7" s="84"/>
      <c r="AD7" s="84"/>
      <c r="AE7" s="93"/>
      <c r="AF7" s="99"/>
      <c r="AG7" s="377" t="str">
        <f>BE4&amp;BF4&amp;IF(OR(BF4="￥",BF4=""),"","，")&amp;BG4&amp;BH4&amp;BI4&amp;IF(OR(BI4="￥",BI4=""),"","，")&amp;BJ4&amp;BK4&amp;BL4&amp;IF(OR(BL4="￥",BL4=""),"","，")&amp;BM4&amp;BN4&amp;BO4</f>
        <v/>
      </c>
      <c r="AH7" s="377"/>
      <c r="AI7" s="377"/>
      <c r="AJ7" s="377"/>
      <c r="AK7" s="377"/>
      <c r="AL7" s="377"/>
      <c r="AM7" s="377"/>
      <c r="AN7" s="377"/>
      <c r="AO7" s="377"/>
      <c r="AP7" s="377"/>
      <c r="AQ7" s="377"/>
      <c r="AR7" s="377"/>
      <c r="AS7" s="377"/>
      <c r="AT7" s="377"/>
      <c r="AU7" s="377"/>
      <c r="AV7" s="377"/>
      <c r="AW7" s="377"/>
      <c r="AX7" s="377"/>
      <c r="AY7" s="377"/>
      <c r="AZ7" s="377"/>
      <c r="BA7" s="377"/>
      <c r="BB7" s="377"/>
      <c r="BC7" s="377"/>
      <c r="BD7" s="99"/>
      <c r="BE7" s="99"/>
      <c r="BF7" s="99"/>
      <c r="BG7" s="99"/>
      <c r="BH7" s="99"/>
      <c r="BI7" s="99"/>
      <c r="BJ7" s="99"/>
      <c r="BK7" s="99"/>
      <c r="BL7" s="99"/>
      <c r="BM7" s="99"/>
      <c r="BN7" s="99"/>
      <c r="BO7" s="99"/>
      <c r="BP7" s="38"/>
      <c r="BQ7" s="38"/>
      <c r="BR7" s="38"/>
      <c r="BS7" s="38"/>
      <c r="BT7" s="38"/>
      <c r="BU7" s="38"/>
      <c r="BV7" s="38"/>
      <c r="BW7" s="38"/>
      <c r="BX7" s="38"/>
      <c r="BY7" s="38"/>
      <c r="BZ7" s="38"/>
      <c r="CA7" s="38"/>
      <c r="CB7" s="38"/>
      <c r="CC7" s="38"/>
      <c r="CD7" s="38"/>
      <c r="CE7" s="38"/>
      <c r="CF7" s="38"/>
      <c r="CG7" s="38"/>
      <c r="CH7" s="38"/>
      <c r="CI7" s="38"/>
      <c r="CJ7" s="38"/>
      <c r="CK7" s="38"/>
      <c r="CL7" s="38"/>
      <c r="CM7" s="38"/>
    </row>
    <row r="8" spans="1:91" s="38" customFormat="1" ht="15" customHeight="1">
      <c r="A8" s="39"/>
      <c r="B8" s="40" t="s">
        <v>51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83"/>
      <c r="AB8" s="83"/>
      <c r="AC8" s="83"/>
      <c r="AD8" s="83"/>
      <c r="AE8" s="94"/>
      <c r="AF8" s="99"/>
      <c r="AG8" s="377" t="str">
        <f>IF(L8="","　　",L8)&amp;IF(OR(O8="",S8="",W8=""),"　　　年　　　月　　　日",IF(O8&lt;10,"　　","　")&amp;DBCS(O8)&amp;"年"&amp;IF(S8&lt;10,"　　","　")&amp;DBCS(S8)&amp;"月"&amp;IF(W8&lt;10,"　　","　")&amp;DBCS(W8)&amp;"日")</f>
        <v>令和　　　年　　　月　　　日</v>
      </c>
      <c r="AH8" s="377"/>
      <c r="AI8" s="377"/>
      <c r="AJ8" s="377"/>
      <c r="AK8" s="377"/>
      <c r="AL8" s="377"/>
      <c r="AM8" s="377"/>
      <c r="AN8" s="377"/>
      <c r="AO8" s="377"/>
      <c r="AP8" s="377"/>
      <c r="AQ8" s="377"/>
      <c r="AR8" s="377"/>
      <c r="AS8" s="377"/>
      <c r="AT8" s="377"/>
      <c r="AU8" s="377"/>
      <c r="AV8" s="377"/>
      <c r="AW8" s="377"/>
      <c r="AX8" s="377"/>
      <c r="AY8" s="377"/>
      <c r="AZ8" s="377"/>
      <c r="BA8" s="377"/>
      <c r="BB8" s="377"/>
      <c r="BC8" s="377"/>
      <c r="BD8" s="99"/>
      <c r="BE8" s="99"/>
      <c r="BF8" s="99"/>
      <c r="BG8" s="99"/>
      <c r="BH8" s="99"/>
      <c r="BI8" s="99"/>
      <c r="BJ8" s="99"/>
      <c r="BK8" s="99"/>
      <c r="BL8" s="99"/>
      <c r="BM8" s="99"/>
      <c r="BN8" s="99"/>
      <c r="BO8" s="99"/>
      <c r="BP8" s="38"/>
      <c r="BQ8" s="38"/>
      <c r="BR8" s="38"/>
      <c r="BS8" s="38"/>
      <c r="BT8" s="38"/>
      <c r="BU8" s="38"/>
      <c r="BV8" s="38"/>
      <c r="BW8" s="38"/>
      <c r="BX8" s="38"/>
      <c r="BY8" s="38"/>
      <c r="BZ8" s="38"/>
      <c r="CA8" s="38"/>
      <c r="CB8" s="38"/>
      <c r="CC8" s="38"/>
      <c r="CD8" s="38"/>
      <c r="CE8" s="38"/>
      <c r="CF8" s="38"/>
      <c r="CG8" s="38"/>
      <c r="CH8" s="38"/>
      <c r="CI8" s="38"/>
      <c r="CJ8" s="38"/>
      <c r="CK8" s="38"/>
      <c r="CL8" s="38"/>
      <c r="CM8" s="38"/>
    </row>
    <row r="9" spans="1:91" s="38" customFormat="1" ht="15" customHeight="1">
      <c r="A9" s="39"/>
      <c r="B9" s="40" t="s">
        <v>58</v>
      </c>
      <c r="C9" s="44"/>
      <c r="D9" s="44"/>
      <c r="E9" s="44"/>
      <c r="F9" s="44"/>
      <c r="G9" s="44"/>
      <c r="H9" s="44"/>
      <c r="I9" s="44"/>
      <c r="J9" s="44"/>
      <c r="K9" s="61"/>
      <c r="L9" s="264" t="str">
        <f>IF(L8="","",L8)</f>
        <v>令和</v>
      </c>
      <c r="M9" s="83"/>
      <c r="N9" s="83"/>
      <c r="O9" s="83"/>
      <c r="P9" s="83"/>
      <c r="Q9" s="83" t="s">
        <v>68</v>
      </c>
      <c r="R9" s="83"/>
      <c r="S9" s="83"/>
      <c r="T9" s="83"/>
      <c r="U9" s="83" t="s">
        <v>77</v>
      </c>
      <c r="V9" s="83"/>
      <c r="W9" s="83" t="str">
        <f>IF(W8="","",W8)</f>
        <v/>
      </c>
      <c r="X9" s="83"/>
      <c r="Y9" s="83" t="s">
        <v>9</v>
      </c>
      <c r="Z9" s="83"/>
      <c r="AA9" s="83"/>
      <c r="AB9" s="83"/>
      <c r="AC9" s="83"/>
      <c r="AD9" s="83"/>
      <c r="AE9" s="94"/>
      <c r="AF9" s="99"/>
      <c r="AG9" s="377" t="str">
        <f>IF(L9="","　　",L9)&amp;IF(OR(O9="",S9="",W9=""),"　　　年　　　月　　　日",IF(O9&lt;10,"　　","　")&amp;DBCS(O9)&amp;"年"&amp;IF(S9&lt;10,"　　","　")&amp;DBCS(S9)&amp;"月"&amp;IF(W9&lt;10,"　　","　")&amp;DBCS(W9)&amp;"日")</f>
        <v>令和　　　年　　　月　　　日</v>
      </c>
      <c r="AH9" s="377"/>
      <c r="AI9" s="377"/>
      <c r="AJ9" s="377"/>
      <c r="AK9" s="377"/>
      <c r="AL9" s="377"/>
      <c r="AM9" s="377"/>
      <c r="AN9" s="377"/>
      <c r="AO9" s="377"/>
      <c r="AP9" s="377"/>
      <c r="AQ9" s="377"/>
      <c r="AR9" s="377"/>
      <c r="AS9" s="377"/>
      <c r="AT9" s="377"/>
      <c r="AU9" s="377"/>
      <c r="AV9" s="377"/>
      <c r="AW9" s="377"/>
      <c r="AX9" s="377"/>
      <c r="AY9" s="377"/>
      <c r="AZ9" s="377"/>
      <c r="BA9" s="377"/>
      <c r="BB9" s="377"/>
      <c r="BC9" s="377"/>
      <c r="BD9" s="99"/>
      <c r="BE9" s="99"/>
      <c r="BF9" s="99"/>
      <c r="BG9" s="99"/>
      <c r="BH9" s="99"/>
      <c r="BI9" s="99"/>
      <c r="BJ9" s="99"/>
      <c r="BK9" s="99"/>
      <c r="BL9" s="99"/>
      <c r="BM9" s="99"/>
      <c r="BN9" s="99"/>
      <c r="BO9" s="99"/>
      <c r="BP9" s="38"/>
      <c r="BQ9" s="38"/>
      <c r="BR9" s="38"/>
      <c r="BS9" s="38"/>
      <c r="BT9" s="38"/>
      <c r="BU9" s="38"/>
      <c r="BV9" s="38"/>
      <c r="BW9" s="38"/>
      <c r="BX9" s="38"/>
      <c r="BY9" s="38"/>
      <c r="BZ9" s="38"/>
      <c r="CA9" s="38"/>
      <c r="CB9" s="38"/>
      <c r="CC9" s="38"/>
      <c r="CD9" s="38"/>
      <c r="CE9" s="38"/>
      <c r="CF9" s="38"/>
      <c r="CG9" s="38"/>
      <c r="CH9" s="38"/>
      <c r="CI9" s="38"/>
      <c r="CJ9" s="38"/>
      <c r="CK9" s="38"/>
      <c r="CL9" s="38"/>
      <c r="CM9" s="38"/>
    </row>
    <row r="10" spans="1:91" s="38" customFormat="1" ht="15" customHeight="1">
      <c r="A10" s="39"/>
      <c r="B10" s="40" t="s">
        <v>124</v>
      </c>
      <c r="C10" s="44"/>
      <c r="D10" s="44"/>
      <c r="E10" s="44"/>
      <c r="F10" s="44"/>
      <c r="G10" s="44"/>
      <c r="H10" s="44"/>
      <c r="I10" s="44"/>
      <c r="J10" s="44"/>
      <c r="K10" s="61"/>
      <c r="L10" s="68" t="s">
        <v>301</v>
      </c>
      <c r="M10" s="74"/>
      <c r="N10" s="74"/>
      <c r="O10" s="74"/>
      <c r="P10" s="74"/>
      <c r="Q10" s="83" t="s">
        <v>68</v>
      </c>
      <c r="R10" s="83"/>
      <c r="S10" s="74"/>
      <c r="T10" s="74"/>
      <c r="U10" s="83" t="s">
        <v>77</v>
      </c>
      <c r="V10" s="83"/>
      <c r="W10" s="74"/>
      <c r="X10" s="74"/>
      <c r="Y10" s="83" t="s">
        <v>9</v>
      </c>
      <c r="Z10" s="83"/>
      <c r="AA10" s="83"/>
      <c r="AB10" s="83"/>
      <c r="AC10" s="83"/>
      <c r="AD10" s="83"/>
      <c r="AE10" s="94"/>
      <c r="AF10" s="99"/>
      <c r="AG10" s="377" t="str">
        <f>IF(L10="","　　",L10)&amp;IF(OR(O10="",S10="",W10=""),"　　　年　　　月　　　日",IF(O10&lt;10,"　　","　")&amp;DBCS(O10)&amp;"年"&amp;IF(S10&lt;10,"　　","　")&amp;DBCS(S10)&amp;"月"&amp;IF(W10&lt;10,"　　","　")&amp;DBCS(W10)&amp;"日")</f>
        <v>令和　　　年　　　月　　　日</v>
      </c>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99"/>
      <c r="BE10" s="99"/>
      <c r="BF10" s="99"/>
      <c r="BG10" s="99"/>
      <c r="BH10" s="99"/>
      <c r="BI10" s="99"/>
      <c r="BJ10" s="99"/>
      <c r="BK10" s="99"/>
      <c r="BL10" s="99"/>
      <c r="BM10" s="99"/>
      <c r="BN10" s="99"/>
      <c r="BO10" s="99"/>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row>
    <row r="11" spans="1:91" s="38" customFormat="1" ht="15" customHeight="1">
      <c r="A11" s="39"/>
      <c r="B11" s="40" t="s">
        <v>214</v>
      </c>
      <c r="C11" s="44"/>
      <c r="D11" s="44"/>
      <c r="E11" s="44"/>
      <c r="F11" s="44"/>
      <c r="G11" s="44"/>
      <c r="H11" s="44"/>
      <c r="I11" s="44"/>
      <c r="J11" s="44"/>
      <c r="K11" s="61"/>
      <c r="L11" s="409" t="s">
        <v>163</v>
      </c>
      <c r="M11" s="411"/>
      <c r="N11" s="412"/>
      <c r="O11" s="361"/>
      <c r="P11" s="418" t="str">
        <f>IF(L11="不要","※1～18ページをページ指定で印刷してください","")</f>
        <v/>
      </c>
      <c r="Q11" s="361"/>
      <c r="R11" s="361"/>
      <c r="S11" s="361"/>
      <c r="T11" s="361"/>
      <c r="U11" s="361"/>
      <c r="V11" s="361"/>
      <c r="W11" s="361"/>
      <c r="X11" s="361"/>
      <c r="Y11" s="361"/>
      <c r="Z11" s="361"/>
      <c r="AA11" s="361"/>
      <c r="AB11" s="361"/>
      <c r="AC11" s="361"/>
      <c r="AD11" s="361"/>
      <c r="AE11" s="372"/>
      <c r="AF11" s="99"/>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99"/>
      <c r="BE11" s="99"/>
      <c r="BF11" s="99"/>
      <c r="BG11" s="99"/>
      <c r="BH11" s="99"/>
      <c r="BI11" s="99"/>
      <c r="BJ11" s="99"/>
      <c r="BK11" s="99"/>
      <c r="BL11" s="99"/>
      <c r="BM11" s="99"/>
      <c r="BN11" s="99"/>
      <c r="BO11" s="99"/>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row>
    <row r="12" spans="1:91" s="38" customFormat="1" ht="15" customHeight="1">
      <c r="A12" s="39"/>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561" t="s">
        <v>354</v>
      </c>
      <c r="AG12" s="565"/>
      <c r="AH12" s="565"/>
      <c r="AI12" s="568"/>
      <c r="AJ12" s="54" t="s">
        <v>81</v>
      </c>
      <c r="AK12" s="57"/>
      <c r="AL12" s="57"/>
      <c r="AM12" s="57"/>
      <c r="AN12" s="57"/>
      <c r="AO12" s="62"/>
      <c r="AP12" s="118"/>
      <c r="AQ12" s="122"/>
      <c r="AR12" s="122"/>
      <c r="AS12" s="122"/>
      <c r="AT12" s="122"/>
      <c r="AU12" s="122"/>
      <c r="AV12" s="122"/>
      <c r="AW12" s="122"/>
      <c r="AX12" s="122"/>
      <c r="AY12" s="122"/>
      <c r="AZ12" s="122"/>
      <c r="BA12" s="122"/>
      <c r="BB12" s="122"/>
      <c r="BC12" s="122"/>
      <c r="BD12" s="122"/>
      <c r="BE12" s="122"/>
      <c r="BF12" s="122"/>
      <c r="BG12" s="122"/>
      <c r="BH12" s="122"/>
      <c r="BI12" s="133"/>
      <c r="BJ12" s="573"/>
      <c r="BK12" s="474"/>
      <c r="BL12" s="474"/>
      <c r="BM12" s="575"/>
      <c r="BN12" s="54" t="s">
        <v>81</v>
      </c>
      <c r="BO12" s="57"/>
      <c r="BP12" s="57"/>
      <c r="BQ12" s="57"/>
      <c r="BR12" s="57"/>
      <c r="BS12" s="62"/>
      <c r="BT12" s="118"/>
      <c r="BU12" s="122"/>
      <c r="BV12" s="122"/>
      <c r="BW12" s="122"/>
      <c r="BX12" s="122"/>
      <c r="BY12" s="122"/>
      <c r="BZ12" s="122"/>
      <c r="CA12" s="122"/>
      <c r="CB12" s="122"/>
      <c r="CC12" s="122"/>
      <c r="CD12" s="122"/>
      <c r="CE12" s="122"/>
      <c r="CF12" s="122"/>
      <c r="CG12" s="122"/>
      <c r="CH12" s="122"/>
      <c r="CI12" s="122"/>
      <c r="CJ12" s="122"/>
      <c r="CK12" s="122"/>
      <c r="CL12" s="122"/>
      <c r="CM12" s="133"/>
    </row>
    <row r="13" spans="1:91" s="38" customFormat="1" ht="15" customHeight="1">
      <c r="A13" s="39"/>
      <c r="B13" s="42"/>
      <c r="C13" s="46"/>
      <c r="D13" s="46"/>
      <c r="E13" s="51"/>
      <c r="F13" s="55" t="s">
        <v>305</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562" t="s">
        <v>120</v>
      </c>
      <c r="AG13" s="566"/>
      <c r="AH13" s="566"/>
      <c r="AI13" s="569"/>
      <c r="AJ13" s="55" t="s">
        <v>356</v>
      </c>
      <c r="AK13" s="58"/>
      <c r="AL13" s="58"/>
      <c r="AM13" s="58"/>
      <c r="AN13" s="58"/>
      <c r="AO13" s="63"/>
      <c r="AP13" s="119"/>
      <c r="AQ13" s="123"/>
      <c r="AR13" s="123"/>
      <c r="AS13" s="123"/>
      <c r="AT13" s="123"/>
      <c r="AU13" s="123"/>
      <c r="AV13" s="123"/>
      <c r="AW13" s="123"/>
      <c r="AX13" s="123"/>
      <c r="AY13" s="123"/>
      <c r="AZ13" s="123"/>
      <c r="BA13" s="123"/>
      <c r="BB13" s="123"/>
      <c r="BC13" s="123"/>
      <c r="BD13" s="123"/>
      <c r="BE13" s="123"/>
      <c r="BF13" s="123"/>
      <c r="BG13" s="123"/>
      <c r="BH13" s="123"/>
      <c r="BI13" s="134"/>
      <c r="BJ13" s="562" t="s">
        <v>224</v>
      </c>
      <c r="BK13" s="566"/>
      <c r="BL13" s="566"/>
      <c r="BM13" s="569"/>
      <c r="BN13" s="55" t="s">
        <v>356</v>
      </c>
      <c r="BO13" s="58"/>
      <c r="BP13" s="58"/>
      <c r="BQ13" s="58"/>
      <c r="BR13" s="58"/>
      <c r="BS13" s="63"/>
      <c r="BT13" s="119"/>
      <c r="BU13" s="123"/>
      <c r="BV13" s="123"/>
      <c r="BW13" s="123"/>
      <c r="BX13" s="123"/>
      <c r="BY13" s="123"/>
      <c r="BZ13" s="123"/>
      <c r="CA13" s="123"/>
      <c r="CB13" s="123"/>
      <c r="CC13" s="123"/>
      <c r="CD13" s="123"/>
      <c r="CE13" s="123"/>
      <c r="CF13" s="123"/>
      <c r="CG13" s="123"/>
      <c r="CH13" s="123"/>
      <c r="CI13" s="123"/>
      <c r="CJ13" s="123"/>
      <c r="CK13" s="123"/>
      <c r="CL13" s="123"/>
      <c r="CM13" s="134"/>
    </row>
    <row r="14" spans="1:91" s="38" customFormat="1" ht="15" customHeight="1">
      <c r="A14" s="39"/>
      <c r="B14" s="42"/>
      <c r="C14" s="46"/>
      <c r="D14" s="46"/>
      <c r="E14" s="51"/>
      <c r="F14" s="110" t="s">
        <v>280</v>
      </c>
      <c r="G14" s="113"/>
      <c r="H14" s="113"/>
      <c r="I14" s="113"/>
      <c r="J14" s="113"/>
      <c r="K14" s="116"/>
      <c r="L14" s="119"/>
      <c r="M14" s="123"/>
      <c r="N14" s="123"/>
      <c r="O14" s="123"/>
      <c r="P14" s="123"/>
      <c r="Q14" s="123"/>
      <c r="R14" s="123"/>
      <c r="S14" s="123"/>
      <c r="T14" s="123"/>
      <c r="U14" s="123"/>
      <c r="V14" s="123"/>
      <c r="W14" s="123"/>
      <c r="X14" s="123"/>
      <c r="Y14" s="123"/>
      <c r="Z14" s="123"/>
      <c r="AA14" s="123"/>
      <c r="AB14" s="123"/>
      <c r="AC14" s="123"/>
      <c r="AD14" s="123"/>
      <c r="AE14" s="134"/>
      <c r="AF14" s="563"/>
      <c r="AG14" s="567"/>
      <c r="AH14" s="567"/>
      <c r="AI14" s="570"/>
      <c r="AJ14" s="55" t="s">
        <v>63</v>
      </c>
      <c r="AK14" s="58"/>
      <c r="AL14" s="58"/>
      <c r="AM14" s="58"/>
      <c r="AN14" s="58"/>
      <c r="AO14" s="63"/>
      <c r="AP14" s="119"/>
      <c r="AQ14" s="123"/>
      <c r="AR14" s="123"/>
      <c r="AS14" s="123"/>
      <c r="AT14" s="123"/>
      <c r="AU14" s="123"/>
      <c r="AV14" s="123"/>
      <c r="AW14" s="123"/>
      <c r="AX14" s="123"/>
      <c r="AY14" s="123"/>
      <c r="AZ14" s="123"/>
      <c r="BA14" s="123"/>
      <c r="BB14" s="123"/>
      <c r="BC14" s="123"/>
      <c r="BD14" s="123"/>
      <c r="BE14" s="123"/>
      <c r="BF14" s="123"/>
      <c r="BG14" s="123"/>
      <c r="BH14" s="123"/>
      <c r="BI14" s="134"/>
      <c r="BJ14" s="38"/>
      <c r="BK14" s="38"/>
      <c r="BL14" s="38"/>
      <c r="BM14" s="576"/>
      <c r="BN14" s="55" t="s">
        <v>63</v>
      </c>
      <c r="BO14" s="58"/>
      <c r="BP14" s="58"/>
      <c r="BQ14" s="58"/>
      <c r="BR14" s="58"/>
      <c r="BS14" s="63"/>
      <c r="BT14" s="119"/>
      <c r="BU14" s="123"/>
      <c r="BV14" s="123"/>
      <c r="BW14" s="123"/>
      <c r="BX14" s="123"/>
      <c r="BY14" s="123"/>
      <c r="BZ14" s="123"/>
      <c r="CA14" s="123"/>
      <c r="CB14" s="123"/>
      <c r="CC14" s="123"/>
      <c r="CD14" s="123"/>
      <c r="CE14" s="123"/>
      <c r="CF14" s="123"/>
      <c r="CG14" s="123"/>
      <c r="CH14" s="123"/>
      <c r="CI14" s="123"/>
      <c r="CJ14" s="123"/>
      <c r="CK14" s="123"/>
      <c r="CL14" s="123"/>
      <c r="CM14" s="134"/>
    </row>
    <row r="15" spans="1:91" s="38" customFormat="1" ht="15" customHeight="1">
      <c r="A15" s="39"/>
      <c r="B15" s="43"/>
      <c r="C15" s="47"/>
      <c r="D15" s="47"/>
      <c r="E15" s="52"/>
      <c r="F15" s="307" t="s">
        <v>235</v>
      </c>
      <c r="G15" s="308"/>
      <c r="H15" s="308"/>
      <c r="I15" s="308"/>
      <c r="J15" s="308"/>
      <c r="K15" s="309"/>
      <c r="L15" s="265"/>
      <c r="M15" s="267"/>
      <c r="N15" s="267"/>
      <c r="O15" s="267"/>
      <c r="P15" s="267"/>
      <c r="Q15" s="267"/>
      <c r="R15" s="267"/>
      <c r="S15" s="267"/>
      <c r="T15" s="267"/>
      <c r="U15" s="267"/>
      <c r="V15" s="267"/>
      <c r="W15" s="267"/>
      <c r="X15" s="267"/>
      <c r="Y15" s="267"/>
      <c r="Z15" s="267"/>
      <c r="AA15" s="267"/>
      <c r="AB15" s="267"/>
      <c r="AC15" s="267"/>
      <c r="AD15" s="267"/>
      <c r="AE15" s="290"/>
      <c r="AF15" s="564"/>
      <c r="AG15" s="476"/>
      <c r="AH15" s="476"/>
      <c r="AI15" s="571"/>
      <c r="AJ15" s="56" t="s">
        <v>82</v>
      </c>
      <c r="AK15" s="59"/>
      <c r="AL15" s="59"/>
      <c r="AM15" s="59"/>
      <c r="AN15" s="59"/>
      <c r="AO15" s="64"/>
      <c r="AP15" s="265"/>
      <c r="AQ15" s="267"/>
      <c r="AR15" s="267"/>
      <c r="AS15" s="267"/>
      <c r="AT15" s="267"/>
      <c r="AU15" s="267"/>
      <c r="AV15" s="267"/>
      <c r="AW15" s="267"/>
      <c r="AX15" s="267"/>
      <c r="AY15" s="267"/>
      <c r="AZ15" s="267"/>
      <c r="BA15" s="267"/>
      <c r="BB15" s="267"/>
      <c r="BC15" s="267"/>
      <c r="BD15" s="267"/>
      <c r="BE15" s="267"/>
      <c r="BF15" s="267"/>
      <c r="BG15" s="267"/>
      <c r="BH15" s="267"/>
      <c r="BI15" s="290"/>
      <c r="BJ15" s="574"/>
      <c r="BK15" s="494"/>
      <c r="BL15" s="494"/>
      <c r="BM15" s="577"/>
      <c r="BN15" s="56" t="s">
        <v>82</v>
      </c>
      <c r="BO15" s="59"/>
      <c r="BP15" s="59"/>
      <c r="BQ15" s="59"/>
      <c r="BR15" s="59"/>
      <c r="BS15" s="64"/>
      <c r="BT15" s="265"/>
      <c r="BU15" s="267"/>
      <c r="BV15" s="267"/>
      <c r="BW15" s="267"/>
      <c r="BX15" s="267"/>
      <c r="BY15" s="267"/>
      <c r="BZ15" s="267"/>
      <c r="CA15" s="267"/>
      <c r="CB15" s="267"/>
      <c r="CC15" s="267"/>
      <c r="CD15" s="267"/>
      <c r="CE15" s="267"/>
      <c r="CF15" s="267"/>
      <c r="CG15" s="267"/>
      <c r="CH15" s="267"/>
      <c r="CI15" s="267"/>
      <c r="CJ15" s="267"/>
      <c r="CK15" s="267"/>
      <c r="CL15" s="267"/>
      <c r="CM15" s="290"/>
    </row>
    <row r="16" spans="1:91" ht="5.0999999999999996" customHeight="1">
      <c r="F16" s="436"/>
      <c r="G16" s="436"/>
      <c r="H16" s="436"/>
      <c r="I16" s="436"/>
      <c r="J16" s="436"/>
      <c r="K16" s="436"/>
      <c r="L16" s="436"/>
      <c r="M16" s="436"/>
    </row>
    <row r="17" spans="3:91" ht="9.6" customHeight="1">
      <c r="C17" s="430" t="str">
        <f>目次!F1</f>
        <v>【契約監理/20240401/第1版】</v>
      </c>
    </row>
    <row r="18" spans="3:91" ht="9.6" customHeight="1">
      <c r="AX18" s="427"/>
    </row>
    <row r="19" spans="3:91" ht="9.6" customHeight="1">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c r="CM19" s="427"/>
    </row>
    <row r="20" spans="3:91" ht="9.6" customHeight="1">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row>
    <row r="21" spans="3:91" ht="9.6" customHeight="1">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row>
    <row r="22" spans="3:91" ht="9.6" customHeight="1">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row>
    <row r="23" spans="3:91" ht="9.6" customHeight="1">
      <c r="D23" s="427" t="s">
        <v>337</v>
      </c>
      <c r="E23" s="427"/>
      <c r="F23" s="427"/>
      <c r="G23" s="427"/>
      <c r="H23" s="427"/>
      <c r="I23" s="427"/>
      <c r="J23" s="427"/>
      <c r="K23" s="427"/>
      <c r="L23" s="427"/>
      <c r="M23" s="427"/>
      <c r="N23" s="427"/>
      <c r="O23" s="427"/>
      <c r="P23" s="427"/>
      <c r="Q23" s="427"/>
      <c r="R23" s="427"/>
      <c r="S23" s="427"/>
      <c r="T23" s="427"/>
      <c r="U23" s="427"/>
      <c r="V23" s="427"/>
      <c r="W23" s="427"/>
      <c r="X23" s="427"/>
      <c r="Y23" s="427"/>
      <c r="Z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7"/>
    </row>
    <row r="24" spans="3:91" ht="9.6" customHeight="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7"/>
    </row>
    <row r="25" spans="3:91" ht="9.6" customHeight="1">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row>
    <row r="26" spans="3:91" ht="9.6" customHeight="1">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row>
    <row r="27" spans="3:91" ht="9.6" customHeight="1">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c r="CM27" s="427"/>
    </row>
    <row r="28" spans="3:91" ht="9.6" customHeight="1">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row>
    <row r="29" spans="3:91" ht="9.6" customHeight="1">
      <c r="E29" s="431" t="s">
        <v>342</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row>
    <row r="30" spans="3:91" ht="9.6" customHeight="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row>
    <row r="31" spans="3:91" ht="9.6" customHeight="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row>
    <row r="32" spans="3:91" ht="9.6" customHeight="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row>
    <row r="33" spans="5:91" ht="9.6" customHeight="1">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row>
    <row r="34" spans="5:91" ht="9.6" customHeight="1">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row>
    <row r="35" spans="5:91" ht="9.6" customHeight="1">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row>
    <row r="36" spans="5:91" ht="9.6" customHeight="1">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row>
    <row r="37" spans="5:91" ht="9.6" customHeight="1">
      <c r="E37" s="432" t="s">
        <v>31</v>
      </c>
      <c r="F37" s="438"/>
      <c r="G37" s="440" t="s">
        <v>274</v>
      </c>
      <c r="H37" s="440"/>
      <c r="I37" s="440"/>
      <c r="J37" s="440"/>
      <c r="K37" s="440"/>
      <c r="L37" s="440"/>
      <c r="M37" s="446"/>
      <c r="N37" s="449"/>
      <c r="O37" s="452" t="str">
        <f>IF(L2="","",L2)</f>
        <v/>
      </c>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500"/>
      <c r="AQ37" s="282"/>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row>
    <row r="38" spans="5:91" ht="9.6" customHeight="1">
      <c r="E38" s="433"/>
      <c r="F38" s="435"/>
      <c r="G38" s="441"/>
      <c r="H38" s="441"/>
      <c r="I38" s="441"/>
      <c r="J38" s="441"/>
      <c r="K38" s="441"/>
      <c r="L38" s="441"/>
      <c r="M38" s="447"/>
      <c r="N38" s="450"/>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501"/>
      <c r="AQ38" s="282"/>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c r="CM38" s="427"/>
    </row>
    <row r="39" spans="5:91" ht="9.6" customHeight="1">
      <c r="E39" s="433"/>
      <c r="F39" s="435"/>
      <c r="G39" s="441"/>
      <c r="H39" s="441"/>
      <c r="I39" s="441"/>
      <c r="J39" s="441"/>
      <c r="K39" s="441"/>
      <c r="L39" s="441"/>
      <c r="M39" s="447"/>
      <c r="N39" s="450"/>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501"/>
      <c r="AQ39" s="282"/>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c r="CM39" s="427"/>
    </row>
    <row r="40" spans="5:91" ht="9.6" customHeight="1">
      <c r="E40" s="433"/>
      <c r="F40" s="435"/>
      <c r="G40" s="441"/>
      <c r="H40" s="441"/>
      <c r="I40" s="441"/>
      <c r="J40" s="441"/>
      <c r="K40" s="441"/>
      <c r="L40" s="441"/>
      <c r="M40" s="447"/>
      <c r="N40" s="450"/>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501"/>
      <c r="AQ40" s="282"/>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row>
    <row r="41" spans="5:91" ht="9.6" customHeight="1">
      <c r="E41" s="434"/>
      <c r="F41" s="439"/>
      <c r="G41" s="442"/>
      <c r="H41" s="442"/>
      <c r="I41" s="442"/>
      <c r="J41" s="442"/>
      <c r="K41" s="442"/>
      <c r="L41" s="442"/>
      <c r="M41" s="448"/>
      <c r="N41" s="416"/>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502"/>
      <c r="AQ41" s="282"/>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row>
    <row r="42" spans="5:91" ht="9.6" customHeight="1">
      <c r="E42" s="432" t="s">
        <v>110</v>
      </c>
      <c r="F42" s="438"/>
      <c r="G42" s="440" t="s">
        <v>278</v>
      </c>
      <c r="H42" s="440"/>
      <c r="I42" s="440"/>
      <c r="J42" s="440"/>
      <c r="K42" s="440"/>
      <c r="L42" s="440"/>
      <c r="M42" s="446"/>
      <c r="N42" s="449"/>
      <c r="O42" s="453"/>
      <c r="P42" s="453"/>
      <c r="Q42" s="453"/>
      <c r="R42" s="451"/>
      <c r="S42" s="470"/>
      <c r="T42" s="470"/>
      <c r="U42" s="470"/>
      <c r="V42" s="470"/>
      <c r="W42" s="470"/>
      <c r="X42" s="470"/>
      <c r="Y42" s="470"/>
      <c r="Z42" s="470"/>
      <c r="AA42" s="470"/>
      <c r="AB42" s="470"/>
      <c r="AC42" s="470"/>
      <c r="AD42" s="451"/>
      <c r="AE42" s="451"/>
      <c r="AF42" s="451"/>
      <c r="AG42" s="451"/>
      <c r="AH42" s="451"/>
      <c r="AI42" s="451"/>
      <c r="AJ42" s="451"/>
      <c r="AK42" s="451"/>
      <c r="AL42" s="451"/>
      <c r="AM42" s="451"/>
      <c r="AN42" s="451"/>
      <c r="AO42" s="451"/>
      <c r="AP42" s="446"/>
      <c r="AQ42" s="282"/>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row>
    <row r="43" spans="5:91" ht="9.6" customHeight="1">
      <c r="E43" s="433"/>
      <c r="F43" s="435"/>
      <c r="G43" s="441"/>
      <c r="H43" s="441"/>
      <c r="I43" s="441"/>
      <c r="J43" s="441"/>
      <c r="K43" s="441"/>
      <c r="L43" s="441"/>
      <c r="M43" s="447"/>
      <c r="N43" s="450"/>
      <c r="O43" s="46" t="str">
        <f>"津山市　"&amp;IF(O3="","　　　　　　　　",O3)&amp;"　地内"</f>
        <v>津山市　　　　　　　　　　地内</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47"/>
      <c r="AQ43" s="282"/>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row>
    <row r="44" spans="5:91" ht="9.6" customHeight="1">
      <c r="E44" s="433"/>
      <c r="F44" s="435"/>
      <c r="G44" s="441"/>
      <c r="H44" s="441"/>
      <c r="I44" s="441"/>
      <c r="J44" s="441"/>
      <c r="K44" s="441"/>
      <c r="L44" s="441"/>
      <c r="M44" s="447"/>
      <c r="N44" s="450"/>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47"/>
      <c r="AQ44" s="282"/>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row>
    <row r="45" spans="5:91" ht="9.6" customHeight="1">
      <c r="E45" s="433"/>
      <c r="F45" s="435"/>
      <c r="G45" s="441"/>
      <c r="H45" s="441"/>
      <c r="I45" s="441"/>
      <c r="J45" s="441"/>
      <c r="K45" s="441"/>
      <c r="L45" s="441"/>
      <c r="M45" s="447"/>
      <c r="N45" s="450"/>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47"/>
      <c r="AQ45" s="282"/>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row>
    <row r="46" spans="5:91" ht="9.6" customHeight="1">
      <c r="E46" s="434"/>
      <c r="F46" s="439"/>
      <c r="G46" s="442"/>
      <c r="H46" s="442"/>
      <c r="I46" s="442"/>
      <c r="J46" s="442"/>
      <c r="K46" s="442"/>
      <c r="L46" s="442"/>
      <c r="M46" s="448"/>
      <c r="N46" s="416"/>
      <c r="O46" s="454"/>
      <c r="P46" s="454"/>
      <c r="Q46" s="454"/>
      <c r="R46" s="66"/>
      <c r="S46" s="471"/>
      <c r="T46" s="471"/>
      <c r="U46" s="471"/>
      <c r="V46" s="471"/>
      <c r="W46" s="471"/>
      <c r="X46" s="471"/>
      <c r="Y46" s="471"/>
      <c r="Z46" s="471"/>
      <c r="AA46" s="471"/>
      <c r="AB46" s="471"/>
      <c r="AC46" s="471"/>
      <c r="AD46" s="66"/>
      <c r="AE46" s="66"/>
      <c r="AF46" s="66"/>
      <c r="AG46" s="66"/>
      <c r="AH46" s="66"/>
      <c r="AI46" s="66"/>
      <c r="AJ46" s="66"/>
      <c r="AK46" s="66"/>
      <c r="AL46" s="66"/>
      <c r="AM46" s="66"/>
      <c r="AN46" s="66"/>
      <c r="AO46" s="66"/>
      <c r="AP46" s="448"/>
      <c r="AQ46" s="282"/>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row>
    <row r="47" spans="5:91" ht="9.9499999999999993" customHeight="1">
      <c r="E47" s="432" t="s">
        <v>112</v>
      </c>
      <c r="F47" s="438"/>
      <c r="G47" s="440" t="s">
        <v>239</v>
      </c>
      <c r="H47" s="440"/>
      <c r="I47" s="440"/>
      <c r="J47" s="440"/>
      <c r="K47" s="440"/>
      <c r="L47" s="440"/>
      <c r="M47" s="446"/>
      <c r="N47" s="449"/>
      <c r="O47" s="455" t="s">
        <v>252</v>
      </c>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503"/>
      <c r="AQ47" s="456"/>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row>
    <row r="48" spans="5:91" ht="9.6" customHeight="1">
      <c r="E48" s="433"/>
      <c r="F48" s="435"/>
      <c r="G48" s="441"/>
      <c r="H48" s="441"/>
      <c r="I48" s="441"/>
      <c r="J48" s="441"/>
      <c r="K48" s="441"/>
      <c r="L48" s="441"/>
      <c r="M48" s="447"/>
      <c r="N48" s="450"/>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504"/>
      <c r="AQ48" s="456"/>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row>
    <row r="49" spans="5:91" ht="9.6" customHeight="1">
      <c r="E49" s="433"/>
      <c r="F49" s="435"/>
      <c r="G49" s="441"/>
      <c r="H49" s="441"/>
      <c r="I49" s="441"/>
      <c r="J49" s="441"/>
      <c r="K49" s="441"/>
      <c r="L49" s="441"/>
      <c r="M49" s="447"/>
      <c r="N49" s="450"/>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504"/>
      <c r="AQ49" s="456"/>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row>
    <row r="50" spans="5:91" ht="9.6" customHeight="1">
      <c r="E50" s="433"/>
      <c r="F50" s="435"/>
      <c r="G50" s="441"/>
      <c r="H50" s="441"/>
      <c r="I50" s="441"/>
      <c r="J50" s="441"/>
      <c r="K50" s="441"/>
      <c r="L50" s="441"/>
      <c r="M50" s="447"/>
      <c r="N50" s="450"/>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504"/>
      <c r="AQ50" s="456"/>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row>
    <row r="51" spans="5:91" ht="9.6" customHeight="1">
      <c r="E51" s="434"/>
      <c r="F51" s="439"/>
      <c r="G51" s="442"/>
      <c r="H51" s="442"/>
      <c r="I51" s="442"/>
      <c r="J51" s="442"/>
      <c r="K51" s="442"/>
      <c r="L51" s="442"/>
      <c r="M51" s="448"/>
      <c r="N51" s="416"/>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505"/>
      <c r="AQ51" s="456"/>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row>
    <row r="52" spans="5:91" ht="9.6" customHeight="1">
      <c r="E52" s="432" t="s">
        <v>47</v>
      </c>
      <c r="F52" s="438"/>
      <c r="G52" s="330" t="s">
        <v>330</v>
      </c>
      <c r="H52" s="330"/>
      <c r="I52" s="330"/>
      <c r="J52" s="330"/>
      <c r="K52" s="330"/>
      <c r="L52" s="330"/>
      <c r="M52" s="446"/>
      <c r="N52" s="449"/>
      <c r="O52" s="330" t="s">
        <v>343</v>
      </c>
      <c r="P52" s="330"/>
      <c r="Q52" s="330"/>
      <c r="R52" s="451"/>
      <c r="S52" s="451"/>
      <c r="T52" s="451" t="s">
        <v>272</v>
      </c>
      <c r="U52" s="451"/>
      <c r="V52" s="451"/>
      <c r="W52" s="451"/>
      <c r="X52" s="451"/>
      <c r="Y52" s="451"/>
      <c r="Z52" s="451"/>
      <c r="AA52" s="451"/>
      <c r="AB52" s="451"/>
      <c r="AC52" s="451"/>
      <c r="AD52" s="451"/>
      <c r="AE52" s="451"/>
      <c r="AF52" s="451"/>
      <c r="AG52" s="451"/>
      <c r="AH52" s="451"/>
      <c r="AI52" s="451"/>
      <c r="AJ52" s="451"/>
      <c r="AK52" s="451"/>
      <c r="AL52" s="451"/>
      <c r="AM52" s="451"/>
      <c r="AN52" s="451"/>
      <c r="AO52" s="451"/>
      <c r="AP52" s="446"/>
      <c r="AQ52" s="282"/>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row>
    <row r="53" spans="5:91" ht="9.6" customHeight="1">
      <c r="E53" s="433"/>
      <c r="F53" s="435"/>
      <c r="G53" s="331"/>
      <c r="H53" s="331"/>
      <c r="I53" s="331"/>
      <c r="J53" s="331"/>
      <c r="K53" s="331"/>
      <c r="L53" s="331"/>
      <c r="M53" s="447"/>
      <c r="N53" s="450"/>
      <c r="O53" s="331"/>
      <c r="P53" s="331"/>
      <c r="Q53" s="331"/>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447"/>
      <c r="AQ53" s="282"/>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row>
    <row r="54" spans="5:91" ht="9.6" customHeight="1">
      <c r="E54" s="433"/>
      <c r="F54" s="435"/>
      <c r="G54" s="331"/>
      <c r="H54" s="331"/>
      <c r="I54" s="331"/>
      <c r="J54" s="331"/>
      <c r="K54" s="331"/>
      <c r="L54" s="331"/>
      <c r="M54" s="447"/>
      <c r="N54" s="450"/>
      <c r="O54" s="331"/>
      <c r="P54" s="331"/>
      <c r="Q54" s="331"/>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447"/>
      <c r="AQ54" s="282"/>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row>
    <row r="55" spans="5:91" ht="9.6" customHeight="1">
      <c r="E55" s="433"/>
      <c r="F55" s="435"/>
      <c r="G55" s="331"/>
      <c r="H55" s="331"/>
      <c r="I55" s="331"/>
      <c r="J55" s="331"/>
      <c r="K55" s="331"/>
      <c r="L55" s="331"/>
      <c r="M55" s="447"/>
      <c r="N55" s="450"/>
      <c r="O55" s="331"/>
      <c r="P55" s="331"/>
      <c r="Q55" s="331"/>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447"/>
      <c r="AQ55" s="282"/>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row>
    <row r="56" spans="5:91" ht="9.6" customHeight="1">
      <c r="E56" s="433"/>
      <c r="F56" s="435"/>
      <c r="G56" s="331"/>
      <c r="H56" s="331"/>
      <c r="I56" s="331"/>
      <c r="J56" s="331"/>
      <c r="K56" s="331"/>
      <c r="L56" s="331"/>
      <c r="M56" s="447"/>
      <c r="N56" s="450"/>
      <c r="O56" s="331" t="s">
        <v>156</v>
      </c>
      <c r="P56" s="331"/>
      <c r="Q56" s="331"/>
      <c r="R56" s="282"/>
      <c r="S56" s="282"/>
      <c r="T56" s="282" t="str">
        <f>AG10</f>
        <v>令和　　　年　　　月　　　日</v>
      </c>
      <c r="U56" s="282"/>
      <c r="V56" s="282"/>
      <c r="W56" s="282"/>
      <c r="X56" s="282"/>
      <c r="Y56" s="282"/>
      <c r="Z56" s="282"/>
      <c r="AA56" s="282"/>
      <c r="AB56" s="282"/>
      <c r="AC56" s="282"/>
      <c r="AD56" s="282"/>
      <c r="AE56" s="282"/>
      <c r="AF56" s="282"/>
      <c r="AG56" s="282"/>
      <c r="AH56" s="282"/>
      <c r="AI56" s="282"/>
      <c r="AJ56" s="282"/>
      <c r="AK56" s="282"/>
      <c r="AL56" s="282"/>
      <c r="AM56" s="282"/>
      <c r="AN56" s="282"/>
      <c r="AO56" s="282"/>
      <c r="AP56" s="447"/>
      <c r="AQ56" s="282"/>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row>
    <row r="57" spans="5:91" ht="9.6" customHeight="1">
      <c r="E57" s="433"/>
      <c r="F57" s="435"/>
      <c r="G57" s="331"/>
      <c r="H57" s="331"/>
      <c r="I57" s="331"/>
      <c r="J57" s="331"/>
      <c r="K57" s="331"/>
      <c r="L57" s="331"/>
      <c r="M57" s="447"/>
      <c r="N57" s="450"/>
      <c r="O57" s="331"/>
      <c r="P57" s="331"/>
      <c r="Q57" s="331"/>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447"/>
      <c r="AQ57" s="282"/>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row>
    <row r="58" spans="5:91" ht="9.6" customHeight="1">
      <c r="E58" s="433"/>
      <c r="F58" s="435"/>
      <c r="G58" s="331"/>
      <c r="H58" s="331"/>
      <c r="I58" s="331"/>
      <c r="J58" s="331"/>
      <c r="K58" s="331"/>
      <c r="L58" s="331"/>
      <c r="M58" s="447"/>
      <c r="N58" s="450"/>
      <c r="O58" s="331"/>
      <c r="P58" s="331"/>
      <c r="Q58" s="331"/>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447"/>
      <c r="AQ58" s="282"/>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row>
    <row r="59" spans="5:91" ht="9.6" customHeight="1">
      <c r="E59" s="434"/>
      <c r="F59" s="439"/>
      <c r="G59" s="332"/>
      <c r="H59" s="332"/>
      <c r="I59" s="332"/>
      <c r="J59" s="332"/>
      <c r="K59" s="332"/>
      <c r="L59" s="332"/>
      <c r="M59" s="448"/>
      <c r="N59" s="416"/>
      <c r="O59" s="332"/>
      <c r="P59" s="332"/>
      <c r="Q59" s="332"/>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448"/>
      <c r="AQ59" s="282"/>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row>
    <row r="60" spans="5:91" ht="9.6" customHeight="1">
      <c r="E60" s="432" t="s">
        <v>118</v>
      </c>
      <c r="F60" s="438"/>
      <c r="G60" s="330" t="s">
        <v>117</v>
      </c>
      <c r="H60" s="330"/>
      <c r="I60" s="330"/>
      <c r="J60" s="330"/>
      <c r="K60" s="330"/>
      <c r="L60" s="330"/>
      <c r="M60" s="446"/>
      <c r="N60" s="451"/>
      <c r="O60" s="458" t="s">
        <v>184</v>
      </c>
      <c r="P60" s="458"/>
      <c r="Q60" s="458"/>
      <c r="R60" s="458"/>
      <c r="S60" s="458"/>
      <c r="T60" s="458"/>
      <c r="U60" s="458"/>
      <c r="V60" s="522"/>
      <c r="W60" s="485" t="s">
        <v>308</v>
      </c>
      <c r="X60" s="490"/>
      <c r="Y60" s="485" t="s">
        <v>268</v>
      </c>
      <c r="Z60" s="490"/>
      <c r="AA60" s="485" t="s">
        <v>269</v>
      </c>
      <c r="AB60" s="490"/>
      <c r="AC60" s="485" t="s">
        <v>42</v>
      </c>
      <c r="AD60" s="490"/>
      <c r="AE60" s="485" t="s">
        <v>79</v>
      </c>
      <c r="AF60" s="490"/>
      <c r="AG60" s="485" t="s">
        <v>160</v>
      </c>
      <c r="AH60" s="490"/>
      <c r="AI60" s="485" t="s">
        <v>99</v>
      </c>
      <c r="AJ60" s="490"/>
      <c r="AK60" s="485" t="s">
        <v>253</v>
      </c>
      <c r="AL60" s="490"/>
      <c r="AM60" s="485" t="s">
        <v>139</v>
      </c>
      <c r="AN60" s="490"/>
      <c r="AO60" s="485" t="s">
        <v>45</v>
      </c>
      <c r="AP60" s="490"/>
      <c r="AQ60" s="509"/>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row>
    <row r="61" spans="5:91" ht="9.6" customHeight="1">
      <c r="E61" s="433"/>
      <c r="F61" s="435"/>
      <c r="G61" s="331"/>
      <c r="H61" s="331"/>
      <c r="I61" s="331"/>
      <c r="J61" s="331"/>
      <c r="K61" s="331"/>
      <c r="L61" s="331"/>
      <c r="M61" s="447"/>
      <c r="N61" s="282"/>
      <c r="O61" s="400"/>
      <c r="P61" s="400"/>
      <c r="Q61" s="400"/>
      <c r="R61" s="400"/>
      <c r="S61" s="400"/>
      <c r="T61" s="400"/>
      <c r="U61" s="400"/>
      <c r="V61" s="553"/>
      <c r="W61" s="486"/>
      <c r="X61" s="491"/>
      <c r="Y61" s="486"/>
      <c r="Z61" s="491"/>
      <c r="AA61" s="486"/>
      <c r="AB61" s="491"/>
      <c r="AC61" s="486"/>
      <c r="AD61" s="491"/>
      <c r="AE61" s="486"/>
      <c r="AF61" s="491"/>
      <c r="AG61" s="486"/>
      <c r="AH61" s="491"/>
      <c r="AI61" s="486"/>
      <c r="AJ61" s="491"/>
      <c r="AK61" s="486"/>
      <c r="AL61" s="491"/>
      <c r="AM61" s="486"/>
      <c r="AN61" s="491"/>
      <c r="AO61" s="486"/>
      <c r="AP61" s="491"/>
      <c r="AQ61" s="509"/>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row>
    <row r="62" spans="5:91" ht="9.6" customHeight="1">
      <c r="E62" s="433"/>
      <c r="F62" s="435"/>
      <c r="G62" s="331"/>
      <c r="H62" s="331"/>
      <c r="I62" s="331"/>
      <c r="J62" s="331"/>
      <c r="K62" s="331"/>
      <c r="L62" s="331"/>
      <c r="M62" s="447"/>
      <c r="N62" s="282"/>
      <c r="O62" s="400" t="s">
        <v>92</v>
      </c>
      <c r="P62" s="400"/>
      <c r="Q62" s="400"/>
      <c r="R62" s="400"/>
      <c r="S62" s="400"/>
      <c r="T62" s="400"/>
      <c r="U62" s="400"/>
      <c r="V62" s="477"/>
      <c r="W62" s="487" t="str">
        <f>AH4</f>
        <v/>
      </c>
      <c r="X62" s="487"/>
      <c r="Y62" s="487" t="str">
        <f>AI4</f>
        <v/>
      </c>
      <c r="Z62" s="487"/>
      <c r="AA62" s="487" t="str">
        <f>AJ4</f>
        <v/>
      </c>
      <c r="AB62" s="487"/>
      <c r="AC62" s="487" t="str">
        <f>AK4</f>
        <v/>
      </c>
      <c r="AD62" s="487"/>
      <c r="AE62" s="487" t="str">
        <f>AL4</f>
        <v/>
      </c>
      <c r="AF62" s="487"/>
      <c r="AG62" s="487" t="str">
        <f>AM4</f>
        <v/>
      </c>
      <c r="AH62" s="487"/>
      <c r="AI62" s="487" t="str">
        <f>AN4</f>
        <v/>
      </c>
      <c r="AJ62" s="487"/>
      <c r="AK62" s="487" t="str">
        <f>AO4</f>
        <v/>
      </c>
      <c r="AL62" s="487"/>
      <c r="AM62" s="487" t="str">
        <f>AP4</f>
        <v/>
      </c>
      <c r="AN62" s="487"/>
      <c r="AO62" s="487" t="str">
        <f>AQ4</f>
        <v/>
      </c>
      <c r="AP62" s="487"/>
      <c r="AQ62" s="477"/>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row>
    <row r="63" spans="5:91" ht="9.6" customHeight="1">
      <c r="E63" s="433"/>
      <c r="F63" s="435"/>
      <c r="G63" s="331"/>
      <c r="H63" s="331"/>
      <c r="I63" s="331"/>
      <c r="J63" s="331"/>
      <c r="K63" s="331"/>
      <c r="L63" s="331"/>
      <c r="M63" s="447"/>
      <c r="N63" s="282"/>
      <c r="O63" s="400"/>
      <c r="P63" s="400"/>
      <c r="Q63" s="400"/>
      <c r="R63" s="400"/>
      <c r="S63" s="400"/>
      <c r="T63" s="400"/>
      <c r="U63" s="400"/>
      <c r="V63" s="477"/>
      <c r="W63" s="487"/>
      <c r="X63" s="487"/>
      <c r="Y63" s="487"/>
      <c r="Z63" s="487"/>
      <c r="AA63" s="487"/>
      <c r="AB63" s="487"/>
      <c r="AC63" s="487"/>
      <c r="AD63" s="487"/>
      <c r="AE63" s="487"/>
      <c r="AF63" s="487"/>
      <c r="AG63" s="487"/>
      <c r="AH63" s="487"/>
      <c r="AI63" s="487"/>
      <c r="AJ63" s="487"/>
      <c r="AK63" s="487"/>
      <c r="AL63" s="487"/>
      <c r="AM63" s="487"/>
      <c r="AN63" s="487"/>
      <c r="AO63" s="487"/>
      <c r="AP63" s="487"/>
      <c r="AQ63" s="477"/>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row>
    <row r="64" spans="5:91" ht="9.6" customHeight="1">
      <c r="E64" s="433"/>
      <c r="F64" s="435"/>
      <c r="G64" s="331"/>
      <c r="H64" s="331"/>
      <c r="I64" s="331"/>
      <c r="J64" s="331"/>
      <c r="K64" s="331"/>
      <c r="L64" s="331"/>
      <c r="M64" s="447"/>
      <c r="N64" s="282"/>
      <c r="O64" s="400" t="s">
        <v>344</v>
      </c>
      <c r="P64" s="400"/>
      <c r="Q64" s="400"/>
      <c r="R64" s="400"/>
      <c r="S64" s="400"/>
      <c r="T64" s="400"/>
      <c r="U64" s="400"/>
      <c r="V64" s="477"/>
      <c r="W64" s="487"/>
      <c r="X64" s="487"/>
      <c r="Y64" s="487"/>
      <c r="Z64" s="487"/>
      <c r="AA64" s="487"/>
      <c r="AB64" s="487"/>
      <c r="AC64" s="487"/>
      <c r="AD64" s="487"/>
      <c r="AE64" s="487"/>
      <c r="AF64" s="487"/>
      <c r="AG64" s="487"/>
      <c r="AH64" s="487"/>
      <c r="AI64" s="487"/>
      <c r="AJ64" s="487"/>
      <c r="AK64" s="487"/>
      <c r="AL64" s="487"/>
      <c r="AM64" s="487"/>
      <c r="AN64" s="487"/>
      <c r="AO64" s="487"/>
      <c r="AP64" s="487"/>
      <c r="AQ64" s="477"/>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row>
    <row r="65" spans="5:91" ht="9.6" customHeight="1">
      <c r="E65" s="433"/>
      <c r="F65" s="435"/>
      <c r="G65" s="331"/>
      <c r="H65" s="331"/>
      <c r="I65" s="331"/>
      <c r="J65" s="331"/>
      <c r="K65" s="331"/>
      <c r="L65" s="331"/>
      <c r="M65" s="447"/>
      <c r="N65" s="282"/>
      <c r="O65" s="400"/>
      <c r="P65" s="400"/>
      <c r="Q65" s="400"/>
      <c r="R65" s="400"/>
      <c r="S65" s="400"/>
      <c r="T65" s="400"/>
      <c r="U65" s="400"/>
      <c r="V65" s="477"/>
      <c r="W65" s="487"/>
      <c r="X65" s="487"/>
      <c r="Y65" s="487"/>
      <c r="Z65" s="487"/>
      <c r="AA65" s="487"/>
      <c r="AB65" s="487"/>
      <c r="AC65" s="487"/>
      <c r="AD65" s="487"/>
      <c r="AE65" s="487"/>
      <c r="AF65" s="487"/>
      <c r="AG65" s="487"/>
      <c r="AH65" s="487"/>
      <c r="AI65" s="487"/>
      <c r="AJ65" s="487"/>
      <c r="AK65" s="487"/>
      <c r="AL65" s="487"/>
      <c r="AM65" s="487"/>
      <c r="AN65" s="487"/>
      <c r="AO65" s="487"/>
      <c r="AP65" s="487"/>
      <c r="AQ65" s="477"/>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row>
    <row r="66" spans="5:91" ht="9.6" customHeight="1">
      <c r="E66" s="433"/>
      <c r="F66" s="435"/>
      <c r="G66" s="331"/>
      <c r="H66" s="331"/>
      <c r="I66" s="331"/>
      <c r="J66" s="331"/>
      <c r="K66" s="331"/>
      <c r="L66" s="331"/>
      <c r="M66" s="447"/>
      <c r="N66" s="282"/>
      <c r="O66" s="400" t="s">
        <v>59</v>
      </c>
      <c r="P66" s="400"/>
      <c r="Q66" s="400"/>
      <c r="R66" s="400"/>
      <c r="S66" s="400"/>
      <c r="T66" s="400"/>
      <c r="U66" s="400"/>
      <c r="V66" s="477"/>
      <c r="W66" s="487"/>
      <c r="X66" s="487"/>
      <c r="Y66" s="487"/>
      <c r="Z66" s="487"/>
      <c r="AA66" s="487"/>
      <c r="AB66" s="487"/>
      <c r="AC66" s="487"/>
      <c r="AD66" s="487"/>
      <c r="AE66" s="487"/>
      <c r="AF66" s="487"/>
      <c r="AG66" s="487"/>
      <c r="AH66" s="487"/>
      <c r="AI66" s="487"/>
      <c r="AJ66" s="487"/>
      <c r="AK66" s="487"/>
      <c r="AL66" s="487"/>
      <c r="AM66" s="487"/>
      <c r="AN66" s="487"/>
      <c r="AO66" s="487"/>
      <c r="AP66" s="487"/>
      <c r="AQ66" s="477"/>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row>
    <row r="67" spans="5:91" ht="9.6" customHeight="1">
      <c r="E67" s="433"/>
      <c r="F67" s="435"/>
      <c r="G67" s="331"/>
      <c r="H67" s="331"/>
      <c r="I67" s="331"/>
      <c r="J67" s="331"/>
      <c r="K67" s="331"/>
      <c r="L67" s="331"/>
      <c r="M67" s="447"/>
      <c r="N67" s="66"/>
      <c r="O67" s="459"/>
      <c r="P67" s="459"/>
      <c r="Q67" s="459"/>
      <c r="R67" s="459"/>
      <c r="S67" s="459"/>
      <c r="T67" s="459"/>
      <c r="U67" s="459"/>
      <c r="V67" s="478"/>
      <c r="W67" s="488"/>
      <c r="X67" s="488"/>
      <c r="Y67" s="488"/>
      <c r="Z67" s="488"/>
      <c r="AA67" s="488"/>
      <c r="AB67" s="488"/>
      <c r="AC67" s="488"/>
      <c r="AD67" s="488"/>
      <c r="AE67" s="488"/>
      <c r="AF67" s="488"/>
      <c r="AG67" s="488"/>
      <c r="AH67" s="488"/>
      <c r="AI67" s="488"/>
      <c r="AJ67" s="488"/>
      <c r="AK67" s="488"/>
      <c r="AL67" s="488"/>
      <c r="AM67" s="488"/>
      <c r="AN67" s="488"/>
      <c r="AO67" s="488"/>
      <c r="AP67" s="488"/>
      <c r="AQ67" s="477"/>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row>
    <row r="68" spans="5:91" ht="9.6" customHeight="1">
      <c r="E68" s="433"/>
      <c r="F68" s="435"/>
      <c r="G68" s="331"/>
      <c r="H68" s="331"/>
      <c r="I68" s="331"/>
      <c r="J68" s="331"/>
      <c r="K68" s="331"/>
      <c r="L68" s="331"/>
      <c r="M68" s="447"/>
      <c r="N68" s="328"/>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86"/>
      <c r="AQ68" s="282"/>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row>
    <row r="69" spans="5:91" ht="9.6" customHeight="1">
      <c r="E69" s="433"/>
      <c r="F69" s="435"/>
      <c r="G69" s="331"/>
      <c r="H69" s="331"/>
      <c r="I69" s="331"/>
      <c r="J69" s="331"/>
      <c r="K69" s="331"/>
      <c r="L69" s="331"/>
      <c r="M69" s="447"/>
      <c r="N69" s="328"/>
      <c r="O69" s="460" t="s">
        <v>346</v>
      </c>
      <c r="P69" s="460"/>
      <c r="Q69" s="460"/>
      <c r="R69" s="460"/>
      <c r="S69" s="460"/>
      <c r="T69" s="460"/>
      <c r="U69" s="460"/>
      <c r="V69" s="460"/>
      <c r="W69" s="460"/>
      <c r="X69" s="460"/>
      <c r="Y69" s="460"/>
      <c r="Z69" s="460"/>
      <c r="AA69" s="460"/>
      <c r="AB69" s="460"/>
      <c r="AC69" s="495" t="str">
        <f>$AG$6</f>
        <v/>
      </c>
      <c r="AD69" s="495"/>
      <c r="AE69" s="495"/>
      <c r="AF69" s="495"/>
      <c r="AG69" s="495"/>
      <c r="AH69" s="495"/>
      <c r="AI69" s="495"/>
      <c r="AJ69" s="495"/>
      <c r="AK69" s="495"/>
      <c r="AL69" s="495"/>
      <c r="AM69" s="495"/>
      <c r="AN69" s="181" t="s">
        <v>45</v>
      </c>
      <c r="AO69" s="181"/>
      <c r="AP69" s="386"/>
      <c r="AQ69" s="282"/>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row>
    <row r="70" spans="5:91" ht="9.6" customHeight="1">
      <c r="E70" s="433"/>
      <c r="F70" s="435"/>
      <c r="G70" s="331"/>
      <c r="H70" s="331"/>
      <c r="I70" s="331"/>
      <c r="J70" s="331"/>
      <c r="K70" s="331"/>
      <c r="L70" s="331"/>
      <c r="M70" s="447"/>
      <c r="N70" s="328"/>
      <c r="O70" s="460"/>
      <c r="P70" s="460"/>
      <c r="Q70" s="460"/>
      <c r="R70" s="460"/>
      <c r="S70" s="460"/>
      <c r="T70" s="460"/>
      <c r="U70" s="460"/>
      <c r="V70" s="460"/>
      <c r="W70" s="460"/>
      <c r="X70" s="460"/>
      <c r="Y70" s="460"/>
      <c r="Z70" s="460"/>
      <c r="AA70" s="460"/>
      <c r="AB70" s="460"/>
      <c r="AC70" s="495"/>
      <c r="AD70" s="495"/>
      <c r="AE70" s="495"/>
      <c r="AF70" s="495"/>
      <c r="AG70" s="495"/>
      <c r="AH70" s="495"/>
      <c r="AI70" s="495"/>
      <c r="AJ70" s="495"/>
      <c r="AK70" s="495"/>
      <c r="AL70" s="495"/>
      <c r="AM70" s="495"/>
      <c r="AN70" s="181"/>
      <c r="AO70" s="181"/>
      <c r="AP70" s="386"/>
      <c r="AQ70" s="282"/>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row>
    <row r="71" spans="5:91" ht="9.6" customHeight="1">
      <c r="E71" s="433"/>
      <c r="F71" s="435"/>
      <c r="G71" s="331"/>
      <c r="H71" s="331"/>
      <c r="I71" s="331"/>
      <c r="J71" s="331"/>
      <c r="K71" s="331"/>
      <c r="L71" s="331"/>
      <c r="M71" s="447"/>
      <c r="N71" s="328"/>
      <c r="O71" s="46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86"/>
      <c r="AQ71" s="282"/>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row>
    <row r="72" spans="5:91" ht="9.6" customHeight="1">
      <c r="E72" s="433"/>
      <c r="F72" s="435"/>
      <c r="G72" s="331"/>
      <c r="H72" s="331"/>
      <c r="I72" s="331"/>
      <c r="J72" s="331"/>
      <c r="K72" s="331"/>
      <c r="L72" s="331"/>
      <c r="M72" s="447"/>
      <c r="N72" s="328"/>
      <c r="O72" s="462" t="s">
        <v>69</v>
      </c>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506"/>
      <c r="AQ72" s="510"/>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row>
    <row r="73" spans="5:91" ht="9.6" customHeight="1">
      <c r="E73" s="433"/>
      <c r="F73" s="435"/>
      <c r="G73" s="331"/>
      <c r="H73" s="331"/>
      <c r="I73" s="331"/>
      <c r="J73" s="331"/>
      <c r="K73" s="331"/>
      <c r="L73" s="331"/>
      <c r="M73" s="447"/>
      <c r="N73" s="328"/>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506"/>
      <c r="AQ73" s="510"/>
      <c r="AY73" s="511"/>
      <c r="AZ73" s="511"/>
      <c r="BA73" s="511"/>
      <c r="BB73" s="511"/>
      <c r="BC73" s="511"/>
      <c r="BD73" s="511"/>
      <c r="BE73" s="511"/>
      <c r="BF73" s="511"/>
      <c r="BG73" s="511"/>
      <c r="BH73" s="511"/>
      <c r="BI73" s="511"/>
      <c r="BJ73" s="511"/>
      <c r="BK73" s="511"/>
      <c r="BL73" s="511"/>
      <c r="BM73" s="511"/>
      <c r="BN73" s="511"/>
      <c r="BO73" s="511"/>
      <c r="BP73" s="511"/>
      <c r="BQ73" s="511"/>
      <c r="BR73" s="511"/>
      <c r="BS73" s="511"/>
      <c r="BT73" s="511"/>
      <c r="BU73" s="511"/>
      <c r="BV73" s="511"/>
      <c r="BW73" s="511"/>
      <c r="BX73" s="511"/>
      <c r="BY73" s="511"/>
      <c r="BZ73" s="511"/>
      <c r="CA73" s="511"/>
      <c r="CB73" s="511"/>
      <c r="CC73" s="511"/>
      <c r="CD73" s="511"/>
      <c r="CE73" s="511"/>
      <c r="CF73" s="511"/>
      <c r="CG73" s="511"/>
      <c r="CH73" s="511"/>
      <c r="CI73" s="511"/>
      <c r="CJ73" s="511"/>
      <c r="CK73" s="511"/>
      <c r="CL73" s="511"/>
      <c r="CM73" s="511"/>
    </row>
    <row r="74" spans="5:91" ht="9.6" customHeight="1">
      <c r="E74" s="433"/>
      <c r="F74" s="435"/>
      <c r="G74" s="331"/>
      <c r="H74" s="331"/>
      <c r="I74" s="331"/>
      <c r="J74" s="331"/>
      <c r="K74" s="331"/>
      <c r="L74" s="331"/>
      <c r="M74" s="447"/>
      <c r="N74" s="328"/>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507"/>
      <c r="AQ74" s="510"/>
      <c r="AY74" s="511"/>
      <c r="AZ74" s="511"/>
      <c r="BA74" s="511"/>
      <c r="BB74" s="511"/>
      <c r="BC74" s="511"/>
      <c r="BD74" s="511"/>
      <c r="BE74" s="511"/>
      <c r="BF74" s="511"/>
      <c r="BG74" s="511"/>
      <c r="BH74" s="511"/>
      <c r="BI74" s="511"/>
      <c r="BJ74" s="511"/>
      <c r="BK74" s="511"/>
      <c r="BL74" s="511"/>
      <c r="BM74" s="511"/>
      <c r="BN74" s="511"/>
      <c r="BO74" s="511"/>
      <c r="BP74" s="511"/>
      <c r="BQ74" s="511"/>
      <c r="BR74" s="511"/>
      <c r="BS74" s="511"/>
      <c r="BT74" s="511"/>
      <c r="BU74" s="511"/>
      <c r="BV74" s="511"/>
      <c r="BW74" s="511"/>
      <c r="BX74" s="511"/>
      <c r="BY74" s="511"/>
      <c r="BZ74" s="511"/>
      <c r="CA74" s="511"/>
      <c r="CB74" s="511"/>
      <c r="CC74" s="511"/>
      <c r="CD74" s="511"/>
      <c r="CE74" s="511"/>
      <c r="CF74" s="511"/>
      <c r="CG74" s="511"/>
      <c r="CH74" s="511"/>
      <c r="CI74" s="511"/>
      <c r="CJ74" s="511"/>
      <c r="CK74" s="511"/>
      <c r="CL74" s="511"/>
      <c r="CM74" s="511"/>
    </row>
    <row r="75" spans="5:91" ht="9.6" customHeight="1">
      <c r="E75" s="433"/>
      <c r="F75" s="435"/>
      <c r="G75" s="331"/>
      <c r="H75" s="331"/>
      <c r="I75" s="331"/>
      <c r="J75" s="331"/>
      <c r="K75" s="331"/>
      <c r="L75" s="331"/>
      <c r="M75" s="447"/>
      <c r="N75" s="328"/>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507"/>
      <c r="AQ75" s="510"/>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511"/>
      <c r="CB75" s="511"/>
      <c r="CC75" s="511"/>
      <c r="CD75" s="511"/>
      <c r="CE75" s="511"/>
      <c r="CF75" s="511"/>
      <c r="CG75" s="511"/>
      <c r="CH75" s="511"/>
      <c r="CI75" s="511"/>
      <c r="CJ75" s="511"/>
      <c r="CK75" s="511"/>
      <c r="CL75" s="511"/>
      <c r="CM75" s="511"/>
    </row>
    <row r="76" spans="5:91" ht="9.6" customHeight="1">
      <c r="E76" s="433"/>
      <c r="F76" s="435"/>
      <c r="G76" s="331"/>
      <c r="H76" s="331"/>
      <c r="I76" s="331"/>
      <c r="J76" s="331"/>
      <c r="K76" s="331"/>
      <c r="L76" s="331"/>
      <c r="M76" s="447"/>
      <c r="N76" s="328"/>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507"/>
      <c r="AQ76" s="510"/>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511"/>
      <c r="BW76" s="511"/>
      <c r="BX76" s="511"/>
      <c r="BY76" s="511"/>
      <c r="BZ76" s="511"/>
      <c r="CA76" s="511"/>
      <c r="CB76" s="511"/>
      <c r="CC76" s="511"/>
      <c r="CD76" s="511"/>
      <c r="CE76" s="511"/>
      <c r="CF76" s="511"/>
      <c r="CG76" s="511"/>
      <c r="CH76" s="511"/>
      <c r="CI76" s="511"/>
      <c r="CJ76" s="511"/>
      <c r="CK76" s="511"/>
      <c r="CL76" s="511"/>
      <c r="CM76" s="511"/>
    </row>
    <row r="77" spans="5:91" ht="9.6" customHeight="1">
      <c r="E77" s="434"/>
      <c r="F77" s="439"/>
      <c r="G77" s="332"/>
      <c r="H77" s="332"/>
      <c r="I77" s="332"/>
      <c r="J77" s="332"/>
      <c r="K77" s="332"/>
      <c r="L77" s="332"/>
      <c r="M77" s="448"/>
      <c r="N77" s="232"/>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508"/>
      <c r="AQ77" s="510"/>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row>
    <row r="78" spans="5:91" ht="4.7" customHeight="1">
      <c r="E78" s="432" t="s">
        <v>50</v>
      </c>
      <c r="F78" s="438"/>
      <c r="G78" s="440" t="s">
        <v>259</v>
      </c>
      <c r="H78" s="440"/>
      <c r="I78" s="440"/>
      <c r="J78" s="440"/>
      <c r="K78" s="440"/>
      <c r="L78" s="440"/>
      <c r="M78" s="446"/>
      <c r="N78" s="449"/>
      <c r="O78" s="451"/>
      <c r="P78" s="451"/>
      <c r="Q78" s="451"/>
      <c r="R78" s="451"/>
      <c r="S78" s="452" t="str">
        <f>IF(L12="","",L12)</f>
        <v/>
      </c>
      <c r="T78" s="452"/>
      <c r="U78" s="452"/>
      <c r="V78" s="452"/>
      <c r="W78" s="452"/>
      <c r="X78" s="452"/>
      <c r="Y78" s="452"/>
      <c r="Z78" s="452"/>
      <c r="AA78" s="452"/>
      <c r="AB78" s="452"/>
      <c r="AC78" s="452"/>
      <c r="AD78" s="452"/>
      <c r="AE78" s="452"/>
      <c r="AF78" s="452"/>
      <c r="AG78" s="452"/>
      <c r="AH78" s="452"/>
      <c r="AI78" s="452"/>
      <c r="AJ78" s="452"/>
      <c r="AK78" s="452"/>
      <c r="AL78" s="452"/>
      <c r="AM78" s="452"/>
      <c r="AN78" s="451"/>
      <c r="AO78" s="451"/>
      <c r="AP78" s="446"/>
      <c r="AQ78" s="282"/>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row>
    <row r="79" spans="5:91" ht="4.7" customHeight="1">
      <c r="E79" s="433"/>
      <c r="F79" s="435"/>
      <c r="G79" s="441"/>
      <c r="H79" s="441"/>
      <c r="I79" s="441"/>
      <c r="J79" s="441"/>
      <c r="K79" s="441"/>
      <c r="L79" s="441"/>
      <c r="M79" s="447"/>
      <c r="N79" s="450"/>
      <c r="O79" s="282"/>
      <c r="P79" s="282"/>
      <c r="Q79" s="282"/>
      <c r="R79" s="282"/>
      <c r="S79" s="365"/>
      <c r="T79" s="365"/>
      <c r="U79" s="365"/>
      <c r="V79" s="365"/>
      <c r="W79" s="365"/>
      <c r="X79" s="365"/>
      <c r="Y79" s="365"/>
      <c r="Z79" s="365"/>
      <c r="AA79" s="365"/>
      <c r="AB79" s="365"/>
      <c r="AC79" s="365"/>
      <c r="AD79" s="365"/>
      <c r="AE79" s="365"/>
      <c r="AF79" s="365"/>
      <c r="AG79" s="365"/>
      <c r="AH79" s="365"/>
      <c r="AI79" s="365"/>
      <c r="AJ79" s="365"/>
      <c r="AK79" s="365"/>
      <c r="AL79" s="365"/>
      <c r="AM79" s="365"/>
      <c r="AN79" s="282"/>
      <c r="AO79" s="282"/>
      <c r="AP79" s="447"/>
      <c r="AQ79" s="282"/>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row>
    <row r="80" spans="5:91" ht="4.7" customHeight="1">
      <c r="E80" s="433"/>
      <c r="F80" s="435"/>
      <c r="G80" s="441"/>
      <c r="H80" s="441"/>
      <c r="I80" s="441"/>
      <c r="J80" s="441"/>
      <c r="K80" s="441"/>
      <c r="L80" s="441"/>
      <c r="M80" s="447"/>
      <c r="N80" s="450"/>
      <c r="O80" s="282"/>
      <c r="P80" s="282"/>
      <c r="Q80" s="282"/>
      <c r="R80" s="282"/>
      <c r="S80" s="365"/>
      <c r="T80" s="365"/>
      <c r="U80" s="365"/>
      <c r="V80" s="365"/>
      <c r="W80" s="365"/>
      <c r="X80" s="365"/>
      <c r="Y80" s="365"/>
      <c r="Z80" s="365"/>
      <c r="AA80" s="365"/>
      <c r="AB80" s="365"/>
      <c r="AC80" s="365"/>
      <c r="AD80" s="365"/>
      <c r="AE80" s="365"/>
      <c r="AF80" s="365"/>
      <c r="AG80" s="365"/>
      <c r="AH80" s="365"/>
      <c r="AI80" s="365"/>
      <c r="AJ80" s="365"/>
      <c r="AK80" s="365"/>
      <c r="AL80" s="365"/>
      <c r="AM80" s="365"/>
      <c r="AN80" s="282"/>
      <c r="AO80" s="282"/>
      <c r="AP80" s="447"/>
      <c r="AQ80" s="282"/>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row>
    <row r="81" spans="5:91" ht="4.7" customHeight="1">
      <c r="E81" s="433"/>
      <c r="F81" s="435"/>
      <c r="G81" s="441"/>
      <c r="H81" s="441"/>
      <c r="I81" s="441"/>
      <c r="J81" s="441"/>
      <c r="K81" s="441"/>
      <c r="L81" s="441"/>
      <c r="M81" s="447"/>
      <c r="N81" s="450"/>
      <c r="O81" s="400"/>
      <c r="P81" s="400"/>
      <c r="Q81" s="400"/>
      <c r="R81" s="400"/>
      <c r="S81" s="365"/>
      <c r="T81" s="365"/>
      <c r="U81" s="365"/>
      <c r="V81" s="365"/>
      <c r="W81" s="365"/>
      <c r="X81" s="365"/>
      <c r="Y81" s="365"/>
      <c r="Z81" s="365"/>
      <c r="AA81" s="365"/>
      <c r="AB81" s="365"/>
      <c r="AC81" s="365"/>
      <c r="AD81" s="365"/>
      <c r="AE81" s="365"/>
      <c r="AF81" s="365"/>
      <c r="AG81" s="365"/>
      <c r="AH81" s="365"/>
      <c r="AI81" s="365"/>
      <c r="AJ81" s="365"/>
      <c r="AK81" s="365"/>
      <c r="AL81" s="365"/>
      <c r="AM81" s="365"/>
      <c r="AN81" s="400"/>
      <c r="AO81" s="400"/>
      <c r="AP81" s="447"/>
      <c r="AQ81" s="282"/>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511"/>
      <c r="CB81" s="511"/>
      <c r="CC81" s="511"/>
      <c r="CD81" s="511"/>
      <c r="CE81" s="511"/>
      <c r="CF81" s="511"/>
      <c r="CG81" s="511"/>
      <c r="CH81" s="511"/>
      <c r="CI81" s="511"/>
      <c r="CJ81" s="511"/>
      <c r="CK81" s="511"/>
      <c r="CL81" s="511"/>
      <c r="CM81" s="511"/>
    </row>
    <row r="82" spans="5:91" ht="4.7" customHeight="1">
      <c r="E82" s="433"/>
      <c r="F82" s="435"/>
      <c r="G82" s="441"/>
      <c r="H82" s="441"/>
      <c r="I82" s="441"/>
      <c r="J82" s="441"/>
      <c r="K82" s="441"/>
      <c r="L82" s="441"/>
      <c r="M82" s="447"/>
      <c r="N82" s="450"/>
      <c r="O82" s="400"/>
      <c r="P82" s="105"/>
      <c r="Q82" s="105"/>
      <c r="R82" s="400"/>
      <c r="S82" s="365" t="str">
        <f>IF(L13="","",L13)</f>
        <v/>
      </c>
      <c r="T82" s="365"/>
      <c r="U82" s="365"/>
      <c r="V82" s="365"/>
      <c r="W82" s="365"/>
      <c r="X82" s="365"/>
      <c r="Y82" s="365"/>
      <c r="Z82" s="365"/>
      <c r="AA82" s="365"/>
      <c r="AB82" s="365"/>
      <c r="AC82" s="365"/>
      <c r="AD82" s="365"/>
      <c r="AE82" s="365"/>
      <c r="AF82" s="365"/>
      <c r="AG82" s="365"/>
      <c r="AH82" s="365"/>
      <c r="AI82" s="365"/>
      <c r="AJ82" s="365"/>
      <c r="AK82" s="365"/>
      <c r="AL82" s="365"/>
      <c r="AM82" s="365"/>
      <c r="AN82" s="400"/>
      <c r="AO82" s="400"/>
      <c r="AP82" s="447"/>
      <c r="AQ82" s="282"/>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511"/>
      <c r="CB82" s="511"/>
      <c r="CC82" s="511"/>
      <c r="CD82" s="511"/>
      <c r="CE82" s="511"/>
      <c r="CF82" s="511"/>
      <c r="CG82" s="511"/>
      <c r="CH82" s="511"/>
      <c r="CI82" s="511"/>
      <c r="CJ82" s="511"/>
      <c r="CK82" s="511"/>
      <c r="CL82" s="511"/>
      <c r="CM82" s="511"/>
    </row>
    <row r="83" spans="5:91" ht="4.7" customHeight="1">
      <c r="E83" s="433"/>
      <c r="F83" s="435"/>
      <c r="G83" s="441"/>
      <c r="H83" s="441"/>
      <c r="I83" s="441"/>
      <c r="J83" s="441"/>
      <c r="K83" s="441"/>
      <c r="L83" s="441"/>
      <c r="M83" s="447"/>
      <c r="N83" s="450"/>
      <c r="O83" s="400"/>
      <c r="P83" s="105"/>
      <c r="Q83" s="105"/>
      <c r="R83" s="400"/>
      <c r="S83" s="365"/>
      <c r="T83" s="365"/>
      <c r="U83" s="365"/>
      <c r="V83" s="365"/>
      <c r="W83" s="365"/>
      <c r="X83" s="365"/>
      <c r="Y83" s="365"/>
      <c r="Z83" s="365"/>
      <c r="AA83" s="365"/>
      <c r="AB83" s="365"/>
      <c r="AC83" s="365"/>
      <c r="AD83" s="365"/>
      <c r="AE83" s="365"/>
      <c r="AF83" s="365"/>
      <c r="AG83" s="365"/>
      <c r="AH83" s="365"/>
      <c r="AI83" s="365"/>
      <c r="AJ83" s="365"/>
      <c r="AK83" s="365"/>
      <c r="AL83" s="365"/>
      <c r="AM83" s="365"/>
      <c r="AN83" s="400"/>
      <c r="AO83" s="400"/>
      <c r="AP83" s="447"/>
      <c r="AQ83" s="282"/>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511"/>
      <c r="CB83" s="511"/>
      <c r="CC83" s="511"/>
      <c r="CD83" s="511"/>
      <c r="CE83" s="511"/>
      <c r="CF83" s="511"/>
      <c r="CG83" s="511"/>
      <c r="CH83" s="511"/>
      <c r="CI83" s="511"/>
      <c r="CJ83" s="511"/>
      <c r="CK83" s="511"/>
      <c r="CL83" s="511"/>
      <c r="CM83" s="511"/>
    </row>
    <row r="84" spans="5:91" ht="4.7" customHeight="1">
      <c r="E84" s="433"/>
      <c r="F84" s="435"/>
      <c r="G84" s="441"/>
      <c r="H84" s="441"/>
      <c r="I84" s="441"/>
      <c r="J84" s="441"/>
      <c r="K84" s="441"/>
      <c r="L84" s="441"/>
      <c r="M84" s="447"/>
      <c r="N84" s="450"/>
      <c r="O84" s="400"/>
      <c r="P84" s="105"/>
      <c r="Q84" s="105"/>
      <c r="R84" s="400"/>
      <c r="S84" s="365"/>
      <c r="T84" s="365"/>
      <c r="U84" s="365"/>
      <c r="V84" s="365"/>
      <c r="W84" s="365"/>
      <c r="X84" s="365"/>
      <c r="Y84" s="365"/>
      <c r="Z84" s="365"/>
      <c r="AA84" s="365"/>
      <c r="AB84" s="365"/>
      <c r="AC84" s="365"/>
      <c r="AD84" s="365"/>
      <c r="AE84" s="365"/>
      <c r="AF84" s="365"/>
      <c r="AG84" s="365"/>
      <c r="AH84" s="365"/>
      <c r="AI84" s="365"/>
      <c r="AJ84" s="365"/>
      <c r="AK84" s="365"/>
      <c r="AL84" s="365"/>
      <c r="AM84" s="365"/>
      <c r="AN84" s="400"/>
      <c r="AO84" s="400"/>
      <c r="AP84" s="447"/>
      <c r="AQ84" s="282"/>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511"/>
      <c r="CB84" s="511"/>
      <c r="CC84" s="511"/>
      <c r="CD84" s="511"/>
      <c r="CE84" s="511"/>
      <c r="CF84" s="511"/>
      <c r="CG84" s="511"/>
      <c r="CH84" s="511"/>
      <c r="CI84" s="511"/>
      <c r="CJ84" s="511"/>
      <c r="CK84" s="511"/>
      <c r="CL84" s="511"/>
      <c r="CM84" s="511"/>
    </row>
    <row r="85" spans="5:91" ht="4.7" customHeight="1">
      <c r="E85" s="433"/>
      <c r="F85" s="435"/>
      <c r="G85" s="441"/>
      <c r="H85" s="441"/>
      <c r="I85" s="441"/>
      <c r="J85" s="441"/>
      <c r="K85" s="441"/>
      <c r="L85" s="441"/>
      <c r="M85" s="447"/>
      <c r="N85" s="450"/>
      <c r="O85" s="400"/>
      <c r="P85" s="105"/>
      <c r="Q85" s="105"/>
      <c r="R85" s="400"/>
      <c r="S85" s="365"/>
      <c r="T85" s="365"/>
      <c r="U85" s="365"/>
      <c r="V85" s="365"/>
      <c r="W85" s="365"/>
      <c r="X85" s="365"/>
      <c r="Y85" s="365"/>
      <c r="Z85" s="365"/>
      <c r="AA85" s="365"/>
      <c r="AB85" s="365"/>
      <c r="AC85" s="365"/>
      <c r="AD85" s="365"/>
      <c r="AE85" s="365"/>
      <c r="AF85" s="365"/>
      <c r="AG85" s="365"/>
      <c r="AH85" s="365"/>
      <c r="AI85" s="365"/>
      <c r="AJ85" s="365"/>
      <c r="AK85" s="365"/>
      <c r="AL85" s="365"/>
      <c r="AM85" s="365"/>
      <c r="AN85" s="400"/>
      <c r="AO85" s="400"/>
      <c r="AP85" s="447"/>
      <c r="AQ85" s="282"/>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511"/>
      <c r="CB85" s="511"/>
      <c r="CC85" s="511"/>
      <c r="CD85" s="511"/>
      <c r="CE85" s="511"/>
      <c r="CF85" s="511"/>
      <c r="CG85" s="511"/>
      <c r="CH85" s="511"/>
      <c r="CI85" s="511"/>
      <c r="CJ85" s="511"/>
      <c r="CK85" s="511"/>
      <c r="CL85" s="511"/>
      <c r="CM85" s="511"/>
    </row>
    <row r="86" spans="5:91" ht="4.7" customHeight="1">
      <c r="E86" s="433"/>
      <c r="F86" s="435"/>
      <c r="G86" s="441"/>
      <c r="H86" s="441"/>
      <c r="I86" s="441"/>
      <c r="J86" s="441"/>
      <c r="K86" s="441"/>
      <c r="L86" s="441"/>
      <c r="M86" s="447"/>
      <c r="N86" s="450"/>
      <c r="O86" s="400"/>
      <c r="P86" s="400"/>
      <c r="Q86" s="400"/>
      <c r="R86" s="400"/>
      <c r="S86" s="557" t="s">
        <v>354</v>
      </c>
      <c r="T86" s="557"/>
      <c r="U86" s="557"/>
      <c r="V86" s="472"/>
      <c r="W86" s="558" t="str">
        <f>IF(L14="","",L14)</f>
        <v/>
      </c>
      <c r="X86" s="558"/>
      <c r="Y86" s="558"/>
      <c r="Z86" s="558"/>
      <c r="AA86" s="558"/>
      <c r="AB86" s="558"/>
      <c r="AC86" s="558"/>
      <c r="AD86" s="558"/>
      <c r="AE86" s="560" t="str">
        <f>IF(L15="","",L15)</f>
        <v/>
      </c>
      <c r="AF86" s="560"/>
      <c r="AG86" s="560"/>
      <c r="AH86" s="560"/>
      <c r="AI86" s="560"/>
      <c r="AJ86" s="560"/>
      <c r="AK86" s="560"/>
      <c r="AL86" s="560"/>
      <c r="AM86" s="560"/>
      <c r="AN86" s="400"/>
      <c r="AO86" s="400"/>
      <c r="AP86" s="447"/>
      <c r="AQ86" s="282"/>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511"/>
      <c r="BW86" s="511"/>
      <c r="BX86" s="511"/>
      <c r="BY86" s="511"/>
      <c r="BZ86" s="511"/>
      <c r="CA86" s="511"/>
      <c r="CB86" s="511"/>
      <c r="CC86" s="511"/>
      <c r="CD86" s="511"/>
      <c r="CE86" s="511"/>
      <c r="CF86" s="511"/>
      <c r="CG86" s="511"/>
      <c r="CH86" s="511"/>
      <c r="CI86" s="511"/>
      <c r="CJ86" s="511"/>
      <c r="CK86" s="511"/>
      <c r="CL86" s="511"/>
      <c r="CM86" s="511"/>
    </row>
    <row r="87" spans="5:91" ht="4.7" customHeight="1">
      <c r="E87" s="433"/>
      <c r="F87" s="435"/>
      <c r="G87" s="441"/>
      <c r="H87" s="441"/>
      <c r="I87" s="441"/>
      <c r="J87" s="441"/>
      <c r="K87" s="441"/>
      <c r="L87" s="441"/>
      <c r="M87" s="447"/>
      <c r="N87" s="450"/>
      <c r="O87" s="465"/>
      <c r="P87" s="465"/>
      <c r="Q87" s="465"/>
      <c r="R87" s="465"/>
      <c r="S87" s="557"/>
      <c r="T87" s="557"/>
      <c r="U87" s="557"/>
      <c r="V87" s="472"/>
      <c r="W87" s="558"/>
      <c r="X87" s="558"/>
      <c r="Y87" s="558"/>
      <c r="Z87" s="558"/>
      <c r="AA87" s="558"/>
      <c r="AB87" s="558"/>
      <c r="AC87" s="558"/>
      <c r="AD87" s="558"/>
      <c r="AE87" s="560"/>
      <c r="AF87" s="560"/>
      <c r="AG87" s="560"/>
      <c r="AH87" s="560"/>
      <c r="AI87" s="560"/>
      <c r="AJ87" s="560"/>
      <c r="AK87" s="560"/>
      <c r="AL87" s="560"/>
      <c r="AM87" s="560"/>
      <c r="AN87" s="465"/>
      <c r="AO87" s="465"/>
      <c r="AP87" s="447"/>
      <c r="AQ87" s="282"/>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511"/>
      <c r="BU87" s="511"/>
      <c r="BV87" s="511"/>
      <c r="BW87" s="511"/>
      <c r="BX87" s="511"/>
      <c r="BY87" s="511"/>
      <c r="BZ87" s="511"/>
      <c r="CA87" s="511"/>
      <c r="CB87" s="511"/>
      <c r="CC87" s="511"/>
      <c r="CD87" s="511"/>
      <c r="CE87" s="511"/>
      <c r="CF87" s="511"/>
      <c r="CG87" s="511"/>
      <c r="CH87" s="511"/>
      <c r="CI87" s="511"/>
      <c r="CJ87" s="511"/>
      <c r="CK87" s="511"/>
      <c r="CL87" s="511"/>
      <c r="CM87" s="511"/>
    </row>
    <row r="88" spans="5:91" ht="4.7" customHeight="1">
      <c r="E88" s="433"/>
      <c r="F88" s="435"/>
      <c r="G88" s="441"/>
      <c r="H88" s="441"/>
      <c r="I88" s="441"/>
      <c r="J88" s="441"/>
      <c r="K88" s="441"/>
      <c r="L88" s="441"/>
      <c r="M88" s="447"/>
      <c r="N88" s="450"/>
      <c r="O88" s="465"/>
      <c r="P88" s="465"/>
      <c r="Q88" s="465"/>
      <c r="R88" s="465"/>
      <c r="S88" s="557"/>
      <c r="T88" s="557"/>
      <c r="U88" s="557"/>
      <c r="V88" s="472"/>
      <c r="W88" s="558"/>
      <c r="X88" s="558"/>
      <c r="Y88" s="558"/>
      <c r="Z88" s="558"/>
      <c r="AA88" s="558"/>
      <c r="AB88" s="558"/>
      <c r="AC88" s="558"/>
      <c r="AD88" s="558"/>
      <c r="AE88" s="560"/>
      <c r="AF88" s="560"/>
      <c r="AG88" s="560"/>
      <c r="AH88" s="560"/>
      <c r="AI88" s="560"/>
      <c r="AJ88" s="560"/>
      <c r="AK88" s="560"/>
      <c r="AL88" s="560"/>
      <c r="AM88" s="560"/>
      <c r="AN88" s="465"/>
      <c r="AO88" s="465"/>
      <c r="AP88" s="447"/>
      <c r="AQ88" s="282"/>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511"/>
      <c r="BU88" s="511"/>
      <c r="BV88" s="511"/>
      <c r="BW88" s="511"/>
      <c r="BX88" s="511"/>
      <c r="BY88" s="511"/>
      <c r="BZ88" s="511"/>
      <c r="CA88" s="511"/>
      <c r="CB88" s="511"/>
      <c r="CC88" s="511"/>
      <c r="CD88" s="511"/>
      <c r="CE88" s="511"/>
      <c r="CF88" s="511"/>
      <c r="CG88" s="511"/>
      <c r="CH88" s="511"/>
      <c r="CI88" s="511"/>
      <c r="CJ88" s="511"/>
      <c r="CK88" s="511"/>
      <c r="CL88" s="511"/>
      <c r="CM88" s="511"/>
    </row>
    <row r="89" spans="5:91" ht="4.7" customHeight="1">
      <c r="E89" s="434"/>
      <c r="F89" s="439"/>
      <c r="G89" s="442"/>
      <c r="H89" s="442"/>
      <c r="I89" s="442"/>
      <c r="J89" s="442"/>
      <c r="K89" s="442"/>
      <c r="L89" s="442"/>
      <c r="M89" s="448"/>
      <c r="N89" s="416"/>
      <c r="O89" s="466"/>
      <c r="P89" s="466"/>
      <c r="Q89" s="466"/>
      <c r="R89" s="466"/>
      <c r="S89" s="473"/>
      <c r="T89" s="473"/>
      <c r="U89" s="473"/>
      <c r="V89" s="473"/>
      <c r="W89" s="473"/>
      <c r="X89" s="473"/>
      <c r="Y89" s="473"/>
      <c r="Z89" s="473"/>
      <c r="AA89" s="473"/>
      <c r="AB89" s="473"/>
      <c r="AC89" s="559"/>
      <c r="AD89" s="559"/>
      <c r="AE89" s="559"/>
      <c r="AF89" s="559"/>
      <c r="AG89" s="559"/>
      <c r="AH89" s="559"/>
      <c r="AI89" s="559"/>
      <c r="AJ89" s="559"/>
      <c r="AK89" s="559"/>
      <c r="AL89" s="466"/>
      <c r="AM89" s="466"/>
      <c r="AN89" s="466"/>
      <c r="AO89" s="466"/>
      <c r="AP89" s="448"/>
      <c r="AQ89" s="282"/>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row>
    <row r="90" spans="5:91" ht="9.6" customHeight="1">
      <c r="E90" s="432" t="s">
        <v>349</v>
      </c>
      <c r="F90" s="438"/>
      <c r="G90" s="440" t="s">
        <v>226</v>
      </c>
      <c r="H90" s="440"/>
      <c r="I90" s="440"/>
      <c r="J90" s="440"/>
      <c r="K90" s="440"/>
      <c r="L90" s="440"/>
      <c r="M90" s="446"/>
      <c r="N90" s="449"/>
      <c r="O90" s="467" t="str">
        <f>AG7</f>
        <v/>
      </c>
      <c r="P90" s="467"/>
      <c r="Q90" s="467"/>
      <c r="R90" s="467"/>
      <c r="S90" s="467"/>
      <c r="T90" s="467"/>
      <c r="U90" s="467"/>
      <c r="V90" s="467"/>
      <c r="W90" s="467"/>
      <c r="X90" s="467"/>
      <c r="Y90" s="467"/>
      <c r="Z90" s="467"/>
      <c r="AA90" s="467"/>
      <c r="AB90" s="467"/>
      <c r="AC90" s="45" t="s">
        <v>45</v>
      </c>
      <c r="AD90" s="45"/>
      <c r="AE90" s="451"/>
      <c r="AF90" s="451"/>
      <c r="AG90" s="330"/>
      <c r="AH90" s="330"/>
      <c r="AI90" s="330"/>
      <c r="AJ90" s="451"/>
      <c r="AK90" s="451"/>
      <c r="AL90" s="451"/>
      <c r="AM90" s="451"/>
      <c r="AN90" s="451"/>
      <c r="AO90" s="451"/>
      <c r="AP90" s="446"/>
      <c r="AQ90" s="282"/>
      <c r="AY90" s="511"/>
      <c r="AZ90" s="511"/>
      <c r="BA90" s="511"/>
      <c r="BB90" s="511"/>
      <c r="BC90" s="511"/>
      <c r="BD90" s="511"/>
      <c r="BE90" s="511"/>
      <c r="BF90" s="511"/>
      <c r="BG90" s="511"/>
      <c r="BH90" s="511"/>
      <c r="BI90" s="511"/>
      <c r="BJ90" s="511"/>
      <c r="BK90" s="511"/>
      <c r="BL90" s="511"/>
      <c r="BM90" s="511"/>
      <c r="BN90" s="511"/>
      <c r="BO90" s="511"/>
      <c r="BP90" s="511"/>
      <c r="BQ90" s="511"/>
      <c r="BR90" s="511"/>
      <c r="BS90" s="511"/>
      <c r="BT90" s="511"/>
      <c r="BU90" s="511"/>
      <c r="BV90" s="511"/>
      <c r="BW90" s="511"/>
      <c r="BX90" s="511"/>
      <c r="BY90" s="511"/>
      <c r="BZ90" s="511"/>
      <c r="CA90" s="511"/>
      <c r="CB90" s="511"/>
      <c r="CC90" s="511"/>
      <c r="CD90" s="511"/>
      <c r="CE90" s="511"/>
      <c r="CF90" s="511"/>
      <c r="CG90" s="511"/>
      <c r="CH90" s="511"/>
      <c r="CI90" s="511"/>
      <c r="CJ90" s="511"/>
      <c r="CK90" s="511"/>
      <c r="CL90" s="511"/>
      <c r="CM90" s="511"/>
    </row>
    <row r="91" spans="5:91" ht="9.6" customHeight="1">
      <c r="E91" s="433"/>
      <c r="F91" s="435"/>
      <c r="G91" s="441"/>
      <c r="H91" s="441"/>
      <c r="I91" s="441"/>
      <c r="J91" s="441"/>
      <c r="K91" s="441"/>
      <c r="L91" s="441"/>
      <c r="M91" s="447"/>
      <c r="N91" s="450"/>
      <c r="O91" s="468"/>
      <c r="P91" s="468"/>
      <c r="Q91" s="468"/>
      <c r="R91" s="468"/>
      <c r="S91" s="468"/>
      <c r="T91" s="468"/>
      <c r="U91" s="468"/>
      <c r="V91" s="468"/>
      <c r="W91" s="468"/>
      <c r="X91" s="468"/>
      <c r="Y91" s="468"/>
      <c r="Z91" s="468"/>
      <c r="AA91" s="468"/>
      <c r="AB91" s="468"/>
      <c r="AC91" s="46"/>
      <c r="AD91" s="46"/>
      <c r="AE91" s="282"/>
      <c r="AF91" s="282"/>
      <c r="AG91" s="331" t="s">
        <v>296</v>
      </c>
      <c r="AH91" s="331"/>
      <c r="AI91" s="331"/>
      <c r="AJ91" s="282"/>
      <c r="AK91" s="282"/>
      <c r="AL91" s="282"/>
      <c r="AM91" s="282"/>
      <c r="AN91" s="282"/>
      <c r="AO91" s="282"/>
      <c r="AP91" s="447"/>
      <c r="AQ91" s="282"/>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row>
    <row r="92" spans="5:91" ht="9.6" customHeight="1">
      <c r="E92" s="433"/>
      <c r="F92" s="435"/>
      <c r="G92" s="441"/>
      <c r="H92" s="441"/>
      <c r="I92" s="441"/>
      <c r="J92" s="441"/>
      <c r="K92" s="441"/>
      <c r="L92" s="441"/>
      <c r="M92" s="447"/>
      <c r="N92" s="450"/>
      <c r="O92" s="468"/>
      <c r="P92" s="468"/>
      <c r="Q92" s="468"/>
      <c r="R92" s="468"/>
      <c r="S92" s="468"/>
      <c r="T92" s="468"/>
      <c r="U92" s="468"/>
      <c r="V92" s="468"/>
      <c r="W92" s="468"/>
      <c r="X92" s="468"/>
      <c r="Y92" s="468"/>
      <c r="Z92" s="468"/>
      <c r="AA92" s="468"/>
      <c r="AB92" s="468"/>
      <c r="AC92" s="46"/>
      <c r="AD92" s="46"/>
      <c r="AE92" s="282"/>
      <c r="AF92" s="282"/>
      <c r="AG92" s="331"/>
      <c r="AH92" s="331"/>
      <c r="AI92" s="331"/>
      <c r="AJ92" s="282"/>
      <c r="AK92" s="282"/>
      <c r="AL92" s="498"/>
      <c r="AM92" s="498"/>
      <c r="AN92" s="499"/>
      <c r="AO92" s="282"/>
      <c r="AP92" s="447"/>
      <c r="AQ92" s="282"/>
      <c r="AY92" s="511"/>
      <c r="AZ92" s="511"/>
      <c r="BA92" s="511"/>
      <c r="BB92" s="511"/>
      <c r="BC92" s="511"/>
      <c r="BD92" s="511"/>
      <c r="BE92" s="511"/>
      <c r="BF92" s="511"/>
      <c r="BG92" s="511"/>
      <c r="BH92" s="511"/>
      <c r="BI92" s="511"/>
      <c r="BJ92" s="511"/>
      <c r="BK92" s="511"/>
      <c r="BL92" s="511"/>
      <c r="BM92" s="511"/>
      <c r="BN92" s="511"/>
      <c r="BO92" s="511"/>
      <c r="BP92" s="511"/>
      <c r="BQ92" s="511"/>
      <c r="BR92" s="511"/>
      <c r="BS92" s="511"/>
      <c r="BT92" s="511"/>
      <c r="BU92" s="511"/>
      <c r="BV92" s="511"/>
      <c r="BW92" s="511"/>
      <c r="BX92" s="511"/>
      <c r="BY92" s="511"/>
      <c r="BZ92" s="511"/>
      <c r="CA92" s="511"/>
      <c r="CB92" s="511"/>
      <c r="CC92" s="511"/>
      <c r="CD92" s="511"/>
      <c r="CE92" s="511"/>
      <c r="CF92" s="511"/>
      <c r="CG92" s="511"/>
      <c r="CH92" s="511"/>
      <c r="CI92" s="511"/>
      <c r="CJ92" s="511"/>
      <c r="CK92" s="511"/>
      <c r="CL92" s="511"/>
      <c r="CM92" s="511"/>
    </row>
    <row r="93" spans="5:91" ht="9.6" customHeight="1">
      <c r="E93" s="433"/>
      <c r="F93" s="435"/>
      <c r="G93" s="441"/>
      <c r="H93" s="441"/>
      <c r="I93" s="441"/>
      <c r="J93" s="441"/>
      <c r="K93" s="441"/>
      <c r="L93" s="441"/>
      <c r="M93" s="447"/>
      <c r="N93" s="450"/>
      <c r="O93" s="468"/>
      <c r="P93" s="468"/>
      <c r="Q93" s="468"/>
      <c r="R93" s="468"/>
      <c r="S93" s="468"/>
      <c r="T93" s="468"/>
      <c r="U93" s="468"/>
      <c r="V93" s="468"/>
      <c r="W93" s="468"/>
      <c r="X93" s="468"/>
      <c r="Y93" s="468"/>
      <c r="Z93" s="468"/>
      <c r="AA93" s="468"/>
      <c r="AB93" s="468"/>
      <c r="AC93" s="46"/>
      <c r="AD93" s="46"/>
      <c r="AE93" s="282"/>
      <c r="AF93" s="282"/>
      <c r="AG93" s="331"/>
      <c r="AH93" s="331"/>
      <c r="AI93" s="331"/>
      <c r="AJ93" s="282"/>
      <c r="AK93" s="282"/>
      <c r="AL93" s="499"/>
      <c r="AM93" s="499"/>
      <c r="AN93" s="499"/>
      <c r="AO93" s="282"/>
      <c r="AP93" s="447"/>
      <c r="AQ93" s="282"/>
      <c r="AY93" s="511"/>
      <c r="AZ93" s="511"/>
      <c r="BA93" s="511"/>
      <c r="BB93" s="511"/>
      <c r="BC93" s="511"/>
      <c r="BD93" s="511"/>
      <c r="BE93" s="511"/>
      <c r="BF93" s="511"/>
      <c r="BG93" s="511"/>
      <c r="BH93" s="511"/>
      <c r="BI93" s="511"/>
      <c r="BJ93" s="511"/>
      <c r="BK93" s="511"/>
      <c r="BL93" s="511"/>
      <c r="BM93" s="511"/>
      <c r="BN93" s="511"/>
      <c r="BO93" s="511"/>
      <c r="BP93" s="511"/>
      <c r="BQ93" s="511"/>
      <c r="BR93" s="511"/>
      <c r="BS93" s="511"/>
      <c r="BT93" s="511"/>
      <c r="BU93" s="511"/>
      <c r="BV93" s="511"/>
      <c r="BW93" s="511"/>
      <c r="BX93" s="511"/>
      <c r="BY93" s="511"/>
      <c r="BZ93" s="511"/>
      <c r="CA93" s="511"/>
      <c r="CB93" s="511"/>
      <c r="CC93" s="511"/>
      <c r="CD93" s="511"/>
      <c r="CE93" s="511"/>
      <c r="CF93" s="511"/>
      <c r="CG93" s="511"/>
      <c r="CH93" s="511"/>
      <c r="CI93" s="511"/>
      <c r="CJ93" s="511"/>
      <c r="CK93" s="511"/>
      <c r="CL93" s="511"/>
      <c r="CM93" s="511"/>
    </row>
    <row r="94" spans="5:91" ht="9.9499999999999993" customHeight="1">
      <c r="E94" s="434"/>
      <c r="F94" s="439"/>
      <c r="G94" s="442"/>
      <c r="H94" s="442"/>
      <c r="I94" s="442"/>
      <c r="J94" s="442"/>
      <c r="K94" s="442"/>
      <c r="L94" s="442"/>
      <c r="M94" s="448"/>
      <c r="N94" s="416"/>
      <c r="O94" s="469"/>
      <c r="P94" s="469"/>
      <c r="Q94" s="469"/>
      <c r="R94" s="469"/>
      <c r="S94" s="469"/>
      <c r="T94" s="469"/>
      <c r="U94" s="469"/>
      <c r="V94" s="469"/>
      <c r="W94" s="469"/>
      <c r="X94" s="469"/>
      <c r="Y94" s="469"/>
      <c r="Z94" s="469"/>
      <c r="AA94" s="469"/>
      <c r="AB94" s="469"/>
      <c r="AC94" s="47"/>
      <c r="AD94" s="47"/>
      <c r="AE94" s="66"/>
      <c r="AF94" s="66"/>
      <c r="AG94" s="332"/>
      <c r="AH94" s="332"/>
      <c r="AI94" s="332"/>
      <c r="AJ94" s="66"/>
      <c r="AK94" s="66"/>
      <c r="AL94" s="66"/>
      <c r="AM94" s="66"/>
      <c r="AN94" s="66"/>
      <c r="AO94" s="66"/>
      <c r="AP94" s="448"/>
      <c r="AQ94" s="282"/>
      <c r="AY94" s="511"/>
      <c r="AZ94" s="511"/>
      <c r="BA94" s="511"/>
      <c r="BB94" s="511"/>
      <c r="BC94" s="511"/>
      <c r="BD94" s="511"/>
      <c r="BE94" s="511"/>
      <c r="BF94" s="511"/>
      <c r="BG94" s="511"/>
      <c r="BH94" s="511"/>
      <c r="BI94" s="511"/>
      <c r="BJ94" s="511"/>
      <c r="BK94" s="511"/>
      <c r="BL94" s="511"/>
      <c r="BM94" s="511"/>
      <c r="BN94" s="511"/>
      <c r="BO94" s="511"/>
      <c r="BP94" s="511"/>
      <c r="BQ94" s="511"/>
      <c r="BR94" s="511"/>
      <c r="BS94" s="511"/>
      <c r="BT94" s="511"/>
      <c r="BU94" s="511"/>
      <c r="BV94" s="511"/>
      <c r="BW94" s="511"/>
      <c r="BX94" s="511"/>
      <c r="BY94" s="511"/>
      <c r="BZ94" s="511"/>
      <c r="CA94" s="511"/>
      <c r="CB94" s="511"/>
      <c r="CC94" s="511"/>
      <c r="CD94" s="511"/>
      <c r="CE94" s="511"/>
      <c r="CF94" s="511"/>
      <c r="CG94" s="511"/>
      <c r="CH94" s="511"/>
      <c r="CI94" s="511"/>
      <c r="CJ94" s="511"/>
      <c r="CK94" s="511"/>
      <c r="CL94" s="511"/>
      <c r="CM94" s="511"/>
    </row>
    <row r="95" spans="5:91" ht="9.6" customHeight="1">
      <c r="E95" s="432" t="s">
        <v>351</v>
      </c>
      <c r="F95" s="438"/>
      <c r="G95" s="440" t="s">
        <v>316</v>
      </c>
      <c r="H95" s="440"/>
      <c r="I95" s="440"/>
      <c r="J95" s="440"/>
      <c r="K95" s="440"/>
      <c r="L95" s="440"/>
      <c r="M95" s="446"/>
      <c r="N95" s="449"/>
      <c r="O95" s="451" t="s">
        <v>277</v>
      </c>
      <c r="P95" s="451"/>
      <c r="Q95" s="451"/>
      <c r="R95" s="451"/>
      <c r="S95" s="451"/>
      <c r="T95" s="451"/>
      <c r="U95" s="474"/>
      <c r="V95" s="474"/>
      <c r="W95" s="474"/>
      <c r="X95" s="451" t="s">
        <v>312</v>
      </c>
      <c r="Y95" s="451"/>
      <c r="Z95" s="451"/>
      <c r="AA95" s="451"/>
      <c r="AB95" s="451" t="s">
        <v>86</v>
      </c>
      <c r="AC95" s="451"/>
      <c r="AD95" s="451"/>
      <c r="AE95" s="451"/>
      <c r="AF95" s="451"/>
      <c r="AG95" s="451"/>
      <c r="AH95" s="451"/>
      <c r="AI95" s="451"/>
      <c r="AJ95" s="451"/>
      <c r="AK95" s="451"/>
      <c r="AL95" s="451"/>
      <c r="AM95" s="451"/>
      <c r="AN95" s="451"/>
      <c r="AO95" s="451"/>
      <c r="AP95" s="446"/>
      <c r="AQ95" s="282"/>
      <c r="AY95" s="511"/>
      <c r="AZ95" s="511"/>
      <c r="BA95" s="511"/>
      <c r="BB95" s="511"/>
      <c r="BC95" s="511"/>
      <c r="BD95" s="511"/>
      <c r="BE95" s="511"/>
      <c r="BF95" s="511"/>
      <c r="BG95" s="511"/>
      <c r="BH95" s="511"/>
      <c r="BI95" s="511"/>
      <c r="BJ95" s="511"/>
      <c r="BK95" s="511"/>
      <c r="BL95" s="511"/>
      <c r="BM95" s="511"/>
      <c r="BN95" s="511"/>
      <c r="BO95" s="511"/>
      <c r="BP95" s="511"/>
      <c r="BQ95" s="511"/>
      <c r="BR95" s="511"/>
      <c r="BS95" s="511"/>
      <c r="BT95" s="511"/>
      <c r="BU95" s="511"/>
      <c r="BV95" s="511"/>
      <c r="BW95" s="511"/>
      <c r="BX95" s="511"/>
      <c r="BY95" s="511"/>
      <c r="BZ95" s="511"/>
      <c r="CA95" s="511"/>
      <c r="CB95" s="511"/>
      <c r="CC95" s="511"/>
      <c r="CD95" s="511"/>
      <c r="CE95" s="511"/>
      <c r="CF95" s="511"/>
      <c r="CG95" s="511"/>
      <c r="CH95" s="511"/>
      <c r="CI95" s="511"/>
      <c r="CJ95" s="511"/>
      <c r="CK95" s="511"/>
      <c r="CL95" s="511"/>
      <c r="CM95" s="511"/>
    </row>
    <row r="96" spans="5:91" ht="9.6" customHeight="1">
      <c r="E96" s="433"/>
      <c r="F96" s="435"/>
      <c r="G96" s="441"/>
      <c r="H96" s="441"/>
      <c r="I96" s="441"/>
      <c r="J96" s="441"/>
      <c r="K96" s="441"/>
      <c r="L96" s="441"/>
      <c r="M96" s="447"/>
      <c r="N96" s="450"/>
      <c r="O96" s="282"/>
      <c r="P96" s="282"/>
      <c r="Q96" s="282"/>
      <c r="R96" s="282"/>
      <c r="S96" s="282"/>
      <c r="T96" s="282"/>
      <c r="U96" s="475"/>
      <c r="V96" s="475"/>
      <c r="W96" s="475"/>
      <c r="X96" s="282"/>
      <c r="Y96" s="282"/>
      <c r="Z96" s="282"/>
      <c r="AA96" s="282"/>
      <c r="AB96" s="282"/>
      <c r="AC96" s="282"/>
      <c r="AD96" s="282"/>
      <c r="AE96" s="282"/>
      <c r="AF96" s="282"/>
      <c r="AG96" s="282"/>
      <c r="AH96" s="282"/>
      <c r="AI96" s="282"/>
      <c r="AJ96" s="282"/>
      <c r="AK96" s="282"/>
      <c r="AL96" s="282"/>
      <c r="AM96" s="282"/>
      <c r="AN96" s="282"/>
      <c r="AO96" s="282"/>
      <c r="AP96" s="447"/>
      <c r="AQ96" s="282"/>
      <c r="AY96" s="511"/>
      <c r="AZ96" s="511"/>
      <c r="BA96" s="511"/>
      <c r="BB96" s="511"/>
      <c r="BC96" s="511"/>
      <c r="BD96" s="511"/>
      <c r="BE96" s="511"/>
      <c r="BF96" s="511"/>
      <c r="BG96" s="511"/>
      <c r="BH96" s="511"/>
      <c r="BI96" s="511"/>
      <c r="BJ96" s="511"/>
      <c r="BK96" s="511"/>
      <c r="BL96" s="511"/>
      <c r="BM96" s="511"/>
      <c r="BN96" s="511"/>
      <c r="BO96" s="511"/>
      <c r="BP96" s="511"/>
      <c r="BQ96" s="511"/>
      <c r="BR96" s="511"/>
      <c r="BS96" s="511"/>
      <c r="BT96" s="511"/>
      <c r="BU96" s="511"/>
      <c r="BV96" s="511"/>
      <c r="BW96" s="511"/>
      <c r="BX96" s="511"/>
      <c r="BY96" s="511"/>
      <c r="BZ96" s="511"/>
      <c r="CA96" s="511"/>
      <c r="CB96" s="511"/>
      <c r="CC96" s="511"/>
      <c r="CD96" s="511"/>
      <c r="CE96" s="511"/>
      <c r="CF96" s="511"/>
      <c r="CG96" s="511"/>
      <c r="CH96" s="511"/>
      <c r="CI96" s="511"/>
      <c r="CJ96" s="511"/>
      <c r="CK96" s="511"/>
      <c r="CL96" s="511"/>
      <c r="CM96" s="511"/>
    </row>
    <row r="97" spans="3:91" ht="9.6" customHeight="1">
      <c r="E97" s="433"/>
      <c r="F97" s="435"/>
      <c r="G97" s="441"/>
      <c r="H97" s="441"/>
      <c r="I97" s="441"/>
      <c r="J97" s="441"/>
      <c r="K97" s="441"/>
      <c r="L97" s="441"/>
      <c r="M97" s="447"/>
      <c r="N97" s="450"/>
      <c r="O97" s="282"/>
      <c r="P97" s="282"/>
      <c r="Q97" s="282"/>
      <c r="R97" s="282"/>
      <c r="S97" s="282"/>
      <c r="T97" s="282"/>
      <c r="U97" s="475"/>
      <c r="V97" s="475"/>
      <c r="W97" s="475"/>
      <c r="X97" s="282"/>
      <c r="Y97" s="282"/>
      <c r="Z97" s="282"/>
      <c r="AA97" s="282"/>
      <c r="AB97" s="282"/>
      <c r="AC97" s="282"/>
      <c r="AD97" s="282"/>
      <c r="AE97" s="282"/>
      <c r="AF97" s="282"/>
      <c r="AG97" s="282"/>
      <c r="AH97" s="282"/>
      <c r="AI97" s="282"/>
      <c r="AJ97" s="282"/>
      <c r="AK97" s="282"/>
      <c r="AL97" s="282"/>
      <c r="AM97" s="282"/>
      <c r="AN97" s="282"/>
      <c r="AO97" s="282"/>
      <c r="AP97" s="447"/>
      <c r="AQ97" s="282"/>
      <c r="AY97" s="511"/>
      <c r="AZ97" s="511"/>
      <c r="BA97" s="511"/>
      <c r="BB97" s="511"/>
      <c r="BC97" s="511"/>
      <c r="BD97" s="511"/>
      <c r="BE97" s="511"/>
      <c r="BF97" s="511"/>
      <c r="BG97" s="511"/>
      <c r="BH97" s="511"/>
      <c r="BI97" s="511"/>
      <c r="BJ97" s="511"/>
      <c r="BK97" s="511"/>
      <c r="BL97" s="511"/>
      <c r="BM97" s="511"/>
      <c r="BN97" s="511"/>
      <c r="BO97" s="511"/>
      <c r="BP97" s="511"/>
      <c r="BQ97" s="511"/>
      <c r="BR97" s="511"/>
      <c r="BS97" s="511"/>
      <c r="BT97" s="511"/>
      <c r="BU97" s="511"/>
      <c r="BV97" s="511"/>
      <c r="BW97" s="511"/>
      <c r="BX97" s="511"/>
      <c r="BY97" s="511"/>
      <c r="BZ97" s="511"/>
      <c r="CA97" s="511"/>
      <c r="CB97" s="511"/>
      <c r="CC97" s="511"/>
      <c r="CD97" s="511"/>
      <c r="CE97" s="511"/>
      <c r="CF97" s="511"/>
      <c r="CG97" s="511"/>
      <c r="CH97" s="511"/>
      <c r="CI97" s="511"/>
      <c r="CJ97" s="511"/>
      <c r="CK97" s="511"/>
      <c r="CL97" s="511"/>
      <c r="CM97" s="511"/>
    </row>
    <row r="98" spans="3:91" ht="9.6" customHeight="1">
      <c r="E98" s="433"/>
      <c r="F98" s="435"/>
      <c r="G98" s="441"/>
      <c r="H98" s="441"/>
      <c r="I98" s="441"/>
      <c r="J98" s="441"/>
      <c r="K98" s="441"/>
      <c r="L98" s="441"/>
      <c r="M98" s="447"/>
      <c r="N98" s="450"/>
      <c r="O98" s="282"/>
      <c r="P98" s="282"/>
      <c r="Q98" s="282"/>
      <c r="R98" s="282"/>
      <c r="S98" s="282"/>
      <c r="T98" s="282"/>
      <c r="U98" s="475"/>
      <c r="V98" s="475"/>
      <c r="W98" s="475"/>
      <c r="X98" s="282"/>
      <c r="Y98" s="282"/>
      <c r="Z98" s="282"/>
      <c r="AA98" s="282"/>
      <c r="AB98" s="282"/>
      <c r="AC98" s="282"/>
      <c r="AD98" s="282"/>
      <c r="AE98" s="282"/>
      <c r="AF98" s="282"/>
      <c r="AG98" s="282"/>
      <c r="AH98" s="282"/>
      <c r="AI98" s="282"/>
      <c r="AJ98" s="282"/>
      <c r="AK98" s="282"/>
      <c r="AL98" s="282"/>
      <c r="AM98" s="282"/>
      <c r="AN98" s="282"/>
      <c r="AO98" s="282"/>
      <c r="AP98" s="447"/>
      <c r="AQ98" s="282"/>
      <c r="AY98" s="511"/>
      <c r="AZ98" s="511"/>
      <c r="BA98" s="511"/>
      <c r="BB98" s="511"/>
      <c r="BC98" s="511"/>
      <c r="BD98" s="511"/>
      <c r="BE98" s="511"/>
      <c r="BF98" s="511"/>
      <c r="BG98" s="511"/>
      <c r="BH98" s="511"/>
      <c r="BI98" s="511"/>
      <c r="BJ98" s="511"/>
      <c r="BK98" s="511"/>
      <c r="BL98" s="511"/>
      <c r="BM98" s="511"/>
      <c r="BN98" s="511"/>
      <c r="BO98" s="511"/>
      <c r="BP98" s="511"/>
      <c r="BQ98" s="511"/>
      <c r="BR98" s="511"/>
      <c r="BS98" s="511"/>
      <c r="BT98" s="511"/>
      <c r="BU98" s="511"/>
      <c r="BV98" s="511"/>
      <c r="BW98" s="511"/>
      <c r="BX98" s="511"/>
      <c r="BY98" s="511"/>
      <c r="BZ98" s="511"/>
      <c r="CA98" s="511"/>
      <c r="CB98" s="511"/>
      <c r="CC98" s="511"/>
      <c r="CD98" s="511"/>
      <c r="CE98" s="511"/>
      <c r="CF98" s="511"/>
      <c r="CG98" s="511"/>
      <c r="CH98" s="511"/>
      <c r="CI98" s="511"/>
      <c r="CJ98" s="511"/>
      <c r="CK98" s="511"/>
      <c r="CL98" s="511"/>
      <c r="CM98" s="511"/>
    </row>
    <row r="99" spans="3:91" ht="9.9499999999999993" customHeight="1">
      <c r="E99" s="434"/>
      <c r="F99" s="439"/>
      <c r="G99" s="442"/>
      <c r="H99" s="442"/>
      <c r="I99" s="442"/>
      <c r="J99" s="442"/>
      <c r="K99" s="442"/>
      <c r="L99" s="442"/>
      <c r="M99" s="448"/>
      <c r="N99" s="416"/>
      <c r="O99" s="66"/>
      <c r="P99" s="66"/>
      <c r="Q99" s="66"/>
      <c r="R99" s="66"/>
      <c r="S99" s="66"/>
      <c r="T99" s="66"/>
      <c r="U99" s="476"/>
      <c r="V99" s="476"/>
      <c r="W99" s="476"/>
      <c r="X99" s="66"/>
      <c r="Y99" s="66"/>
      <c r="Z99" s="66"/>
      <c r="AA99" s="66"/>
      <c r="AB99" s="66"/>
      <c r="AC99" s="66"/>
      <c r="AD99" s="66"/>
      <c r="AE99" s="66"/>
      <c r="AF99" s="66"/>
      <c r="AG99" s="66"/>
      <c r="AH99" s="66"/>
      <c r="AI99" s="66"/>
      <c r="AJ99" s="66"/>
      <c r="AK99" s="66"/>
      <c r="AL99" s="66"/>
      <c r="AM99" s="66"/>
      <c r="AN99" s="66"/>
      <c r="AO99" s="66"/>
      <c r="AP99" s="448"/>
      <c r="AQ99" s="282"/>
      <c r="AY99" s="511"/>
      <c r="AZ99" s="511"/>
      <c r="BA99" s="511"/>
      <c r="BB99" s="511"/>
      <c r="BC99" s="511"/>
      <c r="BD99" s="511"/>
      <c r="BE99" s="511"/>
      <c r="BF99" s="511"/>
      <c r="BG99" s="511"/>
      <c r="BH99" s="511"/>
      <c r="BI99" s="511"/>
      <c r="BJ99" s="511"/>
      <c r="BK99" s="511"/>
      <c r="BL99" s="511"/>
      <c r="BM99" s="511"/>
      <c r="BN99" s="511"/>
      <c r="BO99" s="511"/>
      <c r="BP99" s="511"/>
      <c r="BQ99" s="511"/>
      <c r="BR99" s="511"/>
      <c r="BS99" s="511"/>
      <c r="BT99" s="511"/>
      <c r="BU99" s="511"/>
      <c r="BV99" s="511"/>
      <c r="BW99" s="511"/>
      <c r="BX99" s="511"/>
      <c r="BY99" s="511"/>
      <c r="BZ99" s="511"/>
      <c r="CA99" s="511"/>
      <c r="CB99" s="511"/>
      <c r="CC99" s="511"/>
      <c r="CD99" s="511"/>
      <c r="CE99" s="511"/>
      <c r="CF99" s="511"/>
      <c r="CG99" s="511"/>
      <c r="CH99" s="511"/>
      <c r="CI99" s="511"/>
      <c r="CJ99" s="511"/>
      <c r="CK99" s="511"/>
      <c r="CL99" s="511"/>
      <c r="CM99" s="511"/>
    </row>
    <row r="100" spans="3:91" ht="9.6" customHeight="1">
      <c r="E100" s="432" t="s">
        <v>286</v>
      </c>
      <c r="F100" s="438"/>
      <c r="G100" s="440" t="s">
        <v>39</v>
      </c>
      <c r="H100" s="440"/>
      <c r="I100" s="440"/>
      <c r="J100" s="440"/>
      <c r="K100" s="440"/>
      <c r="L100" s="440"/>
      <c r="M100" s="446"/>
      <c r="N100" s="449"/>
      <c r="O100" s="451" t="s">
        <v>272</v>
      </c>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46"/>
      <c r="AQ100" s="282"/>
      <c r="AY100" s="511"/>
      <c r="AZ100" s="511"/>
      <c r="BA100" s="511"/>
      <c r="BB100" s="511"/>
      <c r="BC100" s="511"/>
      <c r="BD100" s="511"/>
      <c r="BE100" s="511"/>
      <c r="BF100" s="511"/>
      <c r="BG100" s="511"/>
      <c r="BH100" s="511"/>
      <c r="BI100" s="511"/>
      <c r="BJ100" s="511"/>
      <c r="BK100" s="511"/>
      <c r="BL100" s="511"/>
      <c r="BM100" s="511"/>
      <c r="BN100" s="511"/>
      <c r="BO100" s="511"/>
      <c r="BP100" s="511"/>
      <c r="BQ100" s="511"/>
      <c r="BR100" s="511"/>
      <c r="BS100" s="511"/>
      <c r="BT100" s="511"/>
      <c r="BU100" s="511"/>
      <c r="BV100" s="511"/>
      <c r="BW100" s="511"/>
      <c r="BX100" s="511"/>
      <c r="BY100" s="511"/>
      <c r="BZ100" s="511"/>
      <c r="CA100" s="511"/>
      <c r="CB100" s="511"/>
      <c r="CC100" s="511"/>
      <c r="CD100" s="511"/>
      <c r="CE100" s="511"/>
      <c r="CF100" s="511"/>
      <c r="CG100" s="511"/>
      <c r="CH100" s="511"/>
      <c r="CI100" s="511"/>
      <c r="CJ100" s="511"/>
      <c r="CK100" s="511"/>
      <c r="CL100" s="511"/>
      <c r="CM100" s="511"/>
    </row>
    <row r="101" spans="3:91" ht="9.6" customHeight="1">
      <c r="E101" s="433"/>
      <c r="F101" s="435"/>
      <c r="G101" s="441"/>
      <c r="H101" s="441"/>
      <c r="I101" s="441"/>
      <c r="J101" s="441"/>
      <c r="K101" s="441"/>
      <c r="L101" s="441"/>
      <c r="M101" s="447"/>
      <c r="N101" s="450"/>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447"/>
      <c r="AQ101" s="282"/>
      <c r="AY101" s="511"/>
      <c r="AZ101" s="511"/>
      <c r="BA101" s="511"/>
      <c r="BB101" s="511"/>
      <c r="BC101" s="511"/>
      <c r="BD101" s="511"/>
      <c r="BE101" s="511"/>
      <c r="BF101" s="511"/>
      <c r="BG101" s="511"/>
      <c r="BH101" s="511"/>
      <c r="BI101" s="511"/>
      <c r="BJ101" s="511"/>
      <c r="BK101" s="511"/>
      <c r="BL101" s="511"/>
      <c r="BM101" s="511"/>
      <c r="BN101" s="511"/>
      <c r="BO101" s="511"/>
      <c r="BP101" s="511"/>
      <c r="BQ101" s="511"/>
      <c r="BR101" s="511"/>
      <c r="BS101" s="511"/>
      <c r="BT101" s="511"/>
      <c r="BU101" s="511"/>
      <c r="BV101" s="511"/>
      <c r="BW101" s="511"/>
      <c r="BX101" s="511"/>
      <c r="BY101" s="511"/>
      <c r="BZ101" s="511"/>
      <c r="CA101" s="511"/>
      <c r="CB101" s="511"/>
      <c r="CC101" s="511"/>
      <c r="CD101" s="511"/>
      <c r="CE101" s="511"/>
      <c r="CF101" s="511"/>
      <c r="CG101" s="511"/>
      <c r="CH101" s="511"/>
      <c r="CI101" s="511"/>
      <c r="CJ101" s="511"/>
      <c r="CK101" s="511"/>
      <c r="CL101" s="511"/>
      <c r="CM101" s="511"/>
    </row>
    <row r="102" spans="3:91" ht="9.6" customHeight="1">
      <c r="E102" s="433"/>
      <c r="F102" s="435"/>
      <c r="G102" s="441"/>
      <c r="H102" s="441"/>
      <c r="I102" s="441"/>
      <c r="J102" s="441"/>
      <c r="K102" s="441"/>
      <c r="L102" s="441"/>
      <c r="M102" s="447"/>
      <c r="N102" s="450"/>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447"/>
      <c r="AQ102" s="282"/>
      <c r="AY102" s="511"/>
      <c r="AZ102" s="511"/>
      <c r="BA102" s="511"/>
      <c r="BB102" s="511"/>
      <c r="BC102" s="511"/>
      <c r="BD102" s="511"/>
      <c r="BE102" s="511"/>
      <c r="BF102" s="511"/>
      <c r="BG102" s="511"/>
      <c r="BH102" s="511"/>
      <c r="BI102" s="511"/>
      <c r="BJ102" s="511"/>
      <c r="BK102" s="511"/>
      <c r="BL102" s="511"/>
      <c r="BM102" s="511"/>
      <c r="BN102" s="511"/>
      <c r="BO102" s="511"/>
      <c r="BP102" s="511"/>
      <c r="BQ102" s="511"/>
      <c r="BR102" s="511"/>
      <c r="BS102" s="511"/>
      <c r="BT102" s="511"/>
      <c r="BU102" s="511"/>
      <c r="BV102" s="511"/>
      <c r="BW102" s="511"/>
      <c r="BX102" s="511"/>
      <c r="BY102" s="511"/>
      <c r="BZ102" s="511"/>
      <c r="CA102" s="511"/>
      <c r="CB102" s="511"/>
      <c r="CC102" s="511"/>
      <c r="CD102" s="511"/>
      <c r="CE102" s="511"/>
      <c r="CF102" s="511"/>
      <c r="CG102" s="511"/>
      <c r="CH102" s="511"/>
      <c r="CI102" s="511"/>
      <c r="CJ102" s="511"/>
      <c r="CK102" s="511"/>
      <c r="CL102" s="511"/>
      <c r="CM102" s="511"/>
    </row>
    <row r="103" spans="3:91" ht="9.6" customHeight="1">
      <c r="E103" s="433"/>
      <c r="F103" s="435"/>
      <c r="G103" s="441"/>
      <c r="H103" s="441"/>
      <c r="I103" s="441"/>
      <c r="J103" s="441"/>
      <c r="K103" s="441"/>
      <c r="L103" s="441"/>
      <c r="M103" s="447"/>
      <c r="N103" s="450"/>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447"/>
      <c r="AQ103" s="282"/>
      <c r="AY103" s="511"/>
      <c r="AZ103" s="511"/>
      <c r="BA103" s="511"/>
      <c r="BB103" s="511"/>
      <c r="BC103" s="511"/>
      <c r="BD103" s="511"/>
      <c r="BE103" s="511"/>
      <c r="BF103" s="511"/>
      <c r="BG103" s="511"/>
      <c r="BH103" s="511"/>
      <c r="BI103" s="511"/>
      <c r="BJ103" s="511"/>
      <c r="BK103" s="511"/>
      <c r="BL103" s="511"/>
      <c r="BM103" s="511"/>
      <c r="BN103" s="511"/>
      <c r="BO103" s="511"/>
      <c r="BP103" s="511"/>
      <c r="BQ103" s="511"/>
      <c r="BR103" s="511"/>
      <c r="BS103" s="511"/>
      <c r="BT103" s="511"/>
      <c r="BU103" s="511"/>
      <c r="BV103" s="511"/>
      <c r="BW103" s="511"/>
      <c r="BX103" s="511"/>
      <c r="BY103" s="511"/>
      <c r="BZ103" s="511"/>
      <c r="CA103" s="511"/>
      <c r="CB103" s="511"/>
      <c r="CC103" s="511"/>
      <c r="CD103" s="511"/>
      <c r="CE103" s="511"/>
      <c r="CF103" s="511"/>
      <c r="CG103" s="511"/>
      <c r="CH103" s="511"/>
      <c r="CI103" s="511"/>
      <c r="CJ103" s="511"/>
      <c r="CK103" s="511"/>
      <c r="CL103" s="511"/>
      <c r="CM103" s="511"/>
    </row>
    <row r="104" spans="3:91" ht="9.9499999999999993" customHeight="1">
      <c r="E104" s="434"/>
      <c r="F104" s="439"/>
      <c r="G104" s="442"/>
      <c r="H104" s="442"/>
      <c r="I104" s="442"/>
      <c r="J104" s="442"/>
      <c r="K104" s="442"/>
      <c r="L104" s="442"/>
      <c r="M104" s="448"/>
      <c r="N104" s="41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448"/>
      <c r="AQ104" s="282"/>
      <c r="AY104" s="511"/>
      <c r="AZ104" s="511"/>
      <c r="BA104" s="511"/>
      <c r="BB104" s="511"/>
      <c r="BC104" s="511"/>
      <c r="BD104" s="511"/>
      <c r="BE104" s="511"/>
      <c r="BF104" s="511"/>
      <c r="BG104" s="511"/>
      <c r="BH104" s="511"/>
      <c r="BI104" s="511"/>
      <c r="BJ104" s="511"/>
      <c r="BK104" s="511"/>
      <c r="BL104" s="511"/>
      <c r="BM104" s="511"/>
      <c r="BN104" s="511"/>
      <c r="BO104" s="511"/>
      <c r="BP104" s="511"/>
      <c r="BQ104" s="511"/>
      <c r="BR104" s="511"/>
      <c r="BS104" s="511"/>
      <c r="BT104" s="511"/>
      <c r="BU104" s="511"/>
      <c r="BV104" s="511"/>
      <c r="BW104" s="511"/>
      <c r="BX104" s="511"/>
      <c r="BY104" s="511"/>
      <c r="BZ104" s="511"/>
      <c r="CA104" s="511"/>
      <c r="CB104" s="511"/>
      <c r="CC104" s="511"/>
      <c r="CD104" s="511"/>
      <c r="CE104" s="511"/>
      <c r="CF104" s="511"/>
      <c r="CG104" s="511"/>
      <c r="CH104" s="511"/>
      <c r="CI104" s="511"/>
      <c r="CJ104" s="511"/>
      <c r="CK104" s="511"/>
      <c r="CL104" s="511"/>
      <c r="CM104" s="511"/>
    </row>
    <row r="105" spans="3:91" ht="9.9499999999999993" customHeight="1">
      <c r="E105" s="435"/>
      <c r="F105" s="435"/>
      <c r="G105" s="441"/>
      <c r="H105" s="441"/>
      <c r="I105" s="441"/>
      <c r="J105" s="441"/>
      <c r="K105" s="441"/>
      <c r="L105" s="44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1"/>
      <c r="CH105" s="511"/>
      <c r="CI105" s="511"/>
      <c r="CJ105" s="511"/>
      <c r="CK105" s="511"/>
      <c r="CL105" s="511"/>
      <c r="CM105" s="511"/>
    </row>
    <row r="106" spans="3:91" ht="18.95" customHeight="1">
      <c r="I106" s="443"/>
      <c r="J106" s="443"/>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3"/>
      <c r="AM106" s="443"/>
      <c r="AN106" s="443"/>
      <c r="AO106" s="443"/>
    </row>
    <row r="107" spans="3:91" ht="18.95" customHeight="1">
      <c r="H107" s="443"/>
      <c r="I107" s="443"/>
      <c r="J107" s="443"/>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3"/>
      <c r="AM107" s="443"/>
      <c r="AN107" s="443"/>
      <c r="AO107" s="443"/>
    </row>
    <row r="108" spans="3:91" ht="18.95" customHeight="1">
      <c r="C108" s="430" t="str">
        <f>目次!F1</f>
        <v>【契約監理/20240401/第1版】</v>
      </c>
      <c r="D108" s="427"/>
      <c r="H108" s="443"/>
      <c r="I108" s="443"/>
      <c r="J108" s="443"/>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3"/>
      <c r="AM108" s="443"/>
      <c r="AN108" s="443"/>
      <c r="AO108" s="443"/>
      <c r="BS108" s="479"/>
    </row>
    <row r="109" spans="3:91" ht="18.95" customHeight="1">
      <c r="D109" s="427"/>
      <c r="H109" s="443"/>
      <c r="I109" s="443"/>
      <c r="J109" s="443"/>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3"/>
      <c r="AM109" s="443"/>
      <c r="AN109" s="443"/>
      <c r="AO109" s="443"/>
      <c r="BS109" s="479"/>
    </row>
    <row r="110" spans="3:91" ht="18.95" customHeight="1">
      <c r="D110" s="427"/>
      <c r="H110" s="443"/>
      <c r="I110" s="443"/>
      <c r="J110" s="443"/>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3"/>
      <c r="AM110" s="443"/>
      <c r="AN110" s="443"/>
      <c r="AO110" s="443"/>
      <c r="BS110" s="479"/>
    </row>
    <row r="111" spans="3:91" ht="18.95" customHeight="1">
      <c r="D111" s="427"/>
      <c r="H111" s="443"/>
      <c r="I111" s="443"/>
      <c r="J111" s="443"/>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3"/>
      <c r="AM111" s="443"/>
      <c r="AN111" s="443"/>
      <c r="AO111" s="443"/>
      <c r="BS111" s="479"/>
    </row>
    <row r="112" spans="3:91" ht="18.95" customHeight="1">
      <c r="D112" s="427"/>
      <c r="H112" s="443"/>
      <c r="I112" s="443"/>
      <c r="J112" s="443"/>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3"/>
      <c r="AM112" s="443"/>
      <c r="AN112" s="443"/>
      <c r="AO112" s="443"/>
      <c r="BS112" s="479"/>
    </row>
    <row r="113" spans="4:71" ht="18.95" customHeight="1">
      <c r="D113" s="427"/>
      <c r="H113" s="443"/>
      <c r="I113" s="443"/>
      <c r="J113" s="443"/>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3"/>
      <c r="AM113" s="443"/>
      <c r="AN113" s="443"/>
      <c r="AO113" s="443"/>
      <c r="BS113" s="479"/>
    </row>
    <row r="114" spans="4:71" ht="18.95" customHeight="1">
      <c r="D114" s="427"/>
      <c r="H114" s="443"/>
      <c r="I114" s="443"/>
      <c r="J114" s="443"/>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3"/>
      <c r="AM114" s="443"/>
      <c r="AN114" s="443"/>
      <c r="AO114" s="443"/>
      <c r="BS114" s="479"/>
    </row>
    <row r="115" spans="4:71" ht="18.95" customHeight="1">
      <c r="D115" s="427"/>
      <c r="H115" s="443"/>
      <c r="I115" s="443"/>
      <c r="J115" s="443"/>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3"/>
      <c r="AM115" s="443"/>
      <c r="AN115" s="443"/>
      <c r="AO115" s="443"/>
      <c r="BS115" s="479"/>
    </row>
    <row r="116" spans="4:71" ht="18.95" customHeight="1">
      <c r="D116" s="427"/>
      <c r="H116" s="443"/>
      <c r="I116" s="443"/>
      <c r="J116" s="443"/>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3"/>
      <c r="AM116" s="443"/>
      <c r="AN116" s="443"/>
      <c r="AO116" s="443"/>
      <c r="BS116" s="479"/>
    </row>
    <row r="117" spans="4:71" ht="18.95" customHeight="1">
      <c r="D117" s="427"/>
      <c r="H117" s="443"/>
      <c r="I117" s="443"/>
      <c r="J117" s="443"/>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3"/>
      <c r="AM117" s="443"/>
      <c r="AN117" s="443"/>
      <c r="AO117" s="443"/>
      <c r="BS117" s="479"/>
    </row>
    <row r="118" spans="4:71" ht="18.95" customHeight="1">
      <c r="D118" s="427"/>
      <c r="H118" s="443"/>
      <c r="I118" s="443"/>
      <c r="J118" s="443"/>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3"/>
      <c r="AM118" s="443"/>
      <c r="AN118" s="443"/>
      <c r="AO118" s="443"/>
      <c r="BS118" s="479"/>
    </row>
    <row r="119" spans="4:71" ht="18.95" customHeight="1">
      <c r="D119" s="427"/>
      <c r="H119" s="443"/>
      <c r="I119" s="443"/>
      <c r="J119" s="443"/>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3"/>
      <c r="AM119" s="443"/>
      <c r="AN119" s="443"/>
      <c r="AO119" s="443"/>
      <c r="BS119" s="479"/>
    </row>
    <row r="120" spans="4:71" ht="18.95" customHeight="1">
      <c r="D120" s="427"/>
      <c r="H120" s="443"/>
      <c r="I120" s="443"/>
      <c r="J120" s="443"/>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3"/>
      <c r="AM120" s="443"/>
      <c r="AN120" s="443"/>
      <c r="AO120" s="443"/>
      <c r="BS120" s="479"/>
    </row>
    <row r="121" spans="4:71" ht="18.95" customHeight="1">
      <c r="D121" s="427"/>
      <c r="H121" s="443"/>
      <c r="I121" s="443"/>
      <c r="J121" s="443"/>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3"/>
      <c r="AM121" s="443"/>
      <c r="AN121" s="443"/>
      <c r="AO121" s="443"/>
      <c r="BS121" s="479"/>
    </row>
    <row r="122" spans="4:71" ht="18.95" customHeight="1">
      <c r="D122" s="427"/>
      <c r="H122" s="443"/>
      <c r="I122" s="443"/>
      <c r="J122" s="443"/>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3"/>
      <c r="AM122" s="443"/>
      <c r="AN122" s="443"/>
      <c r="AO122" s="443"/>
      <c r="BS122" s="479"/>
    </row>
    <row r="123" spans="4:71" ht="18.95" customHeight="1">
      <c r="D123" s="427"/>
      <c r="H123" s="443"/>
      <c r="I123" s="443"/>
      <c r="J123" s="443"/>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3"/>
      <c r="AM123" s="443"/>
      <c r="AN123" s="443"/>
      <c r="AO123" s="443"/>
      <c r="BS123" s="479"/>
    </row>
    <row r="124" spans="4:71" ht="18.95" customHeight="1">
      <c r="D124" s="427"/>
      <c r="H124" s="443"/>
      <c r="I124" s="443"/>
      <c r="J124" s="443"/>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3"/>
      <c r="AM124" s="443"/>
      <c r="AN124" s="443"/>
      <c r="AO124" s="443"/>
      <c r="BS124" s="479"/>
    </row>
    <row r="125" spans="4:71" ht="18.95" customHeight="1">
      <c r="D125" s="427"/>
      <c r="H125" s="443"/>
      <c r="I125" s="443"/>
      <c r="J125" s="443"/>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3"/>
      <c r="AM125" s="443"/>
      <c r="AN125" s="443"/>
      <c r="AO125" s="443"/>
      <c r="BS125" s="479"/>
    </row>
    <row r="126" spans="4:71" ht="18.95" customHeight="1">
      <c r="D126" s="427"/>
      <c r="H126" s="443"/>
      <c r="I126" s="443"/>
      <c r="J126" s="443"/>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3"/>
      <c r="AM126" s="443"/>
      <c r="AN126" s="443"/>
      <c r="AO126" s="443"/>
      <c r="BS126" s="479"/>
    </row>
    <row r="127" spans="4:71" ht="18.95" customHeight="1">
      <c r="D127" s="427"/>
      <c r="H127" s="443"/>
      <c r="I127" s="443"/>
      <c r="J127" s="443"/>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3"/>
      <c r="AM127" s="443"/>
      <c r="AN127" s="443"/>
      <c r="AO127" s="443"/>
      <c r="BS127" s="479"/>
    </row>
    <row r="128" spans="4:71" ht="18.95" customHeight="1">
      <c r="D128" s="427"/>
      <c r="H128" s="443"/>
      <c r="I128" s="443"/>
      <c r="J128" s="443"/>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3"/>
      <c r="AM128" s="443"/>
      <c r="AN128" s="443"/>
      <c r="AO128" s="443"/>
      <c r="BS128" s="479"/>
    </row>
    <row r="129" spans="4:71" ht="18.95" customHeight="1">
      <c r="D129" s="427"/>
      <c r="H129" s="443"/>
      <c r="I129" s="443"/>
      <c r="J129" s="443"/>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3"/>
      <c r="AM129" s="443"/>
      <c r="AN129" s="443"/>
      <c r="AO129" s="443"/>
      <c r="BS129" s="479"/>
    </row>
    <row r="130" spans="4:71" ht="18.95" customHeight="1">
      <c r="D130" s="427"/>
      <c r="H130" s="443"/>
      <c r="I130" s="443"/>
      <c r="J130" s="443"/>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3"/>
      <c r="AM130" s="443"/>
      <c r="AN130" s="443"/>
      <c r="AO130" s="443"/>
      <c r="BS130" s="479"/>
    </row>
    <row r="131" spans="4:71" ht="18.95" customHeight="1">
      <c r="D131" s="427"/>
      <c r="H131" s="443"/>
      <c r="I131" s="443"/>
      <c r="J131" s="443"/>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3"/>
      <c r="AM131" s="443"/>
      <c r="AN131" s="443"/>
      <c r="AO131" s="443"/>
      <c r="BS131" s="479"/>
    </row>
    <row r="132" spans="4:71" ht="18.95" customHeight="1">
      <c r="D132" s="427"/>
      <c r="H132" s="443"/>
      <c r="I132" s="443"/>
      <c r="J132" s="443"/>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3"/>
      <c r="AM132" s="443"/>
      <c r="AN132" s="443"/>
      <c r="AO132" s="443"/>
      <c r="BS132" s="479"/>
    </row>
    <row r="133" spans="4:71" ht="18.95" customHeight="1">
      <c r="D133" s="427"/>
      <c r="H133" s="443"/>
      <c r="I133" s="443"/>
      <c r="J133" s="443"/>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3"/>
      <c r="AM133" s="443"/>
      <c r="AN133" s="443"/>
      <c r="AO133" s="443"/>
      <c r="BS133" s="479"/>
    </row>
    <row r="134" spans="4:71" ht="18.95" customHeight="1">
      <c r="D134" s="427"/>
      <c r="H134" s="443"/>
      <c r="I134" s="443"/>
      <c r="J134" s="443"/>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3"/>
      <c r="AM134" s="443"/>
      <c r="AN134" s="443"/>
      <c r="AO134" s="443"/>
      <c r="BS134" s="479"/>
    </row>
    <row r="135" spans="4:71" ht="18.95" customHeight="1">
      <c r="D135" s="427"/>
      <c r="H135" s="443"/>
      <c r="I135" s="443"/>
      <c r="J135" s="443"/>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3"/>
      <c r="AM135" s="443"/>
      <c r="AN135" s="443"/>
      <c r="AO135" s="443"/>
      <c r="BS135" s="479"/>
    </row>
    <row r="136" spans="4:71" ht="18.95" customHeight="1">
      <c r="D136" s="427"/>
      <c r="H136" s="443"/>
      <c r="I136" s="443"/>
      <c r="J136" s="443"/>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3"/>
      <c r="AM136" s="443"/>
      <c r="AN136" s="443"/>
      <c r="AO136" s="443"/>
      <c r="BS136" s="479"/>
    </row>
    <row r="137" spans="4:71" ht="18.95" customHeight="1">
      <c r="D137" s="427"/>
      <c r="H137" s="443"/>
      <c r="I137" s="443"/>
      <c r="J137" s="443"/>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3"/>
      <c r="AM137" s="443"/>
      <c r="AN137" s="443"/>
      <c r="AO137" s="443"/>
      <c r="BS137" s="479"/>
    </row>
    <row r="138" spans="4:71" ht="18.95" customHeight="1">
      <c r="D138" s="427"/>
      <c r="H138" s="443"/>
      <c r="I138" s="443"/>
      <c r="J138" s="443"/>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3"/>
      <c r="AM138" s="443"/>
      <c r="AN138" s="443"/>
      <c r="AO138" s="443"/>
      <c r="BS138" s="479"/>
    </row>
    <row r="139" spans="4:71" ht="18.95" customHeight="1">
      <c r="D139" s="427"/>
      <c r="H139" s="443"/>
      <c r="I139" s="443"/>
      <c r="J139" s="443"/>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3"/>
      <c r="AM139" s="443"/>
      <c r="AN139" s="443"/>
      <c r="AO139" s="443"/>
      <c r="BS139" s="479"/>
    </row>
    <row r="140" spans="4:71" ht="18.95" customHeight="1">
      <c r="D140" s="427"/>
      <c r="H140" s="443"/>
      <c r="I140" s="443"/>
      <c r="J140" s="443"/>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3"/>
      <c r="AM140" s="443"/>
      <c r="AN140" s="443"/>
      <c r="AO140" s="443"/>
      <c r="BS140" s="479"/>
    </row>
    <row r="141" spans="4:71" ht="18.95" customHeight="1">
      <c r="D141" s="427"/>
      <c r="H141" s="443"/>
      <c r="I141" s="443"/>
      <c r="J141" s="443"/>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3"/>
      <c r="AM141" s="443"/>
      <c r="AN141" s="443"/>
      <c r="AO141" s="443"/>
      <c r="BS141" s="479"/>
    </row>
    <row r="142" spans="4:71" ht="18.95" customHeight="1">
      <c r="D142" s="427"/>
      <c r="H142" s="443"/>
      <c r="I142" s="443"/>
      <c r="J142" s="443"/>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3"/>
      <c r="AM142" s="443"/>
      <c r="AN142" s="443"/>
      <c r="AO142" s="443"/>
      <c r="BS142" s="479"/>
    </row>
    <row r="143" spans="4:71" ht="18.95" customHeight="1">
      <c r="D143" s="427"/>
      <c r="H143" s="443"/>
      <c r="I143" s="443"/>
      <c r="J143" s="443"/>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3"/>
      <c r="AM143" s="443"/>
      <c r="AN143" s="443"/>
      <c r="AO143" s="443"/>
      <c r="BS143" s="479"/>
    </row>
    <row r="144" spans="4:71" ht="18.95" customHeight="1">
      <c r="D144" s="427"/>
      <c r="H144" s="443"/>
      <c r="I144" s="443"/>
      <c r="J144" s="443"/>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3"/>
      <c r="AM144" s="443"/>
      <c r="AN144" s="443"/>
      <c r="AO144" s="443"/>
      <c r="BS144" s="479"/>
    </row>
    <row r="145" spans="3:71" ht="18.95" customHeight="1">
      <c r="D145" s="427"/>
      <c r="H145" s="443"/>
      <c r="I145" s="443"/>
      <c r="J145" s="443"/>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3"/>
      <c r="AM145" s="443"/>
      <c r="AN145" s="443"/>
      <c r="AO145" s="443"/>
      <c r="BS145" s="479"/>
    </row>
    <row r="146" spans="3:71" ht="18.95" customHeight="1">
      <c r="D146" s="427"/>
      <c r="H146" s="443"/>
      <c r="I146" s="443"/>
      <c r="J146" s="443"/>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3"/>
      <c r="AM146" s="443"/>
      <c r="AN146" s="443"/>
      <c r="AO146" s="443"/>
      <c r="BS146" s="479"/>
    </row>
    <row r="147" spans="3:71" ht="18.95" customHeight="1">
      <c r="D147" s="427"/>
      <c r="H147" s="443"/>
      <c r="I147" s="443"/>
      <c r="J147" s="443"/>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3"/>
      <c r="AM147" s="443"/>
      <c r="AN147" s="443"/>
      <c r="AO147" s="443"/>
      <c r="BS147" s="479"/>
    </row>
    <row r="148" spans="3:71" ht="18.95" customHeight="1">
      <c r="D148" s="427"/>
      <c r="H148" s="443"/>
      <c r="I148" s="443"/>
      <c r="J148" s="443"/>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3"/>
      <c r="AM148" s="443"/>
      <c r="AN148" s="443"/>
      <c r="AO148" s="443"/>
      <c r="BS148" s="479"/>
    </row>
    <row r="149" spans="3:71" ht="18.95" customHeight="1">
      <c r="D149" s="427"/>
      <c r="H149" s="443"/>
      <c r="I149" s="443"/>
      <c r="J149" s="443"/>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3"/>
      <c r="AM149" s="443"/>
      <c r="AN149" s="443"/>
      <c r="AO149" s="443"/>
      <c r="BS149" s="479"/>
    </row>
    <row r="150" spans="3:71" ht="18.95" customHeight="1">
      <c r="D150" s="427"/>
      <c r="H150" s="443"/>
      <c r="I150" s="443"/>
      <c r="J150" s="443"/>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3"/>
      <c r="AM150" s="443"/>
      <c r="AN150" s="443"/>
      <c r="AO150" s="443"/>
      <c r="BS150" s="479"/>
    </row>
    <row r="151" spans="3:71" ht="18.95" customHeight="1">
      <c r="D151" s="427"/>
      <c r="H151" s="443"/>
      <c r="I151" s="443"/>
      <c r="J151" s="443"/>
      <c r="K151" s="445"/>
      <c r="L151" s="445"/>
      <c r="M151" s="445"/>
      <c r="N151" s="445"/>
      <c r="O151" s="445"/>
      <c r="P151" s="445"/>
      <c r="Q151" s="445"/>
      <c r="R151" s="445"/>
      <c r="S151" s="445"/>
      <c r="T151" s="445"/>
      <c r="U151" s="445"/>
      <c r="V151" s="479">
        <f>2</f>
        <v>2</v>
      </c>
      <c r="W151" s="445"/>
      <c r="Y151" s="445"/>
      <c r="Z151" s="445"/>
      <c r="AA151" s="445"/>
      <c r="AB151" s="445"/>
      <c r="AC151" s="445"/>
      <c r="AD151" s="445"/>
      <c r="AE151" s="445"/>
      <c r="AF151" s="445"/>
      <c r="AG151" s="445"/>
      <c r="AH151" s="445"/>
      <c r="AI151" s="445"/>
      <c r="AJ151" s="445"/>
      <c r="AK151" s="445"/>
      <c r="AL151" s="443"/>
      <c r="AM151" s="443"/>
      <c r="AN151" s="443"/>
      <c r="AO151" s="443"/>
      <c r="BS151" s="479"/>
    </row>
    <row r="152" spans="3:71" ht="18.95" customHeight="1">
      <c r="C152" s="430" t="str">
        <f>目次!F1</f>
        <v>【契約監理/20240401/第1版】</v>
      </c>
      <c r="D152" s="427"/>
    </row>
    <row r="153" spans="3:71" ht="18.95" customHeight="1">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c r="AF153" s="427"/>
      <c r="AG153" s="427"/>
      <c r="AH153" s="427"/>
      <c r="AI153" s="427"/>
      <c r="AJ153" s="427"/>
      <c r="AK153" s="427"/>
      <c r="AL153" s="427"/>
      <c r="AM153" s="427"/>
      <c r="AN153" s="427"/>
      <c r="AO153" s="427"/>
      <c r="AP153" s="427"/>
      <c r="AQ153" s="427"/>
      <c r="AR153" s="427"/>
      <c r="AS153" s="427"/>
      <c r="AT153" s="427"/>
      <c r="AU153" s="427"/>
      <c r="AV153" s="427"/>
      <c r="AW153" s="427"/>
    </row>
    <row r="154" spans="3:71" ht="18.95" customHeight="1">
      <c r="D154" s="427"/>
    </row>
    <row r="155" spans="3:71" ht="18.95" customHeight="1">
      <c r="D155" s="427"/>
    </row>
    <row r="156" spans="3:71" ht="18.95" customHeight="1">
      <c r="D156" s="427"/>
    </row>
    <row r="157" spans="3:71" ht="18.95" customHeight="1">
      <c r="D157" s="427"/>
    </row>
    <row r="158" spans="3:71" ht="18.95" customHeight="1">
      <c r="D158" s="427"/>
    </row>
    <row r="159" spans="3:71" ht="18.95" customHeight="1">
      <c r="D159" s="427"/>
    </row>
    <row r="160" spans="3:71" ht="18.95" customHeight="1">
      <c r="D160" s="427"/>
    </row>
    <row r="161" spans="4:4" ht="18.95" customHeight="1">
      <c r="D161" s="427"/>
    </row>
    <row r="162" spans="4:4" ht="18.95" customHeight="1">
      <c r="D162" s="427"/>
    </row>
    <row r="163" spans="4:4" ht="18.95" customHeight="1">
      <c r="D163" s="427"/>
    </row>
    <row r="164" spans="4:4" ht="18.95" customHeight="1">
      <c r="D164" s="427"/>
    </row>
    <row r="165" spans="4:4" ht="18.95" customHeight="1">
      <c r="D165" s="427"/>
    </row>
    <row r="166" spans="4:4" ht="18.95" customHeight="1">
      <c r="D166" s="427"/>
    </row>
    <row r="167" spans="4:4" ht="18.95" customHeight="1">
      <c r="D167" s="427"/>
    </row>
    <row r="168" spans="4:4" ht="18.95" customHeight="1">
      <c r="D168" s="427"/>
    </row>
    <row r="169" spans="4:4" ht="18.95" customHeight="1">
      <c r="D169" s="427"/>
    </row>
    <row r="170" spans="4:4" ht="18.95" customHeight="1">
      <c r="D170" s="427"/>
    </row>
    <row r="171" spans="4:4" ht="18.95" customHeight="1">
      <c r="D171" s="427"/>
    </row>
    <row r="172" spans="4:4" ht="18.95" customHeight="1">
      <c r="D172" s="39"/>
    </row>
    <row r="173" spans="4:4" ht="18.95" customHeight="1">
      <c r="D173" s="427"/>
    </row>
    <row r="174" spans="4:4" ht="18.95" customHeight="1">
      <c r="D174" s="427"/>
    </row>
    <row r="175" spans="4:4" ht="18.95" customHeight="1">
      <c r="D175" s="427"/>
    </row>
    <row r="176" spans="4:4" ht="18.95" customHeight="1">
      <c r="D176" s="427"/>
    </row>
    <row r="177" spans="4:4" ht="18.95" customHeight="1">
      <c r="D177" s="427"/>
    </row>
    <row r="178" spans="4:4" ht="18.95" customHeight="1">
      <c r="D178" s="427"/>
    </row>
    <row r="179" spans="4:4" ht="18.95" customHeight="1">
      <c r="D179" s="427"/>
    </row>
    <row r="180" spans="4:4" ht="18.95" customHeight="1">
      <c r="D180" s="427"/>
    </row>
    <row r="181" spans="4:4" ht="18.95" customHeight="1">
      <c r="D181" s="427"/>
    </row>
    <row r="182" spans="4:4" ht="18.95" customHeight="1">
      <c r="D182" s="427"/>
    </row>
    <row r="183" spans="4:4" ht="18.95" customHeight="1">
      <c r="D183" s="427"/>
    </row>
    <row r="184" spans="4:4" ht="18.95" customHeight="1">
      <c r="D184" s="427"/>
    </row>
    <row r="185" spans="4:4" ht="18.95" customHeight="1">
      <c r="D185" s="427"/>
    </row>
    <row r="186" spans="4:4" ht="18.95" customHeight="1">
      <c r="D186" s="427"/>
    </row>
    <row r="187" spans="4:4" ht="18.95" customHeight="1">
      <c r="D187" s="427"/>
    </row>
    <row r="188" spans="4:4" ht="18.95" customHeight="1">
      <c r="D188" s="427"/>
    </row>
    <row r="189" spans="4:4" ht="18.95" customHeight="1">
      <c r="D189" s="427"/>
    </row>
    <row r="190" spans="4:4" ht="18.95" customHeight="1">
      <c r="D190" s="427"/>
    </row>
    <row r="191" spans="4:4" ht="18.95" customHeight="1">
      <c r="D191" s="427"/>
    </row>
    <row r="192" spans="4:4" ht="18.95" customHeight="1">
      <c r="D192" s="427"/>
    </row>
    <row r="193" spans="3:71" ht="18.95" customHeight="1">
      <c r="D193" s="427"/>
    </row>
    <row r="194" spans="3:71" ht="18.95" customHeight="1">
      <c r="D194" s="427"/>
    </row>
    <row r="195" spans="3:71" ht="18.95" customHeight="1">
      <c r="D195" s="427"/>
      <c r="V195" s="479">
        <f>V151+1</f>
        <v>3</v>
      </c>
    </row>
    <row r="196" spans="3:71" ht="18.95" customHeight="1">
      <c r="C196" s="430" t="str">
        <f>目次!F1</f>
        <v>【契約監理/20240401/第1版】</v>
      </c>
      <c r="D196" s="427"/>
      <c r="X196" s="479"/>
      <c r="BS196" s="479"/>
    </row>
    <row r="197" spans="3:71" ht="18.95" customHeight="1">
      <c r="D197" s="427"/>
      <c r="X197" s="479"/>
      <c r="BS197" s="479"/>
    </row>
    <row r="198" spans="3:71" ht="18.95" customHeight="1">
      <c r="D198" s="427"/>
      <c r="X198" s="479"/>
      <c r="BS198" s="479"/>
    </row>
    <row r="199" spans="3:71" ht="18.95" customHeight="1">
      <c r="D199" s="427"/>
      <c r="X199" s="479"/>
      <c r="BS199" s="479"/>
    </row>
    <row r="200" spans="3:71" ht="18.95" customHeight="1">
      <c r="D200" s="427"/>
      <c r="X200" s="479"/>
      <c r="BS200" s="479"/>
    </row>
    <row r="201" spans="3:71" ht="18.95" customHeight="1">
      <c r="D201" s="427"/>
      <c r="X201" s="479"/>
      <c r="BS201" s="479"/>
    </row>
    <row r="202" spans="3:71" ht="18.95" customHeight="1">
      <c r="D202" s="427"/>
      <c r="X202" s="479"/>
      <c r="BS202" s="479"/>
    </row>
    <row r="203" spans="3:71" ht="18.95" customHeight="1">
      <c r="D203" s="427"/>
      <c r="X203" s="479"/>
      <c r="BS203" s="479"/>
    </row>
    <row r="204" spans="3:71" ht="18.95" customHeight="1">
      <c r="D204" s="427"/>
      <c r="X204" s="479"/>
      <c r="BS204" s="479"/>
    </row>
    <row r="205" spans="3:71" ht="18.95" customHeight="1">
      <c r="D205" s="427"/>
      <c r="X205" s="479"/>
      <c r="BS205" s="479"/>
    </row>
    <row r="206" spans="3:71" ht="18.95" customHeight="1">
      <c r="D206" s="427"/>
      <c r="X206" s="479"/>
      <c r="BS206" s="479"/>
    </row>
    <row r="207" spans="3:71" ht="18.95" customHeight="1">
      <c r="D207" s="427"/>
      <c r="X207" s="479"/>
      <c r="BS207" s="479"/>
    </row>
    <row r="208" spans="3:71" ht="18.95" customHeight="1">
      <c r="D208" s="427"/>
      <c r="X208" s="479"/>
      <c r="BS208" s="479"/>
    </row>
    <row r="209" spans="4:71" ht="18.95" customHeight="1">
      <c r="D209" s="427"/>
      <c r="X209" s="479"/>
      <c r="BS209" s="479"/>
    </row>
    <row r="210" spans="4:71" ht="18.95" customHeight="1">
      <c r="D210" s="427"/>
      <c r="X210" s="479"/>
      <c r="BS210" s="479"/>
    </row>
    <row r="211" spans="4:71" ht="18.95" customHeight="1">
      <c r="D211" s="427"/>
      <c r="X211" s="479"/>
      <c r="BS211" s="479"/>
    </row>
    <row r="212" spans="4:71" ht="18.95" customHeight="1">
      <c r="D212" s="427"/>
      <c r="X212" s="479"/>
      <c r="BS212" s="479"/>
    </row>
    <row r="213" spans="4:71" ht="18.95" customHeight="1">
      <c r="D213" s="427"/>
      <c r="X213" s="479"/>
      <c r="BS213" s="479"/>
    </row>
    <row r="214" spans="4:71" ht="18.95" customHeight="1">
      <c r="D214" s="427"/>
      <c r="X214" s="479"/>
      <c r="BS214" s="479"/>
    </row>
    <row r="215" spans="4:71" ht="18.95" customHeight="1">
      <c r="D215" s="427"/>
      <c r="X215" s="479"/>
      <c r="BS215" s="479"/>
    </row>
    <row r="216" spans="4:71" ht="18.95" customHeight="1">
      <c r="D216" s="427"/>
      <c r="X216" s="479"/>
      <c r="BS216" s="479"/>
    </row>
    <row r="217" spans="4:71" ht="18.95" customHeight="1">
      <c r="D217" s="427"/>
      <c r="X217" s="479"/>
      <c r="BS217" s="479"/>
    </row>
    <row r="218" spans="4:71" ht="18.95" customHeight="1">
      <c r="D218" s="427"/>
      <c r="X218" s="479"/>
      <c r="BS218" s="479"/>
    </row>
    <row r="219" spans="4:71" ht="18.95" customHeight="1">
      <c r="D219" s="427"/>
      <c r="X219" s="479"/>
      <c r="BS219" s="479"/>
    </row>
    <row r="220" spans="4:71" ht="18.95" customHeight="1">
      <c r="D220" s="427"/>
      <c r="X220" s="479"/>
      <c r="BS220" s="479"/>
    </row>
    <row r="221" spans="4:71" ht="18.95" customHeight="1">
      <c r="D221" s="427"/>
      <c r="X221" s="479"/>
      <c r="BS221" s="479"/>
    </row>
    <row r="222" spans="4:71" ht="18.95" customHeight="1">
      <c r="D222" s="427"/>
      <c r="X222" s="479"/>
      <c r="BS222" s="479"/>
    </row>
    <row r="223" spans="4:71" ht="18.95" customHeight="1">
      <c r="D223" s="427"/>
      <c r="X223" s="479"/>
      <c r="BS223" s="479"/>
    </row>
    <row r="224" spans="4:71" ht="18.95" customHeight="1">
      <c r="D224" s="427"/>
      <c r="X224" s="479"/>
      <c r="BS224" s="479"/>
    </row>
    <row r="225" spans="3:71" ht="18.95" customHeight="1">
      <c r="D225" s="427"/>
      <c r="X225" s="479"/>
      <c r="BS225" s="479"/>
    </row>
    <row r="226" spans="3:71" ht="18.95" customHeight="1">
      <c r="D226" s="427"/>
      <c r="X226" s="479"/>
      <c r="BS226" s="479"/>
    </row>
    <row r="227" spans="3:71" ht="18.95" customHeight="1">
      <c r="D227" s="427"/>
      <c r="X227" s="479"/>
      <c r="BS227" s="479"/>
    </row>
    <row r="228" spans="3:71" ht="18.95" customHeight="1">
      <c r="D228" s="427"/>
      <c r="X228" s="479"/>
      <c r="BS228" s="479"/>
    </row>
    <row r="229" spans="3:71" ht="18.95" customHeight="1">
      <c r="D229" s="427"/>
      <c r="X229" s="479"/>
      <c r="BS229" s="479"/>
    </row>
    <row r="230" spans="3:71" ht="18.95" customHeight="1">
      <c r="D230" s="427"/>
      <c r="X230" s="479"/>
      <c r="BS230" s="479"/>
    </row>
    <row r="231" spans="3:71" ht="18.95" customHeight="1">
      <c r="D231" s="427"/>
      <c r="X231" s="479"/>
      <c r="BS231" s="479"/>
    </row>
    <row r="232" spans="3:71" ht="18.95" customHeight="1">
      <c r="D232" s="427"/>
      <c r="X232" s="479"/>
      <c r="BS232" s="479"/>
    </row>
    <row r="233" spans="3:71" ht="18.95" customHeight="1">
      <c r="D233" s="427"/>
      <c r="X233" s="479"/>
      <c r="BS233" s="479"/>
    </row>
    <row r="234" spans="3:71" ht="18.95" customHeight="1">
      <c r="D234" s="427"/>
      <c r="X234" s="479"/>
      <c r="BS234" s="479"/>
    </row>
    <row r="235" spans="3:71" ht="18.95" customHeight="1">
      <c r="D235" s="427"/>
      <c r="X235" s="479"/>
      <c r="BS235" s="479"/>
    </row>
    <row r="236" spans="3:71" ht="18.95" customHeight="1">
      <c r="D236" s="427"/>
      <c r="X236" s="479"/>
      <c r="BS236" s="479"/>
    </row>
    <row r="237" spans="3:71" ht="18.95" customHeight="1">
      <c r="D237" s="427"/>
      <c r="X237" s="479"/>
      <c r="BS237" s="479"/>
    </row>
    <row r="238" spans="3:71" ht="18.95" customHeight="1">
      <c r="D238" s="427"/>
      <c r="X238" s="479"/>
      <c r="BS238" s="479"/>
    </row>
    <row r="239" spans="3:71" ht="18.95" customHeight="1">
      <c r="D239" s="427"/>
      <c r="V239" s="479">
        <f>V195+1</f>
        <v>4</v>
      </c>
      <c r="BS239" s="479"/>
    </row>
    <row r="240" spans="3:71" ht="18.95" customHeight="1">
      <c r="C240" s="430" t="str">
        <f>目次!F1</f>
        <v>【契約監理/20240401/第1版】</v>
      </c>
      <c r="D240" s="427"/>
    </row>
    <row r="241" spans="4:4" ht="18.95" customHeight="1">
      <c r="D241" s="427"/>
    </row>
    <row r="242" spans="4:4" ht="18.95" customHeight="1">
      <c r="D242" s="427"/>
    </row>
    <row r="243" spans="4:4" ht="18.95" customHeight="1">
      <c r="D243" s="427"/>
    </row>
    <row r="244" spans="4:4" ht="18.95" customHeight="1">
      <c r="D244" s="427"/>
    </row>
    <row r="245" spans="4:4" ht="18.95" customHeight="1">
      <c r="D245" s="427"/>
    </row>
    <row r="246" spans="4:4" ht="18.95" customHeight="1">
      <c r="D246" s="427"/>
    </row>
    <row r="247" spans="4:4" ht="18.95" customHeight="1">
      <c r="D247" s="427"/>
    </row>
    <row r="248" spans="4:4" ht="18.95" customHeight="1">
      <c r="D248" s="427"/>
    </row>
    <row r="249" spans="4:4" ht="18.95" customHeight="1">
      <c r="D249" s="427"/>
    </row>
    <row r="250" spans="4:4" ht="18.95" customHeight="1">
      <c r="D250" s="427"/>
    </row>
    <row r="251" spans="4:4" ht="18.95" customHeight="1">
      <c r="D251" s="427"/>
    </row>
    <row r="252" spans="4:4" ht="18.95" customHeight="1">
      <c r="D252" s="427"/>
    </row>
    <row r="253" spans="4:4" ht="18.95" customHeight="1">
      <c r="D253" s="427"/>
    </row>
    <row r="254" spans="4:4" ht="18.95" customHeight="1">
      <c r="D254" s="427"/>
    </row>
    <row r="255" spans="4:4" ht="18.95" customHeight="1">
      <c r="D255" s="427"/>
    </row>
    <row r="256" spans="4:4" ht="18.95" customHeight="1">
      <c r="D256" s="427"/>
    </row>
    <row r="257" spans="4:4" ht="18.95" customHeight="1">
      <c r="D257" s="427"/>
    </row>
    <row r="258" spans="4:4" ht="18.95" customHeight="1">
      <c r="D258" s="427"/>
    </row>
    <row r="259" spans="4:4" ht="18.95" customHeight="1">
      <c r="D259" s="427"/>
    </row>
    <row r="260" spans="4:4" ht="18.95" customHeight="1">
      <c r="D260" s="427"/>
    </row>
    <row r="261" spans="4:4" ht="18.95" customHeight="1">
      <c r="D261" s="427"/>
    </row>
    <row r="262" spans="4:4" ht="18.95" customHeight="1">
      <c r="D262" s="427"/>
    </row>
    <row r="263" spans="4:4" ht="18.95" customHeight="1">
      <c r="D263" s="427"/>
    </row>
    <row r="264" spans="4:4" ht="18.95" customHeight="1">
      <c r="D264" s="427"/>
    </row>
    <row r="265" spans="4:4" ht="18.95" customHeight="1">
      <c r="D265" s="427"/>
    </row>
    <row r="266" spans="4:4" ht="18.95" customHeight="1">
      <c r="D266" s="427"/>
    </row>
    <row r="267" spans="4:4" ht="18.95" customHeight="1">
      <c r="D267" s="427"/>
    </row>
    <row r="268" spans="4:4" ht="18.95" customHeight="1">
      <c r="D268" s="427"/>
    </row>
    <row r="269" spans="4:4" ht="18.95" customHeight="1">
      <c r="D269" s="427"/>
    </row>
    <row r="270" spans="4:4" ht="18.95" customHeight="1">
      <c r="D270" s="427"/>
    </row>
    <row r="271" spans="4:4" ht="18.95" customHeight="1">
      <c r="D271" s="427"/>
    </row>
    <row r="272" spans="4:4" ht="18.95" customHeight="1">
      <c r="D272" s="427"/>
    </row>
    <row r="273" spans="3:71" ht="18.95" customHeight="1">
      <c r="D273" s="427"/>
    </row>
    <row r="274" spans="3:71" ht="18.95" customHeight="1">
      <c r="D274" s="427"/>
    </row>
    <row r="275" spans="3:71" ht="18.95" customHeight="1">
      <c r="D275" s="427"/>
    </row>
    <row r="276" spans="3:71" ht="18.95" customHeight="1">
      <c r="D276" s="427"/>
    </row>
    <row r="277" spans="3:71" ht="18.95" customHeight="1">
      <c r="D277" s="427"/>
    </row>
    <row r="278" spans="3:71" ht="18.95" customHeight="1">
      <c r="D278" s="427"/>
    </row>
    <row r="279" spans="3:71" ht="18.95" customHeight="1">
      <c r="D279" s="427"/>
    </row>
    <row r="280" spans="3:71" ht="18.95" customHeight="1">
      <c r="D280" s="427"/>
    </row>
    <row r="281" spans="3:71" ht="18.95" customHeight="1">
      <c r="D281" s="427"/>
    </row>
    <row r="282" spans="3:71" ht="18.95" customHeight="1">
      <c r="D282" s="427"/>
    </row>
    <row r="283" spans="3:71" ht="18.95" customHeight="1">
      <c r="D283" s="427"/>
      <c r="V283" s="479">
        <f>V239+1</f>
        <v>5</v>
      </c>
    </row>
    <row r="284" spans="3:71" ht="18.95" customHeight="1">
      <c r="C284" s="430" t="str">
        <f>目次!F1</f>
        <v>【契約監理/20240401/第1版】</v>
      </c>
      <c r="D284" s="427"/>
      <c r="X284" s="479"/>
      <c r="BS284" s="479"/>
    </row>
    <row r="285" spans="3:71" ht="18.95" customHeight="1">
      <c r="D285" s="427"/>
      <c r="X285" s="479"/>
      <c r="BS285" s="479"/>
    </row>
    <row r="286" spans="3:71" ht="18.95" customHeight="1">
      <c r="D286" s="427"/>
      <c r="X286" s="479"/>
      <c r="BS286" s="479"/>
    </row>
    <row r="287" spans="3:71" ht="18.95" customHeight="1">
      <c r="D287" s="427"/>
      <c r="X287" s="479"/>
      <c r="BS287" s="479"/>
    </row>
    <row r="288" spans="3:71" ht="18.95" customHeight="1">
      <c r="D288" s="427"/>
      <c r="X288" s="479"/>
      <c r="BS288" s="479"/>
    </row>
    <row r="289" spans="4:71" ht="18.95" customHeight="1">
      <c r="D289" s="427"/>
      <c r="X289" s="479"/>
      <c r="BS289" s="479"/>
    </row>
    <row r="290" spans="4:71" ht="18.95" customHeight="1">
      <c r="D290" s="427"/>
      <c r="X290" s="479"/>
      <c r="BS290" s="479"/>
    </row>
    <row r="291" spans="4:71" ht="18.95" customHeight="1">
      <c r="D291" s="427"/>
      <c r="X291" s="479"/>
      <c r="BS291" s="479"/>
    </row>
    <row r="292" spans="4:71" ht="18.95" customHeight="1">
      <c r="D292" s="427"/>
      <c r="X292" s="479"/>
      <c r="BS292" s="479"/>
    </row>
    <row r="293" spans="4:71" ht="18.95" customHeight="1">
      <c r="D293" s="427"/>
      <c r="X293" s="479"/>
      <c r="BS293" s="479"/>
    </row>
    <row r="294" spans="4:71" ht="18.95" customHeight="1">
      <c r="D294" s="427"/>
      <c r="X294" s="479"/>
      <c r="BS294" s="479"/>
    </row>
    <row r="295" spans="4:71" ht="18.95" customHeight="1">
      <c r="D295" s="427"/>
      <c r="X295" s="479"/>
      <c r="BS295" s="479"/>
    </row>
    <row r="296" spans="4:71" ht="18.95" customHeight="1">
      <c r="D296" s="427"/>
      <c r="X296" s="479"/>
      <c r="BS296" s="479"/>
    </row>
    <row r="297" spans="4:71" ht="18.95" customHeight="1">
      <c r="D297" s="427"/>
      <c r="X297" s="479"/>
      <c r="BS297" s="479"/>
    </row>
    <row r="298" spans="4:71" ht="18.95" customHeight="1">
      <c r="D298" s="427"/>
      <c r="X298" s="479"/>
      <c r="BS298" s="479"/>
    </row>
    <row r="299" spans="4:71" ht="18.95" customHeight="1">
      <c r="D299" s="427"/>
      <c r="X299" s="479"/>
      <c r="BS299" s="479"/>
    </row>
    <row r="300" spans="4:71" ht="18.95" customHeight="1">
      <c r="D300" s="427"/>
      <c r="X300" s="479"/>
      <c r="BS300" s="479"/>
    </row>
    <row r="301" spans="4:71" ht="18.95" customHeight="1">
      <c r="D301" s="427"/>
      <c r="X301" s="479"/>
      <c r="BS301" s="479"/>
    </row>
    <row r="302" spans="4:71" ht="18.95" customHeight="1">
      <c r="D302" s="427"/>
      <c r="X302" s="479"/>
      <c r="BS302" s="479"/>
    </row>
    <row r="303" spans="4:71" ht="18.95" customHeight="1">
      <c r="D303" s="427"/>
      <c r="X303" s="479"/>
      <c r="BS303" s="479"/>
    </row>
    <row r="304" spans="4:71" ht="18.95" customHeight="1">
      <c r="D304" s="427"/>
      <c r="X304" s="479"/>
      <c r="BS304" s="479"/>
    </row>
    <row r="305" spans="4:71" ht="18.95" customHeight="1">
      <c r="D305" s="427"/>
      <c r="X305" s="479"/>
      <c r="BS305" s="479"/>
    </row>
    <row r="306" spans="4:71" ht="18.95" customHeight="1">
      <c r="D306" s="427"/>
      <c r="X306" s="479"/>
      <c r="BS306" s="479"/>
    </row>
    <row r="307" spans="4:71" ht="18.95" customHeight="1">
      <c r="D307" s="427"/>
      <c r="X307" s="479"/>
      <c r="BS307" s="479"/>
    </row>
    <row r="308" spans="4:71" ht="18.95" customHeight="1">
      <c r="D308" s="427"/>
      <c r="X308" s="479"/>
      <c r="BS308" s="479"/>
    </row>
    <row r="309" spans="4:71" ht="18.95" customHeight="1">
      <c r="D309" s="427"/>
      <c r="X309" s="479"/>
      <c r="BS309" s="479"/>
    </row>
    <row r="310" spans="4:71" ht="18.95" customHeight="1">
      <c r="D310" s="427"/>
      <c r="X310" s="479"/>
      <c r="BS310" s="479"/>
    </row>
    <row r="311" spans="4:71" ht="18.95" customHeight="1">
      <c r="D311" s="427"/>
      <c r="X311" s="479"/>
      <c r="BS311" s="479"/>
    </row>
    <row r="312" spans="4:71" ht="18.95" customHeight="1">
      <c r="D312" s="427"/>
      <c r="X312" s="479"/>
      <c r="BS312" s="479"/>
    </row>
    <row r="313" spans="4:71" ht="18.95" customHeight="1">
      <c r="D313" s="427"/>
      <c r="X313" s="479"/>
      <c r="BS313" s="479"/>
    </row>
    <row r="314" spans="4:71" ht="18.95" customHeight="1">
      <c r="D314" s="427"/>
      <c r="X314" s="479"/>
      <c r="BS314" s="479"/>
    </row>
    <row r="315" spans="4:71" ht="18.95" customHeight="1">
      <c r="D315" s="427"/>
      <c r="X315" s="479"/>
      <c r="BS315" s="479"/>
    </row>
    <row r="316" spans="4:71" ht="18.95" customHeight="1">
      <c r="D316" s="427"/>
      <c r="X316" s="479"/>
      <c r="BS316" s="479"/>
    </row>
    <row r="317" spans="4:71" ht="18.95" customHeight="1">
      <c r="D317" s="427"/>
      <c r="X317" s="479"/>
      <c r="BS317" s="479"/>
    </row>
    <row r="318" spans="4:71" ht="18.95" customHeight="1">
      <c r="D318" s="427"/>
      <c r="X318" s="479"/>
      <c r="BS318" s="479"/>
    </row>
    <row r="319" spans="4:71" ht="18.95" customHeight="1">
      <c r="D319" s="427"/>
      <c r="X319" s="479"/>
      <c r="BS319" s="479"/>
    </row>
    <row r="320" spans="4:71" ht="18.95" customHeight="1">
      <c r="D320" s="427"/>
      <c r="X320" s="479"/>
      <c r="BS320" s="479"/>
    </row>
    <row r="321" spans="3:71" ht="18.95" customHeight="1">
      <c r="D321" s="427"/>
      <c r="X321" s="479"/>
      <c r="BS321" s="479"/>
    </row>
    <row r="322" spans="3:71" ht="18.95" customHeight="1">
      <c r="D322" s="427"/>
      <c r="X322" s="479"/>
      <c r="BS322" s="479"/>
    </row>
    <row r="323" spans="3:71" ht="18.95" customHeight="1">
      <c r="D323" s="427"/>
      <c r="X323" s="479"/>
      <c r="BS323" s="479"/>
    </row>
    <row r="324" spans="3:71" ht="18.95" customHeight="1">
      <c r="D324" s="427"/>
      <c r="X324" s="479"/>
      <c r="BS324" s="479"/>
    </row>
    <row r="325" spans="3:71" ht="18.95" customHeight="1">
      <c r="D325" s="427"/>
      <c r="X325" s="479"/>
      <c r="BS325" s="479"/>
    </row>
    <row r="326" spans="3:71" ht="18.95" customHeight="1">
      <c r="D326" s="427"/>
      <c r="X326" s="479"/>
      <c r="BS326" s="479"/>
    </row>
    <row r="327" spans="3:71" ht="18.95" customHeight="1">
      <c r="D327" s="427"/>
      <c r="V327" s="479">
        <f>V283+1</f>
        <v>6</v>
      </c>
      <c r="BS327" s="479"/>
    </row>
    <row r="328" spans="3:71" ht="18.95" customHeight="1">
      <c r="C328" s="430" t="str">
        <f>目次!F1</f>
        <v>【契約監理/20240401/第1版】</v>
      </c>
      <c r="D328" s="427"/>
    </row>
    <row r="329" spans="3:71" ht="18.95" customHeight="1">
      <c r="D329" s="427"/>
    </row>
    <row r="330" spans="3:71" ht="18.95" customHeight="1">
      <c r="D330" s="427"/>
    </row>
    <row r="331" spans="3:71" ht="18.95" customHeight="1">
      <c r="D331" s="427"/>
    </row>
    <row r="332" spans="3:71" ht="18.95" customHeight="1">
      <c r="D332" s="427"/>
    </row>
    <row r="333" spans="3:71" ht="18.95" customHeight="1">
      <c r="D333" s="427"/>
    </row>
    <row r="334" spans="3:71" ht="18.95" customHeight="1">
      <c r="D334" s="427"/>
    </row>
    <row r="335" spans="3:71" ht="18.95" customHeight="1">
      <c r="D335" s="427"/>
    </row>
    <row r="336" spans="3:71" ht="18.95" customHeight="1">
      <c r="D336" s="427"/>
    </row>
    <row r="337" spans="4:4" ht="18.95" customHeight="1">
      <c r="D337" s="427"/>
    </row>
    <row r="338" spans="4:4" ht="18.95" customHeight="1">
      <c r="D338" s="427"/>
    </row>
    <row r="339" spans="4:4" ht="18.95" customHeight="1">
      <c r="D339" s="427"/>
    </row>
    <row r="340" spans="4:4" ht="18.95" customHeight="1">
      <c r="D340" s="427"/>
    </row>
    <row r="341" spans="4:4" ht="18.95" customHeight="1">
      <c r="D341" s="427"/>
    </row>
    <row r="342" spans="4:4" ht="18.95" customHeight="1">
      <c r="D342" s="427"/>
    </row>
    <row r="343" spans="4:4" ht="18.95" customHeight="1">
      <c r="D343" s="427"/>
    </row>
    <row r="344" spans="4:4" ht="18.95" customHeight="1">
      <c r="D344" s="427"/>
    </row>
    <row r="345" spans="4:4" ht="18.95" customHeight="1">
      <c r="D345" s="427"/>
    </row>
    <row r="346" spans="4:4" ht="18.95" customHeight="1">
      <c r="D346" s="427"/>
    </row>
    <row r="347" spans="4:4" ht="18.95" customHeight="1">
      <c r="D347" s="427"/>
    </row>
    <row r="348" spans="4:4" ht="18.95" customHeight="1">
      <c r="D348" s="427"/>
    </row>
    <row r="349" spans="4:4" ht="18.95" customHeight="1">
      <c r="D349" s="427"/>
    </row>
    <row r="350" spans="4:4" ht="18.95" customHeight="1">
      <c r="D350" s="427"/>
    </row>
    <row r="351" spans="4:4" ht="18.95" customHeight="1">
      <c r="D351" s="427"/>
    </row>
    <row r="352" spans="4:4" ht="18.95" customHeight="1">
      <c r="D352" s="427"/>
    </row>
    <row r="353" spans="4:4" ht="18.95" customHeight="1">
      <c r="D353" s="427"/>
    </row>
    <row r="354" spans="4:4" ht="18.95" customHeight="1">
      <c r="D354" s="427"/>
    </row>
    <row r="355" spans="4:4" ht="18.95" customHeight="1">
      <c r="D355" s="427"/>
    </row>
    <row r="356" spans="4:4" ht="18.95" customHeight="1">
      <c r="D356" s="427"/>
    </row>
    <row r="357" spans="4:4" ht="18.95" customHeight="1">
      <c r="D357" s="427"/>
    </row>
    <row r="358" spans="4:4" ht="18.95" customHeight="1">
      <c r="D358" s="427"/>
    </row>
    <row r="359" spans="4:4" ht="18.95" customHeight="1">
      <c r="D359" s="427"/>
    </row>
    <row r="360" spans="4:4" ht="18.95" customHeight="1">
      <c r="D360" s="427"/>
    </row>
    <row r="361" spans="4:4" ht="18.95" customHeight="1">
      <c r="D361" s="427"/>
    </row>
    <row r="362" spans="4:4" ht="18.95" customHeight="1">
      <c r="D362" s="427"/>
    </row>
    <row r="363" spans="4:4" ht="18.95" customHeight="1">
      <c r="D363" s="427"/>
    </row>
    <row r="364" spans="4:4" ht="18.95" customHeight="1">
      <c r="D364" s="427"/>
    </row>
    <row r="365" spans="4:4" ht="18.95" customHeight="1">
      <c r="D365" s="427"/>
    </row>
    <row r="366" spans="4:4" ht="18.95" customHeight="1">
      <c r="D366" s="427"/>
    </row>
    <row r="367" spans="4:4" ht="18.95" customHeight="1">
      <c r="D367" s="427"/>
    </row>
    <row r="368" spans="4:4" ht="18.95" customHeight="1">
      <c r="D368" s="427"/>
    </row>
    <row r="369" spans="3:71" ht="18.95" customHeight="1">
      <c r="D369" s="427"/>
    </row>
    <row r="370" spans="3:71" ht="18.95" customHeight="1">
      <c r="D370" s="427"/>
    </row>
    <row r="371" spans="3:71" ht="18.95" customHeight="1">
      <c r="D371" s="427"/>
      <c r="V371" s="479">
        <f>V327+1</f>
        <v>7</v>
      </c>
    </row>
    <row r="372" spans="3:71" ht="18.95" customHeight="1">
      <c r="C372" s="430" t="str">
        <f>目次!F1</f>
        <v>【契約監理/20240401/第1版】</v>
      </c>
      <c r="D372" s="427"/>
      <c r="X372" s="479"/>
      <c r="BS372" s="479"/>
    </row>
    <row r="373" spans="3:71" ht="18.95" customHeight="1">
      <c r="D373" s="427"/>
      <c r="X373" s="479"/>
      <c r="BS373" s="479"/>
    </row>
    <row r="374" spans="3:71" ht="18.95" customHeight="1">
      <c r="D374" s="427"/>
      <c r="X374" s="479"/>
      <c r="BS374" s="479"/>
    </row>
    <row r="375" spans="3:71" ht="18.95" customHeight="1">
      <c r="D375" s="427"/>
      <c r="X375" s="479"/>
      <c r="BS375" s="479"/>
    </row>
    <row r="376" spans="3:71" ht="18.95" customHeight="1">
      <c r="D376" s="427"/>
      <c r="X376" s="479"/>
      <c r="BS376" s="479"/>
    </row>
    <row r="377" spans="3:71" ht="18.95" customHeight="1">
      <c r="D377" s="427"/>
      <c r="X377" s="479"/>
      <c r="BS377" s="479"/>
    </row>
    <row r="378" spans="3:71" ht="18.95" customHeight="1">
      <c r="D378" s="427"/>
      <c r="X378" s="479"/>
      <c r="BS378" s="479"/>
    </row>
    <row r="379" spans="3:71" ht="18.95" customHeight="1">
      <c r="D379" s="427"/>
      <c r="X379" s="479"/>
      <c r="BS379" s="479"/>
    </row>
    <row r="380" spans="3:71" ht="18.95" customHeight="1">
      <c r="D380" s="427"/>
      <c r="X380" s="479"/>
      <c r="BS380" s="479"/>
    </row>
    <row r="381" spans="3:71" ht="18.95" customHeight="1">
      <c r="D381" s="427"/>
      <c r="X381" s="479"/>
      <c r="BS381" s="479"/>
    </row>
    <row r="382" spans="3:71" ht="18.95" customHeight="1">
      <c r="D382" s="427"/>
      <c r="X382" s="479"/>
      <c r="BS382" s="479"/>
    </row>
    <row r="383" spans="3:71" ht="18.95" customHeight="1">
      <c r="D383" s="427"/>
      <c r="X383" s="479"/>
      <c r="BS383" s="479"/>
    </row>
    <row r="384" spans="3:71" ht="18.95" customHeight="1">
      <c r="D384" s="427"/>
      <c r="X384" s="479"/>
      <c r="BS384" s="479"/>
    </row>
    <row r="385" spans="4:71" ht="18.95" customHeight="1">
      <c r="D385" s="427"/>
      <c r="X385" s="479"/>
      <c r="BS385" s="479"/>
    </row>
    <row r="386" spans="4:71" ht="18.95" customHeight="1">
      <c r="D386" s="427"/>
      <c r="X386" s="479"/>
      <c r="BS386" s="479"/>
    </row>
    <row r="387" spans="4:71" ht="18.95" customHeight="1">
      <c r="D387" s="427"/>
      <c r="X387" s="479"/>
      <c r="BS387" s="479"/>
    </row>
    <row r="388" spans="4:71" ht="18.95" customHeight="1">
      <c r="D388" s="427"/>
      <c r="X388" s="479"/>
      <c r="BS388" s="479"/>
    </row>
    <row r="389" spans="4:71" ht="18.95" customHeight="1">
      <c r="D389" s="427"/>
      <c r="X389" s="479"/>
      <c r="BS389" s="479"/>
    </row>
    <row r="390" spans="4:71" ht="18.95" customHeight="1">
      <c r="D390" s="427"/>
      <c r="X390" s="479"/>
      <c r="BS390" s="479"/>
    </row>
    <row r="391" spans="4:71" ht="18.95" customHeight="1">
      <c r="D391" s="427"/>
      <c r="X391" s="479"/>
      <c r="BS391" s="479"/>
    </row>
    <row r="392" spans="4:71" ht="18.95" customHeight="1">
      <c r="D392" s="427"/>
      <c r="X392" s="479"/>
      <c r="BS392" s="479"/>
    </row>
    <row r="393" spans="4:71" ht="18.95" customHeight="1">
      <c r="D393" s="427"/>
      <c r="X393" s="479"/>
      <c r="BS393" s="479"/>
    </row>
    <row r="394" spans="4:71" ht="18.95" customHeight="1">
      <c r="D394" s="427"/>
      <c r="X394" s="479"/>
      <c r="BS394" s="479"/>
    </row>
    <row r="395" spans="4:71" ht="18.95" customHeight="1">
      <c r="D395" s="427"/>
      <c r="X395" s="479"/>
      <c r="BS395" s="479"/>
    </row>
    <row r="396" spans="4:71" ht="18.95" customHeight="1">
      <c r="D396" s="427"/>
      <c r="X396" s="479"/>
      <c r="BS396" s="479"/>
    </row>
    <row r="397" spans="4:71" ht="18.95" customHeight="1">
      <c r="D397" s="427"/>
      <c r="X397" s="479"/>
      <c r="BS397" s="479"/>
    </row>
    <row r="398" spans="4:71" ht="18.95" customHeight="1">
      <c r="D398" s="427"/>
      <c r="X398" s="479"/>
      <c r="BS398" s="479"/>
    </row>
    <row r="399" spans="4:71" ht="18.95" customHeight="1">
      <c r="D399" s="427"/>
      <c r="X399" s="479"/>
      <c r="BS399" s="479"/>
    </row>
    <row r="400" spans="4:71" ht="18.95" customHeight="1">
      <c r="D400" s="427"/>
      <c r="X400" s="479"/>
      <c r="BS400" s="479"/>
    </row>
    <row r="401" spans="3:71" ht="18.95" customHeight="1">
      <c r="D401" s="427"/>
      <c r="X401" s="479"/>
      <c r="BS401" s="479"/>
    </row>
    <row r="402" spans="3:71" ht="18.95" customHeight="1">
      <c r="D402" s="427"/>
      <c r="X402" s="479"/>
      <c r="BS402" s="479"/>
    </row>
    <row r="403" spans="3:71" ht="18.95" customHeight="1">
      <c r="D403" s="427"/>
      <c r="X403" s="479"/>
      <c r="BS403" s="479"/>
    </row>
    <row r="404" spans="3:71" ht="18.95" customHeight="1">
      <c r="D404" s="427"/>
      <c r="X404" s="479"/>
      <c r="BS404" s="479"/>
    </row>
    <row r="405" spans="3:71" ht="18.95" customHeight="1">
      <c r="D405" s="427"/>
      <c r="X405" s="479"/>
      <c r="BS405" s="479"/>
    </row>
    <row r="406" spans="3:71" ht="18.95" customHeight="1">
      <c r="D406" s="427"/>
      <c r="X406" s="479"/>
      <c r="BS406" s="479"/>
    </row>
    <row r="407" spans="3:71" ht="18.95" customHeight="1">
      <c r="D407" s="427"/>
      <c r="X407" s="479"/>
      <c r="BS407" s="479"/>
    </row>
    <row r="408" spans="3:71" ht="18.95" customHeight="1">
      <c r="D408" s="427"/>
      <c r="X408" s="479"/>
      <c r="BS408" s="479"/>
    </row>
    <row r="409" spans="3:71" ht="18.95" customHeight="1">
      <c r="D409" s="427"/>
      <c r="X409" s="479"/>
      <c r="BS409" s="479"/>
    </row>
    <row r="410" spans="3:71" ht="18.95" customHeight="1">
      <c r="D410" s="427"/>
      <c r="X410" s="479"/>
      <c r="BS410" s="479"/>
    </row>
    <row r="411" spans="3:71" ht="18.95" customHeight="1">
      <c r="D411" s="427"/>
      <c r="X411" s="479"/>
      <c r="BS411" s="479"/>
    </row>
    <row r="412" spans="3:71" ht="18.95" customHeight="1">
      <c r="D412" s="427"/>
      <c r="X412" s="479"/>
      <c r="BS412" s="479"/>
    </row>
    <row r="413" spans="3:71" ht="18.95" customHeight="1">
      <c r="D413" s="427"/>
      <c r="X413" s="479"/>
      <c r="BS413" s="479"/>
    </row>
    <row r="414" spans="3:71" ht="18.95" customHeight="1">
      <c r="D414" s="427"/>
      <c r="X414" s="479"/>
      <c r="BS414" s="479"/>
    </row>
    <row r="415" spans="3:71" ht="18.95" customHeight="1">
      <c r="D415" s="427"/>
      <c r="V415" s="479">
        <f>V371+1</f>
        <v>8</v>
      </c>
      <c r="BS415" s="479"/>
    </row>
    <row r="416" spans="3:71" ht="18.95" customHeight="1">
      <c r="C416" s="430" t="str">
        <f>目次!F1</f>
        <v>【契約監理/20240401/第1版】</v>
      </c>
      <c r="D416" s="427"/>
    </row>
    <row r="417" spans="4:4" ht="18.95" customHeight="1">
      <c r="D417" s="427"/>
    </row>
    <row r="418" spans="4:4" ht="18.95" customHeight="1">
      <c r="D418" s="427"/>
    </row>
    <row r="419" spans="4:4" ht="18.95" customHeight="1">
      <c r="D419" s="427"/>
    </row>
    <row r="420" spans="4:4" ht="18.95" customHeight="1">
      <c r="D420" s="427"/>
    </row>
    <row r="421" spans="4:4" ht="18.95" customHeight="1">
      <c r="D421" s="427"/>
    </row>
    <row r="422" spans="4:4" ht="18.95" customHeight="1">
      <c r="D422" s="427"/>
    </row>
    <row r="423" spans="4:4" ht="18.95" customHeight="1">
      <c r="D423" s="427"/>
    </row>
    <row r="424" spans="4:4" ht="18.95" customHeight="1">
      <c r="D424" s="427"/>
    </row>
    <row r="425" spans="4:4" ht="18.95" customHeight="1">
      <c r="D425" s="427"/>
    </row>
    <row r="426" spans="4:4" ht="18.95" customHeight="1">
      <c r="D426" s="427"/>
    </row>
    <row r="427" spans="4:4" ht="18.95" customHeight="1">
      <c r="D427" s="427"/>
    </row>
    <row r="428" spans="4:4" ht="18.95" customHeight="1">
      <c r="D428" s="427"/>
    </row>
    <row r="429" spans="4:4" ht="18.95" customHeight="1">
      <c r="D429" s="427"/>
    </row>
    <row r="430" spans="4:4" ht="18.95" customHeight="1">
      <c r="D430" s="427"/>
    </row>
    <row r="431" spans="4:4" ht="18.95" customHeight="1">
      <c r="D431" s="427"/>
    </row>
    <row r="432" spans="4:4" ht="18.95" customHeight="1">
      <c r="D432" s="427"/>
    </row>
    <row r="433" spans="4:4" ht="18.95" customHeight="1">
      <c r="D433" s="427"/>
    </row>
    <row r="434" spans="4:4" ht="18.95" customHeight="1">
      <c r="D434" s="427"/>
    </row>
    <row r="435" spans="4:4" ht="18.95" customHeight="1">
      <c r="D435" s="427"/>
    </row>
    <row r="436" spans="4:4" ht="18.95" customHeight="1">
      <c r="D436" s="427"/>
    </row>
    <row r="437" spans="4:4" ht="18.95" customHeight="1">
      <c r="D437" s="427"/>
    </row>
    <row r="438" spans="4:4" ht="18.95" customHeight="1">
      <c r="D438" s="427"/>
    </row>
    <row r="439" spans="4:4" ht="18.95" customHeight="1">
      <c r="D439" s="427"/>
    </row>
    <row r="440" spans="4:4" ht="18.95" customHeight="1">
      <c r="D440" s="427"/>
    </row>
    <row r="441" spans="4:4" ht="18.95" customHeight="1">
      <c r="D441" s="427"/>
    </row>
    <row r="442" spans="4:4" ht="18.95" customHeight="1">
      <c r="D442" s="427"/>
    </row>
    <row r="443" spans="4:4" ht="18.95" customHeight="1">
      <c r="D443" s="427"/>
    </row>
    <row r="444" spans="4:4" ht="18.95" customHeight="1">
      <c r="D444" s="427"/>
    </row>
    <row r="445" spans="4:4" ht="18.95" customHeight="1">
      <c r="D445" s="427"/>
    </row>
    <row r="446" spans="4:4" ht="18.95" customHeight="1">
      <c r="D446" s="427"/>
    </row>
    <row r="447" spans="4:4" ht="18.95" customHeight="1">
      <c r="D447" s="427"/>
    </row>
    <row r="448" spans="4:4" ht="18.95" customHeight="1">
      <c r="D448" s="427"/>
    </row>
    <row r="449" spans="3:71" ht="18.95" customHeight="1">
      <c r="D449" s="427"/>
    </row>
    <row r="450" spans="3:71" ht="18.95" customHeight="1">
      <c r="D450" s="427"/>
    </row>
    <row r="451" spans="3:71" ht="18.95" customHeight="1">
      <c r="D451" s="427"/>
    </row>
    <row r="452" spans="3:71" ht="18.95" customHeight="1">
      <c r="D452" s="427"/>
    </row>
    <row r="453" spans="3:71" ht="18.95" customHeight="1">
      <c r="D453" s="427"/>
    </row>
    <row r="454" spans="3:71" ht="18.95" customHeight="1">
      <c r="D454" s="427"/>
    </row>
    <row r="455" spans="3:71" ht="18.95" customHeight="1">
      <c r="D455" s="427"/>
    </row>
    <row r="456" spans="3:71" ht="18.95" customHeight="1">
      <c r="D456" s="427"/>
    </row>
    <row r="457" spans="3:71" ht="18.95" customHeight="1">
      <c r="D457" s="427"/>
    </row>
    <row r="458" spans="3:71" ht="18.95" customHeight="1">
      <c r="D458" s="427"/>
    </row>
    <row r="459" spans="3:71" ht="18.95" customHeight="1">
      <c r="D459" s="427"/>
      <c r="V459" s="479">
        <f>V415+1</f>
        <v>9</v>
      </c>
    </row>
    <row r="460" spans="3:71" ht="18.95" customHeight="1">
      <c r="C460" s="430" t="str">
        <f>目次!F1</f>
        <v>【契約監理/20240401/第1版】</v>
      </c>
      <c r="D460" s="427"/>
      <c r="X460" s="479"/>
      <c r="BS460" s="479"/>
    </row>
    <row r="461" spans="3:71" ht="18.95" customHeight="1">
      <c r="D461" s="427"/>
      <c r="X461" s="479"/>
      <c r="BS461" s="479"/>
    </row>
    <row r="462" spans="3:71" ht="18.95" customHeight="1">
      <c r="D462" s="427"/>
      <c r="X462" s="479"/>
      <c r="BS462" s="479"/>
    </row>
    <row r="463" spans="3:71" ht="18.95" customHeight="1">
      <c r="D463" s="427"/>
      <c r="X463" s="479"/>
      <c r="BS463" s="479"/>
    </row>
    <row r="464" spans="3:71" ht="18.95" customHeight="1">
      <c r="D464" s="427"/>
      <c r="X464" s="479"/>
      <c r="BS464" s="479"/>
    </row>
    <row r="465" spans="4:71" ht="18.95" customHeight="1">
      <c r="D465" s="427"/>
      <c r="X465" s="479"/>
      <c r="BS465" s="479"/>
    </row>
    <row r="466" spans="4:71" ht="18.95" customHeight="1">
      <c r="D466" s="427"/>
      <c r="X466" s="479"/>
      <c r="BS466" s="479"/>
    </row>
    <row r="467" spans="4:71" ht="18.95" customHeight="1">
      <c r="D467" s="427"/>
      <c r="X467" s="479"/>
      <c r="BS467" s="479"/>
    </row>
    <row r="468" spans="4:71" ht="18.95" customHeight="1">
      <c r="D468" s="427"/>
      <c r="X468" s="479"/>
      <c r="BS468" s="479"/>
    </row>
    <row r="469" spans="4:71" ht="18.95" customHeight="1">
      <c r="D469" s="427"/>
      <c r="X469" s="479"/>
      <c r="BS469" s="479"/>
    </row>
    <row r="470" spans="4:71" ht="18.95" customHeight="1">
      <c r="D470" s="427"/>
      <c r="X470" s="479"/>
      <c r="BS470" s="479"/>
    </row>
    <row r="471" spans="4:71" ht="18.95" customHeight="1">
      <c r="D471" s="427"/>
      <c r="X471" s="479"/>
      <c r="BS471" s="479"/>
    </row>
    <row r="472" spans="4:71" ht="18.95" customHeight="1">
      <c r="D472" s="427"/>
      <c r="X472" s="479"/>
      <c r="BS472" s="479"/>
    </row>
    <row r="473" spans="4:71" ht="18.95" customHeight="1">
      <c r="D473" s="427"/>
      <c r="X473" s="479"/>
      <c r="BS473" s="479"/>
    </row>
    <row r="474" spans="4:71" ht="18.95" customHeight="1">
      <c r="D474" s="427"/>
      <c r="X474" s="479"/>
      <c r="BS474" s="479"/>
    </row>
    <row r="475" spans="4:71" ht="18.95" customHeight="1">
      <c r="D475" s="427"/>
      <c r="X475" s="479"/>
      <c r="BS475" s="479"/>
    </row>
    <row r="476" spans="4:71" ht="18.95" customHeight="1">
      <c r="D476" s="427"/>
      <c r="X476" s="479"/>
      <c r="BS476" s="479"/>
    </row>
    <row r="477" spans="4:71" ht="18.95" customHeight="1">
      <c r="D477" s="427"/>
      <c r="X477" s="479"/>
      <c r="BS477" s="479"/>
    </row>
    <row r="478" spans="4:71" ht="18.95" customHeight="1">
      <c r="D478" s="427"/>
      <c r="X478" s="479"/>
      <c r="BS478" s="479"/>
    </row>
    <row r="479" spans="4:71" ht="18.95" customHeight="1">
      <c r="D479" s="427"/>
      <c r="X479" s="479"/>
      <c r="BS479" s="479"/>
    </row>
    <row r="480" spans="4:71" ht="18.95" customHeight="1">
      <c r="D480" s="427"/>
      <c r="X480" s="479"/>
      <c r="BS480" s="479"/>
    </row>
    <row r="481" spans="4:71" ht="18.95" customHeight="1">
      <c r="D481" s="427"/>
      <c r="X481" s="479"/>
      <c r="BS481" s="479"/>
    </row>
    <row r="482" spans="4:71" ht="18.95" customHeight="1">
      <c r="D482" s="427"/>
      <c r="X482" s="479"/>
      <c r="BS482" s="479"/>
    </row>
    <row r="483" spans="4:71" ht="18.95" customHeight="1">
      <c r="D483" s="427"/>
      <c r="X483" s="479"/>
      <c r="BS483" s="479"/>
    </row>
    <row r="484" spans="4:71" ht="18.95" customHeight="1">
      <c r="D484" s="427"/>
      <c r="X484" s="479"/>
      <c r="BS484" s="479"/>
    </row>
    <row r="485" spans="4:71" ht="18.95" customHeight="1">
      <c r="D485" s="427"/>
      <c r="X485" s="479"/>
      <c r="BS485" s="479"/>
    </row>
    <row r="486" spans="4:71" ht="18.95" customHeight="1">
      <c r="D486" s="427"/>
      <c r="X486" s="479"/>
      <c r="BS486" s="479"/>
    </row>
    <row r="487" spans="4:71" ht="18.95" customHeight="1">
      <c r="D487" s="427"/>
      <c r="X487" s="479"/>
      <c r="BS487" s="479"/>
    </row>
    <row r="488" spans="4:71" ht="18.95" customHeight="1">
      <c r="D488" s="427"/>
      <c r="X488" s="479"/>
      <c r="BS488" s="479"/>
    </row>
    <row r="489" spans="4:71" ht="18.95" customHeight="1">
      <c r="D489" s="427"/>
      <c r="X489" s="479"/>
      <c r="BS489" s="479"/>
    </row>
    <row r="490" spans="4:71" ht="18.95" customHeight="1">
      <c r="D490" s="427"/>
      <c r="X490" s="479"/>
      <c r="BS490" s="479"/>
    </row>
    <row r="491" spans="4:71" ht="18.95" customHeight="1">
      <c r="D491" s="427"/>
      <c r="X491" s="479"/>
      <c r="BS491" s="479"/>
    </row>
    <row r="492" spans="4:71" ht="18.95" customHeight="1">
      <c r="D492" s="427"/>
      <c r="X492" s="479"/>
      <c r="BS492" s="479"/>
    </row>
    <row r="493" spans="4:71" ht="18.95" customHeight="1">
      <c r="D493" s="427"/>
      <c r="X493" s="479"/>
      <c r="BS493" s="479"/>
    </row>
    <row r="494" spans="4:71" ht="18.95" customHeight="1">
      <c r="D494" s="427"/>
      <c r="X494" s="479"/>
      <c r="BS494" s="479"/>
    </row>
    <row r="495" spans="4:71" ht="18.95" customHeight="1">
      <c r="D495" s="427"/>
      <c r="X495" s="479"/>
      <c r="BS495" s="479"/>
    </row>
    <row r="496" spans="4:71" ht="18.95" customHeight="1">
      <c r="D496" s="427"/>
      <c r="X496" s="479"/>
      <c r="BS496" s="479"/>
    </row>
    <row r="497" spans="3:71" ht="18.95" customHeight="1">
      <c r="D497" s="427"/>
      <c r="X497" s="479"/>
      <c r="BS497" s="479"/>
    </row>
    <row r="498" spans="3:71" ht="18.95" customHeight="1">
      <c r="D498" s="427"/>
      <c r="X498" s="479"/>
      <c r="BS498" s="479"/>
    </row>
    <row r="499" spans="3:71" ht="18.95" customHeight="1">
      <c r="D499" s="427"/>
      <c r="X499" s="479"/>
      <c r="BS499" s="479"/>
    </row>
    <row r="500" spans="3:71" ht="18.95" customHeight="1">
      <c r="D500" s="427"/>
      <c r="X500" s="479"/>
      <c r="BS500" s="479"/>
    </row>
    <row r="501" spans="3:71" ht="18.95" customHeight="1">
      <c r="D501" s="427"/>
      <c r="X501" s="479"/>
      <c r="BS501" s="479"/>
    </row>
    <row r="502" spans="3:71" ht="18.95" customHeight="1">
      <c r="D502" s="427"/>
      <c r="X502" s="479"/>
      <c r="BS502" s="479"/>
    </row>
    <row r="503" spans="3:71" ht="18.95" customHeight="1">
      <c r="D503" s="427"/>
      <c r="V503" s="480">
        <f>V459+1</f>
        <v>10</v>
      </c>
      <c r="BS503" s="479"/>
    </row>
    <row r="504" spans="3:71" ht="18.95" customHeight="1">
      <c r="C504" s="430" t="str">
        <f>目次!F1</f>
        <v>【契約監理/20240401/第1版】</v>
      </c>
      <c r="D504" s="427"/>
    </row>
    <row r="505" spans="3:71" ht="18.95" customHeight="1">
      <c r="D505" s="427"/>
    </row>
    <row r="506" spans="3:71" ht="18.95" customHeight="1">
      <c r="D506" s="427"/>
    </row>
    <row r="507" spans="3:71" ht="18.95" customHeight="1">
      <c r="D507" s="427"/>
    </row>
    <row r="508" spans="3:71" ht="18.95" customHeight="1">
      <c r="D508" s="427"/>
    </row>
    <row r="509" spans="3:71" ht="18.95" customHeight="1">
      <c r="D509" s="427"/>
    </row>
    <row r="510" spans="3:71" ht="18.95" customHeight="1">
      <c r="D510" s="427"/>
    </row>
    <row r="511" spans="3:71" ht="18.95" customHeight="1">
      <c r="D511" s="427"/>
    </row>
    <row r="512" spans="3:71" ht="18.95" customHeight="1">
      <c r="D512" s="427"/>
    </row>
    <row r="513" spans="4:4" ht="18.95" customHeight="1">
      <c r="D513" s="427"/>
    </row>
    <row r="514" spans="4:4" ht="18.95" customHeight="1">
      <c r="D514" s="427"/>
    </row>
    <row r="515" spans="4:4" ht="18.95" customHeight="1">
      <c r="D515" s="427"/>
    </row>
    <row r="516" spans="4:4" ht="18.95" customHeight="1">
      <c r="D516" s="427"/>
    </row>
    <row r="517" spans="4:4" ht="18.95" customHeight="1">
      <c r="D517" s="427"/>
    </row>
    <row r="518" spans="4:4" ht="18.95" customHeight="1">
      <c r="D518" s="427"/>
    </row>
    <row r="519" spans="4:4" ht="18.95" customHeight="1">
      <c r="D519" s="427"/>
    </row>
    <row r="520" spans="4:4" ht="18.95" customHeight="1">
      <c r="D520" s="427"/>
    </row>
    <row r="521" spans="4:4" ht="18.95" customHeight="1">
      <c r="D521" s="427"/>
    </row>
    <row r="522" spans="4:4" ht="18.95" customHeight="1">
      <c r="D522" s="427"/>
    </row>
    <row r="523" spans="4:4" ht="18.95" customHeight="1">
      <c r="D523" s="427"/>
    </row>
    <row r="524" spans="4:4" ht="18.95" customHeight="1">
      <c r="D524" s="427"/>
    </row>
    <row r="525" spans="4:4" ht="18.95" customHeight="1">
      <c r="D525" s="427"/>
    </row>
    <row r="526" spans="4:4" ht="18.95" customHeight="1">
      <c r="D526" s="427"/>
    </row>
    <row r="527" spans="4:4" ht="18.95" customHeight="1">
      <c r="D527" s="427"/>
    </row>
    <row r="528" spans="4:4" ht="18.95" customHeight="1">
      <c r="D528" s="427"/>
    </row>
    <row r="529" spans="4:4" ht="18.95" customHeight="1">
      <c r="D529" s="427"/>
    </row>
    <row r="530" spans="4:4" ht="18.95" customHeight="1">
      <c r="D530" s="427"/>
    </row>
    <row r="531" spans="4:4" ht="18.95" customHeight="1">
      <c r="D531" s="427"/>
    </row>
    <row r="532" spans="4:4" ht="18.95" customHeight="1">
      <c r="D532" s="427"/>
    </row>
    <row r="533" spans="4:4" ht="18.95" customHeight="1">
      <c r="D533" s="427"/>
    </row>
    <row r="534" spans="4:4" ht="18.95" customHeight="1">
      <c r="D534" s="427"/>
    </row>
    <row r="535" spans="4:4" ht="18.95" customHeight="1">
      <c r="D535" s="427"/>
    </row>
    <row r="536" spans="4:4" ht="18.95" customHeight="1">
      <c r="D536" s="427"/>
    </row>
    <row r="537" spans="4:4" ht="18.95" customHeight="1">
      <c r="D537" s="427"/>
    </row>
    <row r="538" spans="4:4" ht="18.95" customHeight="1">
      <c r="D538" s="427"/>
    </row>
    <row r="539" spans="4:4" ht="18.95" customHeight="1">
      <c r="D539" s="427"/>
    </row>
    <row r="540" spans="4:4" ht="18.95" customHeight="1">
      <c r="D540" s="427"/>
    </row>
    <row r="541" spans="4:4" ht="18.95" customHeight="1">
      <c r="D541" s="427"/>
    </row>
    <row r="542" spans="4:4" ht="18.95" customHeight="1">
      <c r="D542" s="427"/>
    </row>
    <row r="543" spans="4:4" ht="18.95" customHeight="1">
      <c r="D543" s="427"/>
    </row>
    <row r="544" spans="4:4" ht="18.95" customHeight="1">
      <c r="D544" s="427"/>
    </row>
    <row r="545" spans="3:71" ht="18.95" customHeight="1">
      <c r="D545" s="427"/>
    </row>
    <row r="546" spans="3:71" ht="18.95" customHeight="1">
      <c r="D546" s="427"/>
    </row>
    <row r="547" spans="3:71" ht="18.95" customHeight="1">
      <c r="D547" s="427"/>
      <c r="V547" s="480">
        <f>V503+1</f>
        <v>11</v>
      </c>
    </row>
    <row r="548" spans="3:71" ht="18.95" customHeight="1">
      <c r="C548" s="430" t="str">
        <f>目次!F1</f>
        <v>【契約監理/20240401/第1版】</v>
      </c>
      <c r="D548" s="427"/>
      <c r="X548" s="479"/>
      <c r="BS548" s="479"/>
    </row>
    <row r="549" spans="3:71" ht="18.95" customHeight="1">
      <c r="D549" s="427"/>
      <c r="X549" s="479"/>
      <c r="BS549" s="479"/>
    </row>
    <row r="550" spans="3:71" ht="18.95" customHeight="1">
      <c r="D550" s="427"/>
      <c r="X550" s="479"/>
      <c r="BS550" s="479"/>
    </row>
    <row r="551" spans="3:71" ht="18.95" customHeight="1">
      <c r="D551" s="427"/>
      <c r="X551" s="479"/>
      <c r="BS551" s="479"/>
    </row>
    <row r="552" spans="3:71" ht="18.95" customHeight="1">
      <c r="D552" s="427"/>
      <c r="X552" s="479"/>
      <c r="BS552" s="479"/>
    </row>
    <row r="553" spans="3:71" ht="18.95" customHeight="1">
      <c r="D553" s="427"/>
      <c r="X553" s="479"/>
      <c r="BS553" s="479"/>
    </row>
    <row r="554" spans="3:71" ht="18.95" customHeight="1">
      <c r="D554" s="427"/>
      <c r="X554" s="479"/>
      <c r="BS554" s="479"/>
    </row>
    <row r="555" spans="3:71" ht="18.95" customHeight="1">
      <c r="D555" s="427"/>
      <c r="X555" s="479"/>
      <c r="BS555" s="479"/>
    </row>
    <row r="556" spans="3:71" ht="18.95" customHeight="1">
      <c r="D556" s="427"/>
      <c r="X556" s="479"/>
      <c r="BS556" s="479"/>
    </row>
    <row r="557" spans="3:71" ht="18.95" customHeight="1">
      <c r="D557" s="427"/>
      <c r="X557" s="479"/>
      <c r="BS557" s="479"/>
    </row>
    <row r="558" spans="3:71" ht="18.95" customHeight="1">
      <c r="D558" s="427"/>
      <c r="X558" s="479"/>
      <c r="BS558" s="479"/>
    </row>
    <row r="559" spans="3:71" ht="18.95" customHeight="1">
      <c r="D559" s="427"/>
      <c r="X559" s="479"/>
      <c r="BS559" s="479"/>
    </row>
    <row r="560" spans="3:71" ht="18.95" customHeight="1">
      <c r="D560" s="427"/>
      <c r="X560" s="479"/>
      <c r="BS560" s="479"/>
    </row>
    <row r="561" spans="4:71" ht="18.95" customHeight="1">
      <c r="D561" s="427"/>
      <c r="X561" s="479"/>
      <c r="BS561" s="479"/>
    </row>
    <row r="562" spans="4:71" ht="18.95" customHeight="1">
      <c r="D562" s="427"/>
      <c r="X562" s="479"/>
      <c r="BS562" s="479"/>
    </row>
    <row r="563" spans="4:71" ht="18.95" customHeight="1">
      <c r="D563" s="427"/>
      <c r="X563" s="479"/>
      <c r="BS563" s="479"/>
    </row>
    <row r="564" spans="4:71" ht="18.95" customHeight="1">
      <c r="D564" s="427"/>
      <c r="X564" s="479"/>
      <c r="BS564" s="479"/>
    </row>
    <row r="565" spans="4:71" ht="18.95" customHeight="1">
      <c r="D565" s="427"/>
      <c r="X565" s="479"/>
      <c r="BS565" s="479"/>
    </row>
    <row r="566" spans="4:71" ht="18.95" customHeight="1">
      <c r="D566" s="427"/>
      <c r="X566" s="479"/>
      <c r="BS566" s="479"/>
    </row>
    <row r="567" spans="4:71" ht="18.95" customHeight="1">
      <c r="D567" s="427"/>
      <c r="X567" s="479"/>
      <c r="BS567" s="479"/>
    </row>
    <row r="568" spans="4:71" ht="18.95" customHeight="1">
      <c r="D568" s="427"/>
      <c r="X568" s="479"/>
      <c r="BS568" s="479"/>
    </row>
    <row r="569" spans="4:71" ht="18.95" customHeight="1">
      <c r="D569" s="427"/>
      <c r="X569" s="479"/>
      <c r="BS569" s="479"/>
    </row>
    <row r="570" spans="4:71" ht="18.95" customHeight="1">
      <c r="D570" s="427"/>
      <c r="X570" s="479"/>
      <c r="BS570" s="479"/>
    </row>
    <row r="571" spans="4:71" ht="18.95" customHeight="1">
      <c r="D571" s="427"/>
      <c r="X571" s="479"/>
      <c r="BS571" s="479"/>
    </row>
    <row r="572" spans="4:71" ht="18.95" customHeight="1">
      <c r="D572" s="427"/>
      <c r="X572" s="479"/>
      <c r="BS572" s="479"/>
    </row>
    <row r="573" spans="4:71" ht="18.95" customHeight="1">
      <c r="D573" s="427"/>
      <c r="X573" s="479"/>
      <c r="BS573" s="479"/>
    </row>
    <row r="574" spans="4:71" ht="18.95" customHeight="1">
      <c r="D574" s="427"/>
      <c r="X574" s="479"/>
      <c r="BS574" s="479"/>
    </row>
    <row r="575" spans="4:71" ht="18.95" customHeight="1">
      <c r="D575" s="427"/>
      <c r="X575" s="479"/>
      <c r="BS575" s="479"/>
    </row>
    <row r="576" spans="4:71" ht="18.95" customHeight="1">
      <c r="D576" s="427"/>
      <c r="X576" s="479"/>
      <c r="BS576" s="479"/>
    </row>
    <row r="577" spans="3:71" ht="18.95" customHeight="1">
      <c r="D577" s="427"/>
      <c r="X577" s="479"/>
      <c r="BS577" s="479"/>
    </row>
    <row r="578" spans="3:71" ht="18.95" customHeight="1">
      <c r="D578" s="427"/>
      <c r="X578" s="479"/>
      <c r="BS578" s="479"/>
    </row>
    <row r="579" spans="3:71" ht="18.95" customHeight="1">
      <c r="D579" s="427"/>
      <c r="X579" s="479"/>
      <c r="BS579" s="479"/>
    </row>
    <row r="580" spans="3:71" ht="18.95" customHeight="1">
      <c r="D580" s="427"/>
      <c r="X580" s="479"/>
      <c r="BS580" s="479"/>
    </row>
    <row r="581" spans="3:71" ht="18.95" customHeight="1">
      <c r="D581" s="427"/>
      <c r="X581" s="479"/>
      <c r="BS581" s="479"/>
    </row>
    <row r="582" spans="3:71" ht="18.95" customHeight="1">
      <c r="D582" s="427"/>
      <c r="X582" s="479"/>
      <c r="BS582" s="479"/>
    </row>
    <row r="583" spans="3:71" ht="18.95" customHeight="1">
      <c r="D583" s="427"/>
      <c r="X583" s="479"/>
      <c r="BS583" s="479"/>
    </row>
    <row r="584" spans="3:71" ht="18.95" customHeight="1">
      <c r="D584" s="427"/>
      <c r="X584" s="479"/>
      <c r="BS584" s="479"/>
    </row>
    <row r="585" spans="3:71" ht="18.95" customHeight="1">
      <c r="D585" s="427"/>
      <c r="X585" s="479"/>
      <c r="BS585" s="479"/>
    </row>
    <row r="586" spans="3:71" ht="18.95" customHeight="1">
      <c r="D586" s="427"/>
      <c r="X586" s="479"/>
      <c r="BS586" s="479"/>
    </row>
    <row r="587" spans="3:71" ht="18.95" customHeight="1">
      <c r="D587" s="427"/>
      <c r="X587" s="479"/>
      <c r="BS587" s="479"/>
    </row>
    <row r="588" spans="3:71" ht="18.95" customHeight="1">
      <c r="D588" s="427"/>
      <c r="X588" s="479"/>
      <c r="BS588" s="479"/>
    </row>
    <row r="589" spans="3:71" ht="18.95" customHeight="1">
      <c r="D589" s="427"/>
      <c r="X589" s="479"/>
      <c r="BS589" s="479"/>
    </row>
    <row r="590" spans="3:71" ht="18.95" customHeight="1">
      <c r="D590" s="427"/>
      <c r="X590" s="479"/>
      <c r="BS590" s="479"/>
    </row>
    <row r="591" spans="3:71" ht="18.95" customHeight="1">
      <c r="D591" s="427"/>
      <c r="V591" s="480">
        <f>V547+1</f>
        <v>12</v>
      </c>
      <c r="BS591" s="479"/>
    </row>
    <row r="592" spans="3:71" ht="18.95" customHeight="1">
      <c r="C592" s="430" t="str">
        <f>目次!F1</f>
        <v>【契約監理/20240401/第1版】</v>
      </c>
      <c r="D592" s="427"/>
      <c r="X592" s="479"/>
      <c r="BS592" s="479"/>
    </row>
    <row r="593" spans="4:71" ht="18.95" customHeight="1">
      <c r="D593" s="427"/>
      <c r="X593" s="479"/>
      <c r="BS593" s="479"/>
    </row>
    <row r="594" spans="4:71" ht="18.95" customHeight="1">
      <c r="D594" s="427"/>
      <c r="X594" s="479"/>
      <c r="BS594" s="479"/>
    </row>
    <row r="595" spans="4:71" ht="18.95" customHeight="1">
      <c r="D595" s="427"/>
      <c r="X595" s="479"/>
      <c r="BS595" s="479"/>
    </row>
    <row r="596" spans="4:71" ht="18.95" customHeight="1">
      <c r="D596" s="427"/>
      <c r="X596" s="479"/>
      <c r="BS596" s="479"/>
    </row>
    <row r="597" spans="4:71" ht="18.95" customHeight="1">
      <c r="D597" s="427"/>
      <c r="X597" s="479"/>
      <c r="BS597" s="479"/>
    </row>
    <row r="598" spans="4:71" ht="18.95" customHeight="1">
      <c r="D598" s="427"/>
      <c r="X598" s="479"/>
      <c r="BS598" s="479"/>
    </row>
    <row r="599" spans="4:71" ht="18.95" customHeight="1">
      <c r="D599" s="427"/>
      <c r="X599" s="479"/>
      <c r="BS599" s="479"/>
    </row>
    <row r="600" spans="4:71" ht="18.95" customHeight="1">
      <c r="D600" s="427"/>
      <c r="X600" s="479"/>
      <c r="BS600" s="479"/>
    </row>
    <row r="601" spans="4:71" ht="18.95" customHeight="1">
      <c r="D601" s="427"/>
      <c r="X601" s="479"/>
      <c r="BS601" s="479"/>
    </row>
    <row r="602" spans="4:71" ht="18.95" customHeight="1">
      <c r="D602" s="427"/>
      <c r="X602" s="479"/>
      <c r="BS602" s="479"/>
    </row>
    <row r="603" spans="4:71" ht="18.95" customHeight="1">
      <c r="D603" s="427"/>
      <c r="X603" s="479"/>
      <c r="BS603" s="479"/>
    </row>
    <row r="604" spans="4:71" ht="18.95" customHeight="1">
      <c r="D604" s="427"/>
      <c r="X604" s="479"/>
      <c r="BS604" s="479"/>
    </row>
    <row r="605" spans="4:71" ht="18.95" customHeight="1">
      <c r="D605" s="427"/>
      <c r="X605" s="479"/>
      <c r="BS605" s="479"/>
    </row>
    <row r="606" spans="4:71" ht="18.95" customHeight="1">
      <c r="D606" s="427"/>
      <c r="X606" s="479"/>
      <c r="BS606" s="479"/>
    </row>
    <row r="607" spans="4:71" ht="18.95" customHeight="1">
      <c r="D607" s="427"/>
      <c r="X607" s="479"/>
      <c r="BS607" s="479"/>
    </row>
    <row r="608" spans="4:71" ht="18.95" customHeight="1">
      <c r="D608" s="427"/>
      <c r="X608" s="479"/>
      <c r="BS608" s="479"/>
    </row>
    <row r="609" spans="4:71" ht="18.95" customHeight="1">
      <c r="D609" s="427"/>
      <c r="X609" s="479"/>
      <c r="BS609" s="479"/>
    </row>
    <row r="610" spans="4:71" ht="18.95" customHeight="1">
      <c r="D610" s="427"/>
      <c r="X610" s="479"/>
      <c r="BS610" s="479"/>
    </row>
    <row r="611" spans="4:71" ht="18.95" customHeight="1">
      <c r="D611" s="427"/>
      <c r="X611" s="479"/>
      <c r="BS611" s="479"/>
    </row>
    <row r="612" spans="4:71" ht="18.95" customHeight="1">
      <c r="D612" s="427"/>
      <c r="X612" s="479"/>
      <c r="BS612" s="479"/>
    </row>
    <row r="613" spans="4:71" ht="18.95" customHeight="1">
      <c r="D613" s="427"/>
      <c r="X613" s="479"/>
      <c r="BS613" s="479"/>
    </row>
    <row r="614" spans="4:71" ht="18.95" customHeight="1">
      <c r="D614" s="427"/>
      <c r="X614" s="479"/>
      <c r="BS614" s="479"/>
    </row>
    <row r="615" spans="4:71" ht="18.95" customHeight="1">
      <c r="D615" s="427"/>
      <c r="X615" s="479"/>
      <c r="BS615" s="479"/>
    </row>
    <row r="616" spans="4:71" ht="18.95" customHeight="1">
      <c r="D616" s="427"/>
      <c r="X616" s="479"/>
      <c r="BS616" s="479"/>
    </row>
    <row r="617" spans="4:71" ht="18.95" customHeight="1">
      <c r="D617" s="427"/>
      <c r="X617" s="479"/>
      <c r="BS617" s="479"/>
    </row>
    <row r="618" spans="4:71" ht="18.95" customHeight="1">
      <c r="D618" s="427"/>
      <c r="X618" s="479"/>
      <c r="BS618" s="479"/>
    </row>
    <row r="619" spans="4:71" ht="18.95" customHeight="1">
      <c r="D619" s="427"/>
      <c r="X619" s="479"/>
      <c r="BS619" s="479"/>
    </row>
    <row r="620" spans="4:71" ht="18.95" customHeight="1">
      <c r="D620" s="427"/>
      <c r="X620" s="479"/>
      <c r="BS620" s="479"/>
    </row>
    <row r="621" spans="4:71" ht="18.95" customHeight="1">
      <c r="D621" s="427"/>
      <c r="X621" s="479"/>
      <c r="BS621" s="479"/>
    </row>
    <row r="622" spans="4:71" ht="18.95" customHeight="1">
      <c r="D622" s="427"/>
      <c r="X622" s="479"/>
      <c r="BS622" s="479"/>
    </row>
    <row r="623" spans="4:71" ht="18.95" customHeight="1">
      <c r="D623" s="427"/>
      <c r="X623" s="479"/>
      <c r="BS623" s="479"/>
    </row>
    <row r="624" spans="4:71" ht="18.95" customHeight="1">
      <c r="D624" s="427"/>
      <c r="X624" s="479"/>
      <c r="BS624" s="479"/>
    </row>
    <row r="625" spans="3:71" ht="18.95" customHeight="1">
      <c r="D625" s="427"/>
      <c r="X625" s="479"/>
      <c r="BS625" s="479"/>
    </row>
    <row r="626" spans="3:71" ht="18.95" customHeight="1">
      <c r="D626" s="427"/>
      <c r="X626" s="479"/>
      <c r="BS626" s="479"/>
    </row>
    <row r="627" spans="3:71" ht="18.95" customHeight="1">
      <c r="D627" s="427"/>
      <c r="X627" s="479"/>
      <c r="BS627" s="479"/>
    </row>
    <row r="628" spans="3:71" ht="18.95" customHeight="1">
      <c r="D628" s="427"/>
      <c r="X628" s="479"/>
      <c r="BS628" s="479"/>
    </row>
    <row r="629" spans="3:71" ht="18.95" customHeight="1">
      <c r="D629" s="427"/>
      <c r="X629" s="479"/>
      <c r="BS629" s="479"/>
    </row>
    <row r="630" spans="3:71" ht="18.95" customHeight="1">
      <c r="D630" s="427"/>
      <c r="X630" s="479"/>
      <c r="BS630" s="479"/>
    </row>
    <row r="631" spans="3:71" ht="18.95" customHeight="1">
      <c r="D631" s="427"/>
      <c r="X631" s="479"/>
      <c r="BS631" s="479"/>
    </row>
    <row r="632" spans="3:71" ht="18.95" customHeight="1">
      <c r="D632" s="427"/>
      <c r="X632" s="479"/>
      <c r="BS632" s="479"/>
    </row>
    <row r="633" spans="3:71" ht="18.95" customHeight="1">
      <c r="D633" s="427"/>
      <c r="X633" s="479"/>
      <c r="BS633" s="479"/>
    </row>
    <row r="634" spans="3:71" ht="18.95" customHeight="1">
      <c r="D634" s="427"/>
      <c r="X634" s="479"/>
      <c r="BS634" s="479"/>
    </row>
    <row r="635" spans="3:71" ht="18.95" customHeight="1">
      <c r="D635" s="427"/>
      <c r="V635" s="480">
        <f>V591+1</f>
        <v>13</v>
      </c>
    </row>
    <row r="636" spans="3:71" ht="18.95" customHeight="1">
      <c r="C636" s="430" t="str">
        <f>目次!F1</f>
        <v>【契約監理/20240401/第1版】</v>
      </c>
      <c r="D636" s="427"/>
      <c r="X636" s="479"/>
      <c r="BS636" s="479"/>
    </row>
    <row r="637" spans="3:71" ht="18.95" customHeight="1">
      <c r="D637" s="427"/>
      <c r="X637" s="479"/>
      <c r="BS637" s="479"/>
    </row>
    <row r="638" spans="3:71" ht="18.95" customHeight="1">
      <c r="D638" s="427"/>
      <c r="X638" s="479"/>
      <c r="BS638" s="479"/>
    </row>
    <row r="639" spans="3:71" ht="18.95" customHeight="1">
      <c r="D639" s="427"/>
      <c r="X639" s="479"/>
      <c r="BS639" s="479"/>
    </row>
    <row r="640" spans="3:71" ht="18.95" customHeight="1">
      <c r="D640" s="427"/>
      <c r="X640" s="479"/>
      <c r="BS640" s="479"/>
    </row>
    <row r="641" spans="4:71" ht="18.95" customHeight="1">
      <c r="D641" s="427"/>
      <c r="X641" s="479"/>
      <c r="BS641" s="479"/>
    </row>
    <row r="642" spans="4:71" ht="18.95" customHeight="1">
      <c r="D642" s="427"/>
      <c r="X642" s="479"/>
      <c r="BS642" s="479"/>
    </row>
    <row r="643" spans="4:71" ht="18.95" customHeight="1">
      <c r="D643" s="427"/>
      <c r="X643" s="479"/>
      <c r="BS643" s="479"/>
    </row>
    <row r="644" spans="4:71" ht="18.95" customHeight="1">
      <c r="D644" s="427"/>
      <c r="X644" s="479"/>
      <c r="BS644" s="479"/>
    </row>
    <row r="645" spans="4:71" ht="18.95" customHeight="1">
      <c r="D645" s="427"/>
      <c r="X645" s="479"/>
      <c r="BS645" s="479"/>
    </row>
    <row r="646" spans="4:71" ht="18.95" customHeight="1">
      <c r="D646" s="427"/>
      <c r="X646" s="479"/>
      <c r="BS646" s="479"/>
    </row>
    <row r="647" spans="4:71" ht="18.95" customHeight="1">
      <c r="D647" s="427"/>
      <c r="X647" s="479"/>
      <c r="BS647" s="479"/>
    </row>
    <row r="648" spans="4:71" ht="18.95" customHeight="1">
      <c r="D648" s="427"/>
      <c r="X648" s="479"/>
      <c r="BS648" s="479"/>
    </row>
    <row r="649" spans="4:71" ht="18.95" customHeight="1">
      <c r="D649" s="427"/>
      <c r="X649" s="479"/>
      <c r="BS649" s="479"/>
    </row>
    <row r="650" spans="4:71" ht="18.95" customHeight="1">
      <c r="D650" s="427"/>
      <c r="X650" s="479"/>
      <c r="BS650" s="479"/>
    </row>
    <row r="651" spans="4:71" ht="18.95" customHeight="1">
      <c r="D651" s="427"/>
      <c r="X651" s="479"/>
      <c r="BS651" s="479"/>
    </row>
    <row r="652" spans="4:71" ht="18.95" customHeight="1">
      <c r="D652" s="427"/>
      <c r="X652" s="479"/>
      <c r="BS652" s="479"/>
    </row>
    <row r="653" spans="4:71" ht="18.95" customHeight="1">
      <c r="D653" s="427"/>
      <c r="X653" s="479"/>
      <c r="BS653" s="479"/>
    </row>
    <row r="654" spans="4:71" ht="18.95" customHeight="1">
      <c r="D654" s="427"/>
      <c r="X654" s="479"/>
      <c r="BS654" s="479"/>
    </row>
    <row r="655" spans="4:71" ht="18.95" customHeight="1">
      <c r="D655" s="427"/>
      <c r="X655" s="479"/>
      <c r="BS655" s="479"/>
    </row>
    <row r="656" spans="4:71" ht="18.95" customHeight="1">
      <c r="D656" s="427"/>
      <c r="X656" s="479"/>
      <c r="BS656" s="479"/>
    </row>
    <row r="657" spans="4:71" ht="18.95" customHeight="1">
      <c r="D657" s="427"/>
      <c r="X657" s="479"/>
      <c r="BS657" s="479"/>
    </row>
    <row r="658" spans="4:71" ht="18.95" customHeight="1">
      <c r="D658" s="427"/>
      <c r="X658" s="479"/>
      <c r="BS658" s="479"/>
    </row>
    <row r="659" spans="4:71" ht="18.95" customHeight="1">
      <c r="D659" s="427"/>
      <c r="X659" s="479"/>
      <c r="BS659" s="479"/>
    </row>
    <row r="660" spans="4:71" ht="18.95" customHeight="1">
      <c r="D660" s="427"/>
      <c r="X660" s="479"/>
      <c r="BS660" s="479"/>
    </row>
    <row r="661" spans="4:71" ht="18.95" customHeight="1">
      <c r="D661" s="427"/>
      <c r="X661" s="479"/>
      <c r="BS661" s="479"/>
    </row>
    <row r="662" spans="4:71" ht="18.95" customHeight="1">
      <c r="D662" s="427"/>
      <c r="X662" s="479"/>
      <c r="BS662" s="479"/>
    </row>
    <row r="663" spans="4:71" ht="18.95" customHeight="1">
      <c r="D663" s="427"/>
      <c r="X663" s="479"/>
      <c r="BS663" s="479"/>
    </row>
    <row r="664" spans="4:71" ht="18.95" customHeight="1">
      <c r="D664" s="427"/>
      <c r="X664" s="479"/>
      <c r="BS664" s="479"/>
    </row>
    <row r="665" spans="4:71" ht="18.95" customHeight="1">
      <c r="D665" s="427"/>
      <c r="X665" s="479"/>
      <c r="BS665" s="479"/>
    </row>
    <row r="666" spans="4:71" ht="18.95" customHeight="1">
      <c r="D666" s="427"/>
      <c r="X666" s="479"/>
      <c r="BS666" s="479"/>
    </row>
    <row r="667" spans="4:71" ht="18.95" customHeight="1">
      <c r="D667" s="427"/>
      <c r="X667" s="479"/>
      <c r="BS667" s="479"/>
    </row>
    <row r="668" spans="4:71" ht="18.95" customHeight="1">
      <c r="D668" s="427"/>
      <c r="X668" s="479"/>
      <c r="BS668" s="479"/>
    </row>
    <row r="669" spans="4:71" ht="18.95" customHeight="1">
      <c r="D669" s="427"/>
      <c r="X669" s="479"/>
      <c r="BS669" s="479"/>
    </row>
    <row r="670" spans="4:71" ht="18.95" customHeight="1">
      <c r="D670" s="427"/>
      <c r="X670" s="479"/>
      <c r="BS670" s="479"/>
    </row>
    <row r="671" spans="4:71" ht="18.95" customHeight="1">
      <c r="D671" s="427"/>
      <c r="X671" s="479"/>
      <c r="BS671" s="479"/>
    </row>
    <row r="672" spans="4:71" ht="18.95" customHeight="1">
      <c r="D672" s="427"/>
      <c r="X672" s="479"/>
      <c r="BS672" s="479"/>
    </row>
    <row r="673" spans="3:71" ht="18.95" customHeight="1">
      <c r="D673" s="427"/>
      <c r="X673" s="479"/>
      <c r="BS673" s="479"/>
    </row>
    <row r="674" spans="3:71" ht="18.95" customHeight="1">
      <c r="D674" s="427"/>
      <c r="X674" s="479"/>
      <c r="BS674" s="479"/>
    </row>
    <row r="675" spans="3:71" ht="18.95" customHeight="1">
      <c r="D675" s="427"/>
      <c r="X675" s="479"/>
      <c r="BS675" s="479"/>
    </row>
    <row r="676" spans="3:71" ht="18.95" customHeight="1">
      <c r="D676" s="427"/>
      <c r="X676" s="479"/>
      <c r="BS676" s="479"/>
    </row>
    <row r="677" spans="3:71" ht="18.95" customHeight="1">
      <c r="D677" s="427"/>
      <c r="X677" s="479"/>
      <c r="BS677" s="479"/>
    </row>
    <row r="678" spans="3:71" ht="18.95" customHeight="1">
      <c r="D678" s="427"/>
      <c r="X678" s="479"/>
      <c r="BS678" s="479"/>
    </row>
    <row r="679" spans="3:71" ht="18.95" customHeight="1">
      <c r="D679" s="427"/>
      <c r="V679" s="480">
        <f>V635+1</f>
        <v>14</v>
      </c>
      <c r="BS679" s="479"/>
    </row>
    <row r="680" spans="3:71" ht="18.95" customHeight="1">
      <c r="C680" s="430" t="str">
        <f>目次!F1</f>
        <v>【契約監理/20240401/第1版】</v>
      </c>
      <c r="D680" s="427"/>
      <c r="X680" s="479"/>
      <c r="BS680" s="479"/>
    </row>
    <row r="681" spans="3:71" ht="18.95" customHeight="1">
      <c r="D681" s="427"/>
      <c r="X681" s="479"/>
      <c r="BS681" s="479"/>
    </row>
    <row r="682" spans="3:71" ht="18.95" customHeight="1">
      <c r="D682" s="427"/>
      <c r="X682" s="479"/>
      <c r="BS682" s="479"/>
    </row>
    <row r="683" spans="3:71" ht="18.95" customHeight="1">
      <c r="D683" s="427"/>
      <c r="X683" s="479"/>
      <c r="BS683" s="479"/>
    </row>
    <row r="684" spans="3:71" ht="18.95" customHeight="1">
      <c r="D684" s="427"/>
      <c r="X684" s="479"/>
      <c r="BS684" s="479"/>
    </row>
    <row r="685" spans="3:71" ht="18.95" customHeight="1">
      <c r="D685" s="427"/>
      <c r="X685" s="479"/>
      <c r="BS685" s="479"/>
    </row>
    <row r="686" spans="3:71" ht="18.95" customHeight="1">
      <c r="D686" s="427"/>
      <c r="X686" s="479"/>
      <c r="BS686" s="479"/>
    </row>
    <row r="687" spans="3:71" ht="18.95" customHeight="1">
      <c r="D687" s="427"/>
      <c r="X687" s="479"/>
      <c r="BS687" s="479"/>
    </row>
    <row r="688" spans="3:71" ht="18.95" customHeight="1">
      <c r="D688" s="427"/>
      <c r="X688" s="479"/>
      <c r="BS688" s="479"/>
    </row>
    <row r="689" spans="4:71" ht="18.95" customHeight="1">
      <c r="D689" s="427"/>
      <c r="X689" s="479"/>
      <c r="BS689" s="479"/>
    </row>
    <row r="690" spans="4:71" ht="18.95" customHeight="1">
      <c r="D690" s="427"/>
      <c r="X690" s="479"/>
      <c r="BS690" s="479"/>
    </row>
    <row r="691" spans="4:71" ht="18.95" customHeight="1">
      <c r="D691" s="427"/>
      <c r="X691" s="479"/>
      <c r="BS691" s="479"/>
    </row>
    <row r="692" spans="4:71" ht="18.95" customHeight="1">
      <c r="D692" s="427"/>
      <c r="X692" s="479"/>
      <c r="BS692" s="479"/>
    </row>
    <row r="693" spans="4:71" ht="18.95" customHeight="1">
      <c r="D693" s="427"/>
      <c r="X693" s="479"/>
      <c r="BS693" s="479"/>
    </row>
    <row r="694" spans="4:71" ht="18.95" customHeight="1">
      <c r="D694" s="427"/>
      <c r="X694" s="479"/>
      <c r="BS694" s="479"/>
    </row>
    <row r="695" spans="4:71" ht="18.95" customHeight="1">
      <c r="D695" s="427"/>
      <c r="X695" s="479"/>
      <c r="BS695" s="479"/>
    </row>
    <row r="696" spans="4:71" ht="18.95" customHeight="1">
      <c r="D696" s="427"/>
      <c r="X696" s="479"/>
      <c r="BS696" s="479"/>
    </row>
    <row r="697" spans="4:71" ht="18.95" customHeight="1">
      <c r="D697" s="427"/>
      <c r="X697" s="479"/>
      <c r="BS697" s="479"/>
    </row>
    <row r="698" spans="4:71" ht="18.95" customHeight="1">
      <c r="D698" s="427"/>
      <c r="X698" s="479"/>
      <c r="BS698" s="479"/>
    </row>
    <row r="699" spans="4:71" ht="18.95" customHeight="1">
      <c r="D699" s="427"/>
      <c r="X699" s="479"/>
      <c r="BS699" s="479"/>
    </row>
    <row r="700" spans="4:71" ht="18.95" customHeight="1">
      <c r="D700" s="427"/>
      <c r="X700" s="479"/>
      <c r="BS700" s="479"/>
    </row>
    <row r="701" spans="4:71" ht="18.95" customHeight="1">
      <c r="D701" s="427"/>
      <c r="X701" s="479"/>
      <c r="BS701" s="479"/>
    </row>
    <row r="702" spans="4:71" ht="18.95" customHeight="1">
      <c r="D702" s="427"/>
      <c r="X702" s="479"/>
      <c r="BS702" s="479"/>
    </row>
    <row r="703" spans="4:71" ht="18.95" customHeight="1">
      <c r="D703" s="427"/>
      <c r="X703" s="479"/>
      <c r="BS703" s="479"/>
    </row>
    <row r="704" spans="4:71" ht="18.95" customHeight="1">
      <c r="D704" s="427"/>
      <c r="X704" s="479"/>
      <c r="BS704" s="479"/>
    </row>
    <row r="705" spans="4:71" ht="18.95" customHeight="1">
      <c r="D705" s="427"/>
      <c r="X705" s="479"/>
      <c r="BS705" s="479"/>
    </row>
    <row r="706" spans="4:71" ht="18.95" customHeight="1">
      <c r="D706" s="427"/>
      <c r="X706" s="479"/>
      <c r="BS706" s="479"/>
    </row>
    <row r="707" spans="4:71" ht="18.95" customHeight="1">
      <c r="D707" s="427"/>
      <c r="X707" s="479"/>
      <c r="BS707" s="479"/>
    </row>
    <row r="708" spans="4:71" ht="18.95" customHeight="1">
      <c r="D708" s="427"/>
      <c r="X708" s="479"/>
      <c r="BS708" s="479"/>
    </row>
    <row r="709" spans="4:71" ht="18.95" customHeight="1">
      <c r="D709" s="427"/>
      <c r="X709" s="479"/>
      <c r="BS709" s="479"/>
    </row>
    <row r="710" spans="4:71" ht="18.95" customHeight="1">
      <c r="D710" s="427"/>
      <c r="X710" s="479"/>
      <c r="BS710" s="479"/>
    </row>
    <row r="711" spans="4:71" ht="18.95" customHeight="1">
      <c r="D711" s="427"/>
      <c r="X711" s="479"/>
      <c r="BS711" s="479"/>
    </row>
    <row r="712" spans="4:71" ht="18.95" customHeight="1">
      <c r="D712" s="427"/>
      <c r="X712" s="479"/>
      <c r="BS712" s="479"/>
    </row>
    <row r="713" spans="4:71" ht="18.95" customHeight="1">
      <c r="D713" s="427"/>
      <c r="X713" s="479"/>
      <c r="BS713" s="479"/>
    </row>
    <row r="714" spans="4:71" ht="18.95" customHeight="1">
      <c r="D714" s="427"/>
      <c r="X714" s="479"/>
      <c r="BS714" s="479"/>
    </row>
    <row r="715" spans="4:71" ht="18.95" customHeight="1">
      <c r="D715" s="427"/>
      <c r="X715" s="479"/>
      <c r="BS715" s="479"/>
    </row>
    <row r="716" spans="4:71" ht="18.95" customHeight="1">
      <c r="D716" s="427"/>
      <c r="X716" s="479"/>
      <c r="BS716" s="479"/>
    </row>
    <row r="717" spans="4:71" ht="18.95" customHeight="1">
      <c r="D717" s="427"/>
      <c r="X717" s="479"/>
      <c r="BS717" s="479"/>
    </row>
    <row r="718" spans="4:71" ht="18.95" customHeight="1">
      <c r="D718" s="427"/>
      <c r="X718" s="479"/>
      <c r="BS718" s="479"/>
    </row>
    <row r="719" spans="4:71" ht="18.95" customHeight="1">
      <c r="D719" s="427"/>
      <c r="X719" s="479"/>
      <c r="BS719" s="479"/>
    </row>
    <row r="720" spans="4:71" ht="18.95" customHeight="1">
      <c r="D720" s="427"/>
      <c r="X720" s="479"/>
      <c r="BS720" s="479"/>
    </row>
    <row r="721" spans="3:71" ht="18.95" customHeight="1">
      <c r="D721" s="427"/>
      <c r="X721" s="479"/>
      <c r="BS721" s="479"/>
    </row>
    <row r="722" spans="3:71" ht="18.95" customHeight="1">
      <c r="D722" s="427"/>
      <c r="X722" s="479"/>
      <c r="BS722" s="479"/>
    </row>
    <row r="723" spans="3:71" ht="18.95" customHeight="1">
      <c r="D723" s="427"/>
      <c r="V723" s="480">
        <f>V679+1</f>
        <v>15</v>
      </c>
      <c r="BS723" s="479"/>
    </row>
    <row r="724" spans="3:71" ht="18.95" customHeight="1">
      <c r="C724" s="430" t="str">
        <f>目次!F1</f>
        <v>【契約監理/20240401/第1版】</v>
      </c>
      <c r="D724" s="427"/>
      <c r="X724" s="479"/>
      <c r="BS724" s="479"/>
    </row>
    <row r="725" spans="3:71" ht="18.95" customHeight="1">
      <c r="D725" s="427"/>
      <c r="X725" s="479"/>
      <c r="BS725" s="479"/>
    </row>
    <row r="726" spans="3:71" ht="18.95" customHeight="1">
      <c r="D726" s="427"/>
      <c r="X726" s="479"/>
      <c r="BS726" s="479"/>
    </row>
    <row r="727" spans="3:71" ht="18.95" customHeight="1">
      <c r="D727" s="427"/>
      <c r="X727" s="479"/>
      <c r="BS727" s="479"/>
    </row>
    <row r="728" spans="3:71" ht="18.95" customHeight="1">
      <c r="D728" s="427"/>
      <c r="X728" s="479"/>
      <c r="BS728" s="479"/>
    </row>
    <row r="729" spans="3:71" ht="18.95" customHeight="1">
      <c r="D729" s="427"/>
      <c r="X729" s="479"/>
      <c r="BS729" s="479"/>
    </row>
    <row r="730" spans="3:71" ht="18.95" customHeight="1">
      <c r="D730" s="427"/>
      <c r="X730" s="479"/>
      <c r="BS730" s="479"/>
    </row>
    <row r="731" spans="3:71" ht="18.95" customHeight="1">
      <c r="D731" s="427"/>
      <c r="X731" s="479"/>
      <c r="BS731" s="479"/>
    </row>
    <row r="732" spans="3:71" ht="18.95" customHeight="1">
      <c r="D732" s="427"/>
      <c r="X732" s="479"/>
      <c r="BS732" s="479"/>
    </row>
    <row r="733" spans="3:71" ht="18.95" customHeight="1">
      <c r="D733" s="427"/>
      <c r="X733" s="479"/>
      <c r="BS733" s="479"/>
    </row>
    <row r="734" spans="3:71" ht="18.95" customHeight="1">
      <c r="D734" s="427"/>
      <c r="X734" s="479"/>
      <c r="BS734" s="479"/>
    </row>
    <row r="735" spans="3:71" ht="18.95" customHeight="1">
      <c r="D735" s="427"/>
      <c r="X735" s="479"/>
      <c r="BS735" s="479"/>
    </row>
    <row r="736" spans="3:71" ht="18.95" customHeight="1">
      <c r="D736" s="427"/>
      <c r="X736" s="479"/>
      <c r="BS736" s="479"/>
    </row>
    <row r="737" spans="4:71" ht="18.95" customHeight="1">
      <c r="D737" s="427"/>
      <c r="X737" s="479"/>
      <c r="BS737" s="479"/>
    </row>
    <row r="738" spans="4:71" ht="18.95" customHeight="1">
      <c r="D738" s="427"/>
      <c r="X738" s="479"/>
      <c r="BS738" s="479"/>
    </row>
    <row r="739" spans="4:71" ht="18.95" customHeight="1">
      <c r="D739" s="427"/>
      <c r="X739" s="479"/>
      <c r="BS739" s="479"/>
    </row>
    <row r="740" spans="4:71" ht="18.95" customHeight="1">
      <c r="D740" s="427"/>
      <c r="X740" s="479"/>
      <c r="BS740" s="479"/>
    </row>
    <row r="741" spans="4:71" ht="18.95" customHeight="1">
      <c r="D741" s="427"/>
      <c r="X741" s="479"/>
      <c r="BS741" s="479"/>
    </row>
    <row r="742" spans="4:71" ht="18.95" customHeight="1">
      <c r="D742" s="427"/>
      <c r="X742" s="479"/>
      <c r="BS742" s="479"/>
    </row>
    <row r="743" spans="4:71" ht="18.95" customHeight="1">
      <c r="D743" s="427"/>
      <c r="X743" s="479"/>
      <c r="BS743" s="479"/>
    </row>
    <row r="744" spans="4:71" ht="18.95" customHeight="1">
      <c r="D744" s="427"/>
      <c r="X744" s="479"/>
      <c r="BS744" s="479"/>
    </row>
    <row r="745" spans="4:71" ht="18.95" customHeight="1">
      <c r="D745" s="427"/>
      <c r="X745" s="479"/>
      <c r="BS745" s="479"/>
    </row>
    <row r="746" spans="4:71" ht="18.95" customHeight="1">
      <c r="D746" s="427"/>
      <c r="X746" s="479"/>
      <c r="BS746" s="479"/>
    </row>
    <row r="747" spans="4:71" ht="18.95" customHeight="1">
      <c r="D747" s="427"/>
      <c r="X747" s="479"/>
      <c r="BS747" s="479"/>
    </row>
    <row r="748" spans="4:71" ht="18.95" customHeight="1">
      <c r="D748" s="427"/>
      <c r="X748" s="479"/>
      <c r="BS748" s="479"/>
    </row>
    <row r="749" spans="4:71" ht="18.95" customHeight="1">
      <c r="D749" s="427"/>
      <c r="X749" s="479"/>
      <c r="BS749" s="479"/>
    </row>
    <row r="750" spans="4:71" ht="18.95" customHeight="1">
      <c r="D750" s="427"/>
      <c r="X750" s="479"/>
      <c r="BS750" s="479"/>
    </row>
    <row r="751" spans="4:71" ht="18.95" customHeight="1">
      <c r="D751" s="427"/>
      <c r="X751" s="479"/>
      <c r="BS751" s="479"/>
    </row>
    <row r="752" spans="4:71" ht="18.95" customHeight="1">
      <c r="D752" s="427"/>
      <c r="X752" s="479"/>
      <c r="BS752" s="479"/>
    </row>
    <row r="753" spans="3:71" ht="18.95" customHeight="1">
      <c r="D753" s="427"/>
      <c r="X753" s="479"/>
      <c r="BS753" s="479"/>
    </row>
    <row r="754" spans="3:71" ht="18.95" customHeight="1">
      <c r="D754" s="427"/>
      <c r="X754" s="479"/>
      <c r="BS754" s="479"/>
    </row>
    <row r="755" spans="3:71" ht="18.95" customHeight="1">
      <c r="D755" s="427"/>
      <c r="X755" s="479"/>
      <c r="BS755" s="479"/>
    </row>
    <row r="756" spans="3:71" ht="18.95" customHeight="1">
      <c r="D756" s="427"/>
      <c r="X756" s="479"/>
      <c r="BS756" s="479"/>
    </row>
    <row r="757" spans="3:71" ht="18.95" customHeight="1">
      <c r="D757" s="427"/>
      <c r="X757" s="479"/>
      <c r="BS757" s="479"/>
    </row>
    <row r="758" spans="3:71" ht="18.95" customHeight="1">
      <c r="D758" s="427"/>
      <c r="X758" s="479"/>
      <c r="BS758" s="479"/>
    </row>
    <row r="759" spans="3:71" ht="18.95" customHeight="1">
      <c r="D759" s="427"/>
      <c r="X759" s="479"/>
      <c r="BS759" s="479"/>
    </row>
    <row r="760" spans="3:71" ht="18.95" customHeight="1">
      <c r="D760" s="427"/>
      <c r="X760" s="479"/>
      <c r="BS760" s="479"/>
    </row>
    <row r="761" spans="3:71" ht="18.95" customHeight="1">
      <c r="D761" s="427"/>
      <c r="X761" s="479"/>
      <c r="BS761" s="479"/>
    </row>
    <row r="762" spans="3:71" ht="18.95" customHeight="1">
      <c r="D762" s="427"/>
      <c r="X762" s="479"/>
      <c r="BS762" s="479"/>
    </row>
    <row r="763" spans="3:71" ht="18.95" customHeight="1">
      <c r="D763" s="427"/>
      <c r="X763" s="479"/>
      <c r="BS763" s="479"/>
    </row>
    <row r="764" spans="3:71" ht="18.95" customHeight="1">
      <c r="D764" s="427"/>
      <c r="X764" s="479"/>
      <c r="BS764" s="479"/>
    </row>
    <row r="765" spans="3:71" ht="18.95" customHeight="1">
      <c r="D765" s="427"/>
      <c r="X765" s="479"/>
      <c r="BS765" s="479"/>
    </row>
    <row r="766" spans="3:71" ht="18.95" customHeight="1">
      <c r="D766" s="427"/>
      <c r="X766" s="479"/>
      <c r="BS766" s="479"/>
    </row>
    <row r="767" spans="3:71" ht="18.95" customHeight="1">
      <c r="D767" s="427"/>
      <c r="V767" s="480">
        <f>V723+1</f>
        <v>16</v>
      </c>
      <c r="BS767" s="479"/>
    </row>
    <row r="768" spans="3:71" ht="18.95" customHeight="1">
      <c r="C768" s="430" t="str">
        <f>目次!F1</f>
        <v>【契約監理/20240401/第1版】</v>
      </c>
      <c r="D768" s="427"/>
      <c r="X768" s="479"/>
      <c r="BS768" s="479"/>
    </row>
    <row r="769" spans="4:71" ht="18.95" customHeight="1">
      <c r="D769" s="427"/>
      <c r="X769" s="479"/>
      <c r="BS769" s="479"/>
    </row>
    <row r="770" spans="4:71" ht="18.95" customHeight="1">
      <c r="D770" s="427"/>
      <c r="X770" s="479"/>
      <c r="BS770" s="479"/>
    </row>
    <row r="771" spans="4:71" ht="18.95" customHeight="1">
      <c r="D771" s="427"/>
      <c r="X771" s="479"/>
      <c r="BS771" s="479"/>
    </row>
    <row r="772" spans="4:71" ht="18.95" customHeight="1">
      <c r="D772" s="427"/>
      <c r="X772" s="479"/>
      <c r="BS772" s="479"/>
    </row>
    <row r="773" spans="4:71" ht="18.95" customHeight="1">
      <c r="D773" s="427"/>
      <c r="X773" s="479"/>
      <c r="BS773" s="479"/>
    </row>
    <row r="774" spans="4:71" ht="18.95" customHeight="1">
      <c r="D774" s="427"/>
      <c r="X774" s="479"/>
      <c r="BS774" s="479"/>
    </row>
    <row r="775" spans="4:71" ht="18.95" customHeight="1">
      <c r="D775" s="427"/>
      <c r="X775" s="479"/>
      <c r="BS775" s="479"/>
    </row>
    <row r="776" spans="4:71" ht="18.95" customHeight="1">
      <c r="D776" s="427"/>
      <c r="X776" s="479"/>
      <c r="BS776" s="479"/>
    </row>
    <row r="777" spans="4:71" ht="18.95" customHeight="1">
      <c r="D777" s="427"/>
      <c r="X777" s="479"/>
      <c r="BS777" s="479"/>
    </row>
    <row r="778" spans="4:71" ht="18.95" customHeight="1">
      <c r="D778" s="427"/>
      <c r="X778" s="479"/>
      <c r="BS778" s="479"/>
    </row>
    <row r="779" spans="4:71" ht="18.95" customHeight="1">
      <c r="D779" s="427"/>
      <c r="X779" s="479"/>
      <c r="BS779" s="479"/>
    </row>
    <row r="780" spans="4:71" ht="18.95" customHeight="1">
      <c r="D780" s="427"/>
      <c r="X780" s="479"/>
      <c r="BS780" s="479"/>
    </row>
    <row r="781" spans="4:71" ht="18.95" customHeight="1">
      <c r="D781" s="427"/>
      <c r="X781" s="479"/>
      <c r="BS781" s="479"/>
    </row>
    <row r="782" spans="4:71" ht="18.95" customHeight="1">
      <c r="D782" s="427"/>
      <c r="X782" s="479"/>
      <c r="BS782" s="479"/>
    </row>
    <row r="783" spans="4:71" ht="18.95" customHeight="1">
      <c r="D783" s="427"/>
      <c r="X783" s="479"/>
      <c r="BS783" s="479"/>
    </row>
    <row r="784" spans="4:71" ht="18.95" customHeight="1">
      <c r="D784" s="427"/>
      <c r="X784" s="479"/>
      <c r="BS784" s="479"/>
    </row>
    <row r="785" spans="4:71" ht="18.95" customHeight="1">
      <c r="D785" s="427"/>
      <c r="X785" s="479"/>
      <c r="BS785" s="479"/>
    </row>
    <row r="786" spans="4:71" ht="18.95" customHeight="1">
      <c r="D786" s="427"/>
      <c r="X786" s="479"/>
      <c r="BS786" s="479"/>
    </row>
    <row r="787" spans="4:71" ht="18.95" customHeight="1">
      <c r="D787" s="427"/>
      <c r="X787" s="479"/>
      <c r="BS787" s="479"/>
    </row>
    <row r="788" spans="4:71" ht="18.95" customHeight="1">
      <c r="D788" s="427"/>
      <c r="X788" s="479"/>
      <c r="BS788" s="479"/>
    </row>
    <row r="789" spans="4:71" ht="18.95" customHeight="1">
      <c r="D789" s="427"/>
      <c r="X789" s="479"/>
      <c r="BS789" s="479"/>
    </row>
    <row r="790" spans="4:71" ht="18.95" customHeight="1">
      <c r="D790" s="427"/>
      <c r="X790" s="479"/>
      <c r="BS790" s="479"/>
    </row>
    <row r="791" spans="4:71" ht="18.95" customHeight="1">
      <c r="D791" s="427"/>
      <c r="X791" s="479"/>
      <c r="BS791" s="479"/>
    </row>
    <row r="792" spans="4:71" ht="18.95" customHeight="1">
      <c r="D792" s="427"/>
      <c r="X792" s="479"/>
      <c r="BS792" s="479"/>
    </row>
    <row r="793" spans="4:71" ht="18.95" customHeight="1">
      <c r="D793" s="427"/>
      <c r="X793" s="479"/>
      <c r="BS793" s="479"/>
    </row>
    <row r="794" spans="4:71" ht="18.95" customHeight="1">
      <c r="D794" s="427"/>
      <c r="X794" s="479"/>
      <c r="BS794" s="479"/>
    </row>
    <row r="795" spans="4:71" ht="18.95" customHeight="1">
      <c r="D795" s="427"/>
      <c r="X795" s="479"/>
      <c r="BS795" s="479"/>
    </row>
    <row r="796" spans="4:71" ht="18.95" customHeight="1">
      <c r="D796" s="427"/>
      <c r="X796" s="479"/>
      <c r="BS796" s="479"/>
    </row>
    <row r="797" spans="4:71" ht="18.95" customHeight="1">
      <c r="D797" s="427"/>
      <c r="X797" s="479"/>
      <c r="BS797" s="479"/>
    </row>
    <row r="798" spans="4:71" ht="18.95" customHeight="1">
      <c r="D798" s="427"/>
      <c r="X798" s="479"/>
      <c r="BS798" s="479"/>
    </row>
    <row r="799" spans="4:71" ht="18.95" customHeight="1">
      <c r="D799" s="427"/>
      <c r="X799" s="479"/>
      <c r="BS799" s="479"/>
    </row>
    <row r="800" spans="4:71" ht="18.95" customHeight="1">
      <c r="D800" s="427"/>
      <c r="X800" s="479"/>
      <c r="BS800" s="479"/>
    </row>
    <row r="801" spans="2:71" ht="18.95" customHeight="1">
      <c r="D801" s="427"/>
      <c r="X801" s="479"/>
      <c r="BS801" s="479"/>
    </row>
    <row r="802" spans="2:71" ht="18.95" customHeight="1">
      <c r="D802" s="427"/>
      <c r="X802" s="479"/>
      <c r="BS802" s="479"/>
    </row>
    <row r="803" spans="2:71" ht="18.95" customHeight="1">
      <c r="D803" s="427"/>
      <c r="X803" s="479"/>
      <c r="BS803" s="479"/>
    </row>
    <row r="804" spans="2:71" ht="18.95" customHeight="1">
      <c r="D804" s="427"/>
      <c r="X804" s="479"/>
      <c r="BS804" s="479"/>
    </row>
    <row r="805" spans="2:71" ht="18.95" customHeight="1">
      <c r="D805" s="427"/>
      <c r="X805" s="479"/>
      <c r="BS805" s="479"/>
    </row>
    <row r="806" spans="2:71" ht="18.95" customHeight="1">
      <c r="D806" s="427"/>
      <c r="X806" s="479"/>
      <c r="BS806" s="479"/>
    </row>
    <row r="807" spans="2:71" ht="18.95" customHeight="1">
      <c r="D807" s="427"/>
      <c r="X807" s="479"/>
      <c r="BS807" s="479"/>
    </row>
    <row r="808" spans="2:71" ht="18.95" customHeight="1">
      <c r="D808" s="427"/>
      <c r="X808" s="479"/>
      <c r="BS808" s="479"/>
    </row>
    <row r="809" spans="2:71" ht="18.95" customHeight="1">
      <c r="D809" s="427"/>
      <c r="X809" s="479"/>
      <c r="BS809" s="479"/>
    </row>
    <row r="810" spans="2:71" ht="18.95" customHeight="1">
      <c r="D810" s="427"/>
      <c r="X810" s="479"/>
      <c r="BS810" s="479"/>
    </row>
    <row r="811" spans="2:71" ht="18.95" customHeight="1">
      <c r="D811" s="427"/>
      <c r="V811" s="480">
        <f>V767+1</f>
        <v>17</v>
      </c>
      <c r="BS811" s="479"/>
    </row>
    <row r="812" spans="2:71" ht="18.95" customHeight="1">
      <c r="B812" s="555" t="str">
        <f>目次!F1</f>
        <v>【契約監理/20240401/第1版】</v>
      </c>
      <c r="D812" s="427"/>
      <c r="V812" s="480"/>
      <c r="BS812" s="479"/>
    </row>
    <row r="813" spans="2:71" ht="18.95" customHeight="1">
      <c r="D813" s="427"/>
      <c r="V813" s="480"/>
      <c r="BS813" s="479"/>
    </row>
    <row r="814" spans="2:71" ht="9.1999999999999993" customHeight="1"/>
    <row r="815" spans="2:71" ht="18.95" customHeight="1">
      <c r="C815" s="427"/>
      <c r="D815" s="39"/>
    </row>
    <row r="816" spans="2:71" ht="18.95" customHeight="1">
      <c r="C816" s="427"/>
      <c r="D816" s="39"/>
    </row>
    <row r="817" spans="2:50" ht="18.95" customHeight="1">
      <c r="C817" s="427"/>
      <c r="D817" s="39"/>
    </row>
    <row r="818" spans="2:50" ht="18.95" customHeight="1">
      <c r="C818" s="427"/>
      <c r="D818" s="39"/>
    </row>
    <row r="819" spans="2:50" ht="18.95" customHeight="1">
      <c r="C819" s="427"/>
      <c r="D819" s="39"/>
    </row>
    <row r="820" spans="2:50" ht="18.95" customHeight="1">
      <c r="C820" s="427"/>
      <c r="D820" s="39"/>
    </row>
    <row r="821" spans="2:50" ht="18.95" customHeight="1">
      <c r="C821" s="427"/>
      <c r="D821" s="39"/>
    </row>
    <row r="822" spans="2:50" ht="18.95" customHeight="1">
      <c r="C822" s="427"/>
      <c r="D822" s="39"/>
    </row>
    <row r="823" spans="2:50" ht="18.95" customHeight="1">
      <c r="C823" s="427"/>
      <c r="D823" s="39"/>
      <c r="AX823" s="572"/>
    </row>
    <row r="824" spans="2:50" ht="18.95" customHeight="1">
      <c r="C824" s="427"/>
      <c r="D824" s="39"/>
      <c r="AX824" s="572"/>
    </row>
    <row r="825" spans="2:50" ht="18.95" customHeight="1">
      <c r="C825" s="427"/>
      <c r="D825" s="39"/>
      <c r="AX825" s="572"/>
    </row>
    <row r="826" spans="2:50" ht="18.95" customHeight="1">
      <c r="C826" s="427"/>
      <c r="D826" s="39"/>
      <c r="AX826" s="572"/>
    </row>
    <row r="827" spans="2:50" ht="18.95" customHeight="1">
      <c r="C827" s="427"/>
      <c r="D827" s="39"/>
      <c r="AX827" s="572"/>
    </row>
    <row r="828" spans="2:50" ht="18.95" customHeight="1">
      <c r="C828" s="427"/>
      <c r="D828" s="39"/>
    </row>
    <row r="829" spans="2:50" ht="18.95" customHeight="1">
      <c r="B829" s="428" t="s">
        <v>411</v>
      </c>
      <c r="C829" s="427"/>
      <c r="D829" s="39"/>
    </row>
    <row r="830" spans="2:50" ht="18.95" customHeight="1">
      <c r="C830" s="427"/>
      <c r="D830" s="39"/>
    </row>
    <row r="831" spans="2:50" ht="18.95" customHeight="1">
      <c r="C831" s="427"/>
      <c r="D831" s="39"/>
      <c r="I831" s="39" t="str">
        <f>AG8</f>
        <v>令和　　　年　　　月　　　日</v>
      </c>
    </row>
    <row r="832" spans="2:50" ht="18.95" customHeight="1">
      <c r="C832" s="427"/>
      <c r="D832" s="39"/>
    </row>
    <row r="833" spans="3:88" ht="18.95" customHeight="1">
      <c r="C833" s="427"/>
      <c r="D833" s="39"/>
    </row>
    <row r="834" spans="3:88" ht="18.95" customHeight="1">
      <c r="C834" s="427"/>
      <c r="D834" s="39"/>
      <c r="K834" s="39" t="s">
        <v>90</v>
      </c>
      <c r="O834" s="39" t="s">
        <v>358</v>
      </c>
    </row>
    <row r="835" spans="3:88" ht="18.95" customHeight="1">
      <c r="C835" s="427"/>
      <c r="D835" s="39"/>
    </row>
    <row r="836" spans="3:88" ht="18.95" customHeight="1">
      <c r="C836" s="427"/>
      <c r="D836" s="39"/>
      <c r="O836" s="39" t="s">
        <v>87</v>
      </c>
    </row>
    <row r="837" spans="3:88" ht="18.95" customHeight="1">
      <c r="C837" s="427"/>
      <c r="D837" s="39"/>
    </row>
    <row r="838" spans="3:88" ht="18.95" customHeight="1">
      <c r="C838" s="427"/>
      <c r="D838" s="39"/>
      <c r="O838" s="39" t="s">
        <v>78</v>
      </c>
      <c r="AC838" s="496" t="str">
        <f>目次!D29</f>
        <v>谷口圭三</v>
      </c>
      <c r="AD838" s="496"/>
      <c r="AE838" s="496"/>
      <c r="AF838" s="496"/>
      <c r="AG838" s="496"/>
      <c r="AH838" s="496"/>
      <c r="AI838" s="496"/>
      <c r="AJ838" s="496"/>
      <c r="AN838" s="39" t="s">
        <v>22</v>
      </c>
    </row>
    <row r="839" spans="3:88" ht="18.95" customHeight="1">
      <c r="C839" s="427"/>
      <c r="D839" s="39"/>
      <c r="BX839" s="496"/>
      <c r="BY839" s="496"/>
      <c r="BZ839" s="496"/>
      <c r="CA839" s="496"/>
      <c r="CB839" s="496"/>
      <c r="CC839" s="496"/>
      <c r="CD839" s="496"/>
      <c r="CE839" s="496"/>
    </row>
    <row r="840" spans="3:88" ht="18.95" customHeight="1">
      <c r="C840" s="427"/>
      <c r="D840" s="39"/>
    </row>
    <row r="841" spans="3:88" ht="18.95" customHeight="1">
      <c r="C841" s="427"/>
      <c r="D841" s="39"/>
      <c r="K841" s="39" t="s">
        <v>348</v>
      </c>
      <c r="O841" s="126" t="str">
        <f>IF(L13="","",L13)</f>
        <v/>
      </c>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row>
    <row r="842" spans="3:88" ht="18.95" customHeight="1">
      <c r="C842" s="427"/>
      <c r="D842" s="39"/>
    </row>
    <row r="843" spans="3:88" ht="18.95" customHeight="1">
      <c r="C843" s="427"/>
      <c r="D843" s="39"/>
      <c r="K843" s="39" t="s">
        <v>359</v>
      </c>
      <c r="Y843" s="489" t="str">
        <f>IF(AP12="","",AP12)</f>
        <v/>
      </c>
      <c r="Z843" s="489"/>
      <c r="AA843" s="489"/>
      <c r="AB843" s="489"/>
      <c r="AC843" s="489"/>
      <c r="AD843" s="489"/>
      <c r="AE843" s="489"/>
      <c r="AF843" s="489"/>
      <c r="AG843" s="489"/>
      <c r="AH843" s="489"/>
      <c r="AI843" s="489"/>
      <c r="AJ843" s="489"/>
      <c r="AK843" s="489"/>
      <c r="AL843" s="489"/>
      <c r="AM843" s="489"/>
      <c r="AN843" s="489"/>
    </row>
    <row r="844" spans="3:88" ht="18.95" customHeight="1">
      <c r="C844" s="427"/>
      <c r="D844" s="39"/>
      <c r="Y844" s="489" t="str">
        <f>IF(AP13="","",AP13)</f>
        <v/>
      </c>
      <c r="Z844" s="489"/>
      <c r="AA844" s="489"/>
      <c r="AB844" s="489"/>
      <c r="AC844" s="489"/>
      <c r="AD844" s="489"/>
      <c r="AE844" s="489"/>
      <c r="AF844" s="489"/>
      <c r="AG844" s="489"/>
      <c r="AH844" s="489"/>
      <c r="AI844" s="489"/>
      <c r="AJ844" s="489"/>
      <c r="AK844" s="489"/>
      <c r="AL844" s="489"/>
      <c r="AM844" s="489"/>
      <c r="AN844" s="489"/>
    </row>
    <row r="845" spans="3:88" ht="15" customHeight="1">
      <c r="C845" s="427"/>
      <c r="D845" s="39"/>
      <c r="Y845" s="489"/>
      <c r="Z845" s="489"/>
      <c r="AA845" s="489"/>
      <c r="AB845" s="489"/>
      <c r="AC845" s="489"/>
      <c r="AD845" s="489"/>
      <c r="AE845" s="489"/>
      <c r="AF845" s="489"/>
      <c r="AG845" s="489"/>
      <c r="AH845" s="489"/>
      <c r="AI845" s="489"/>
      <c r="AJ845" s="489"/>
      <c r="AK845" s="489"/>
      <c r="AL845" s="489"/>
      <c r="AM845" s="489"/>
      <c r="AN845" s="489"/>
    </row>
    <row r="846" spans="3:88" ht="18.95" customHeight="1">
      <c r="C846" s="427"/>
      <c r="D846" s="39"/>
      <c r="K846" s="39" t="s">
        <v>222</v>
      </c>
      <c r="Y846" s="489" t="str">
        <f>IF(AP14="","",AP14)</f>
        <v/>
      </c>
      <c r="Z846" s="489"/>
      <c r="AA846" s="489"/>
      <c r="AB846" s="489"/>
      <c r="AC846" s="489"/>
      <c r="AD846" s="496" t="str">
        <f>IF(AP15="","",AP15)</f>
        <v/>
      </c>
      <c r="AE846" s="496"/>
      <c r="AF846" s="496"/>
      <c r="AG846" s="496"/>
      <c r="AH846" s="496"/>
      <c r="AI846" s="496"/>
      <c r="AJ846" s="496"/>
      <c r="AK846" s="496"/>
      <c r="AN846" s="39" t="s">
        <v>22</v>
      </c>
      <c r="BT846" s="489"/>
      <c r="BU846" s="489"/>
      <c r="BV846" s="489"/>
      <c r="BW846" s="489"/>
      <c r="BX846" s="489"/>
      <c r="BY846" s="489"/>
      <c r="BZ846" s="489"/>
      <c r="CA846" s="489"/>
      <c r="CB846" s="489"/>
      <c r="CC846" s="489"/>
      <c r="CD846" s="489"/>
      <c r="CE846" s="489"/>
      <c r="CF846" s="489"/>
      <c r="CG846" s="489"/>
      <c r="CH846" s="489"/>
      <c r="CI846" s="489"/>
      <c r="CJ846" s="489"/>
    </row>
    <row r="847" spans="3:88" ht="15" customHeight="1">
      <c r="C847" s="427"/>
      <c r="D847" s="39"/>
    </row>
    <row r="848" spans="3:88" ht="18.95" customHeight="1">
      <c r="C848" s="427"/>
      <c r="D848" s="39"/>
      <c r="BT848" s="492"/>
      <c r="BU848" s="492"/>
      <c r="BV848" s="492"/>
      <c r="BW848" s="492"/>
      <c r="BX848" s="492"/>
      <c r="CA848" s="496"/>
      <c r="CB848" s="496"/>
      <c r="CC848" s="496"/>
      <c r="CD848" s="496"/>
      <c r="CE848" s="496"/>
      <c r="CF848" s="496"/>
      <c r="CG848" s="496"/>
    </row>
    <row r="849" spans="3:86" ht="18.95" customHeight="1">
      <c r="C849" s="427"/>
      <c r="D849" s="39"/>
      <c r="AO849" s="1"/>
    </row>
    <row r="850" spans="3:86" ht="18.95" customHeight="1">
      <c r="C850" s="427"/>
      <c r="D850" s="39"/>
      <c r="K850" s="39" t="s">
        <v>229</v>
      </c>
      <c r="Y850" s="489" t="str">
        <f>IF(BT12="","",BT12)</f>
        <v/>
      </c>
      <c r="Z850" s="489"/>
      <c r="AA850" s="489"/>
      <c r="AB850" s="489"/>
      <c r="AC850" s="489"/>
      <c r="AD850" s="489"/>
      <c r="AE850" s="489"/>
      <c r="AF850" s="489"/>
      <c r="AG850" s="489"/>
      <c r="AH850" s="489"/>
      <c r="AI850" s="489"/>
      <c r="AJ850" s="489"/>
      <c r="AK850" s="489"/>
      <c r="AL850" s="489"/>
      <c r="AM850" s="489"/>
      <c r="AN850" s="489"/>
      <c r="AO850" s="1"/>
    </row>
    <row r="851" spans="3:86" ht="18.95" customHeight="1">
      <c r="C851" s="427"/>
      <c r="D851" s="39"/>
      <c r="Y851" s="489" t="str">
        <f>IF(BT13="","",BT13)</f>
        <v/>
      </c>
      <c r="Z851" s="489"/>
      <c r="AA851" s="489"/>
      <c r="AB851" s="489"/>
      <c r="AC851" s="489"/>
      <c r="AD851" s="489"/>
      <c r="AE851" s="489"/>
      <c r="AF851" s="489"/>
      <c r="AG851" s="489"/>
      <c r="AH851" s="489"/>
      <c r="AI851" s="489"/>
      <c r="AJ851" s="489"/>
      <c r="AK851" s="489"/>
      <c r="AL851" s="489"/>
      <c r="AM851" s="489"/>
      <c r="AN851" s="489"/>
    </row>
    <row r="852" spans="3:86" ht="15" customHeight="1">
      <c r="C852" s="427"/>
      <c r="D852" s="39"/>
      <c r="Y852" s="489"/>
      <c r="Z852" s="489"/>
      <c r="AA852" s="489"/>
      <c r="AB852" s="489"/>
      <c r="AC852" s="489"/>
      <c r="AD852" s="489"/>
      <c r="AE852" s="489"/>
      <c r="AF852" s="489"/>
      <c r="AG852" s="489"/>
      <c r="AH852" s="489"/>
      <c r="AI852" s="489"/>
      <c r="AJ852" s="489"/>
      <c r="AK852" s="489"/>
      <c r="AL852" s="489"/>
      <c r="AM852" s="489"/>
      <c r="AN852" s="489"/>
      <c r="AO852" s="489"/>
    </row>
    <row r="853" spans="3:86" ht="18.95" customHeight="1">
      <c r="C853" s="427"/>
      <c r="D853" s="39"/>
      <c r="K853" s="39" t="s">
        <v>222</v>
      </c>
      <c r="Y853" s="489" t="str">
        <f>IF(BT14="","",BT14)</f>
        <v/>
      </c>
      <c r="Z853" s="489"/>
      <c r="AA853" s="489"/>
      <c r="AB853" s="489"/>
      <c r="AC853" s="489"/>
      <c r="AE853" s="496" t="str">
        <f>IF(BT15="","",BT15)</f>
        <v/>
      </c>
      <c r="AF853" s="496"/>
      <c r="AG853" s="496"/>
      <c r="AH853" s="496"/>
      <c r="AI853" s="496"/>
      <c r="AJ853" s="496"/>
      <c r="AK853" s="496"/>
      <c r="AL853" s="496"/>
      <c r="AN853" s="39" t="s">
        <v>22</v>
      </c>
    </row>
    <row r="854" spans="3:86" ht="15" customHeight="1">
      <c r="Z854" s="492"/>
      <c r="AA854" s="492"/>
      <c r="AB854" s="492"/>
      <c r="AC854" s="492"/>
      <c r="AD854" s="492"/>
      <c r="AG854" s="496"/>
      <c r="AH854" s="496"/>
      <c r="AI854" s="496"/>
      <c r="AJ854" s="496"/>
      <c r="AK854" s="496"/>
      <c r="AL854" s="496"/>
      <c r="AM854" s="496"/>
    </row>
    <row r="855" spans="3:86" ht="15" customHeight="1">
      <c r="D855" s="427"/>
      <c r="Z855" s="492"/>
      <c r="AA855" s="492"/>
      <c r="AB855" s="492"/>
      <c r="AC855" s="492"/>
      <c r="AD855" s="492"/>
      <c r="AG855" s="496"/>
      <c r="AH855" s="496"/>
      <c r="AI855" s="496"/>
      <c r="AJ855" s="496"/>
      <c r="AK855" s="496"/>
      <c r="AL855" s="496"/>
      <c r="AM855" s="496"/>
    </row>
    <row r="856" spans="3:86" ht="18.75" customHeight="1">
      <c r="D856" s="556"/>
      <c r="V856" s="480">
        <f>V811+1</f>
        <v>18</v>
      </c>
      <c r="BU856" s="578"/>
      <c r="BV856" s="578"/>
      <c r="BW856" s="578"/>
      <c r="BX856" s="578"/>
      <c r="BY856" s="578"/>
      <c r="CB856" s="496"/>
      <c r="CC856" s="496"/>
      <c r="CD856" s="496"/>
      <c r="CE856" s="496"/>
      <c r="CF856" s="496"/>
      <c r="CG856" s="496"/>
      <c r="CH856" s="496"/>
    </row>
    <row r="857" spans="3:86" ht="18.95" customHeight="1">
      <c r="C857" s="39" t="str">
        <f>IF(L11="要","（別紙）","")</f>
        <v>（別紙）</v>
      </c>
      <c r="D857" s="39"/>
    </row>
    <row r="858" spans="3:86" ht="18.95" customHeight="1">
      <c r="D858" s="39"/>
    </row>
    <row r="859" spans="3:86" ht="18.95" customHeight="1">
      <c r="D859" s="39"/>
      <c r="K859" s="525" t="str">
        <f>IF(L11="要","支払予定表","")</f>
        <v>支払予定表</v>
      </c>
      <c r="L859" s="525"/>
      <c r="M859" s="525"/>
      <c r="N859" s="525"/>
      <c r="O859" s="525"/>
      <c r="P859" s="525"/>
      <c r="Q859" s="525"/>
      <c r="R859" s="525"/>
      <c r="S859" s="525"/>
      <c r="T859" s="525"/>
      <c r="U859" s="525"/>
      <c r="V859" s="525"/>
      <c r="W859" s="525"/>
      <c r="X859" s="525"/>
      <c r="Y859" s="525"/>
      <c r="Z859" s="525"/>
      <c r="AA859" s="525"/>
      <c r="AB859" s="525"/>
      <c r="AC859" s="525"/>
      <c r="AD859" s="525"/>
      <c r="AE859" s="525"/>
      <c r="AF859" s="525"/>
      <c r="AG859" s="525"/>
    </row>
    <row r="860" spans="3:86" ht="18.95" customHeight="1">
      <c r="D860" s="39"/>
      <c r="K860" s="525"/>
      <c r="L860" s="525"/>
      <c r="M860" s="525"/>
      <c r="N860" s="525"/>
      <c r="O860" s="525"/>
      <c r="P860" s="525"/>
      <c r="Q860" s="525"/>
      <c r="R860" s="525"/>
      <c r="S860" s="525"/>
      <c r="T860" s="525"/>
      <c r="U860" s="525"/>
      <c r="V860" s="525"/>
      <c r="W860" s="525"/>
      <c r="X860" s="525"/>
      <c r="Y860" s="525"/>
      <c r="Z860" s="525"/>
      <c r="AA860" s="525"/>
      <c r="AB860" s="525"/>
      <c r="AC860" s="525"/>
      <c r="AD860" s="525"/>
      <c r="AE860" s="525"/>
      <c r="AF860" s="525"/>
      <c r="AG860" s="525"/>
    </row>
    <row r="861" spans="3:86" ht="18.95" customHeight="1">
      <c r="D861" s="39"/>
      <c r="K861" s="525"/>
      <c r="L861" s="525"/>
      <c r="M861" s="525"/>
      <c r="N861" s="525"/>
      <c r="O861" s="525"/>
      <c r="P861" s="525"/>
      <c r="Q861" s="525"/>
      <c r="R861" s="525"/>
      <c r="S861" s="525"/>
      <c r="T861" s="525"/>
      <c r="U861" s="525"/>
      <c r="V861" s="525"/>
      <c r="W861" s="525"/>
      <c r="X861" s="525"/>
      <c r="Y861" s="525"/>
      <c r="Z861" s="525"/>
      <c r="AA861" s="525"/>
      <c r="AB861" s="525"/>
      <c r="AC861" s="525"/>
      <c r="AD861" s="525"/>
      <c r="AE861" s="525"/>
      <c r="AF861" s="525"/>
      <c r="AG861" s="525"/>
    </row>
    <row r="862" spans="3:86" ht="18.95" customHeight="1">
      <c r="D862" s="39"/>
    </row>
    <row r="863" spans="3:86" ht="18.95" customHeight="1">
      <c r="D863" s="39"/>
    </row>
    <row r="864" spans="3:86" ht="18.95" customHeight="1">
      <c r="D864" s="514" t="str">
        <f>IF(L11="要","１．履行期間における年度別支払い限度額は、次のとおりとする","")</f>
        <v>１．履行期間における年度別支払い限度額は、次のとおりとする</v>
      </c>
    </row>
    <row r="865" spans="4:40" ht="18.95" customHeight="1">
      <c r="D865" s="514"/>
    </row>
    <row r="866" spans="4:40" ht="18.95" customHeight="1">
      <c r="D866" s="514"/>
      <c r="E866" s="515" t="str">
        <f>IF(L11="要","年　度","")</f>
        <v>年　度</v>
      </c>
      <c r="F866" s="518"/>
      <c r="G866" s="518"/>
      <c r="H866" s="518"/>
      <c r="I866" s="518"/>
      <c r="J866" s="518"/>
      <c r="K866" s="518"/>
      <c r="L866" s="526"/>
      <c r="M866" s="530" t="str">
        <f>IF(L11="要","年度別支払限度額","")</f>
        <v>年度別支払限度額</v>
      </c>
      <c r="N866" s="536"/>
      <c r="O866" s="536"/>
      <c r="P866" s="536"/>
      <c r="Q866" s="536"/>
      <c r="R866" s="536"/>
      <c r="S866" s="536"/>
      <c r="T866" s="536"/>
      <c r="U866" s="536"/>
      <c r="V866" s="536"/>
      <c r="W866" s="536"/>
      <c r="X866" s="536"/>
      <c r="Y866" s="536"/>
      <c r="Z866" s="536"/>
      <c r="AA866" s="536"/>
      <c r="AB866" s="536"/>
      <c r="AC866" s="536"/>
      <c r="AD866" s="536"/>
      <c r="AE866" s="536"/>
      <c r="AF866" s="536"/>
      <c r="AG866" s="548"/>
      <c r="AH866" s="515" t="str">
        <f>IF(L11="要","備　考","")</f>
        <v>備　考</v>
      </c>
      <c r="AI866" s="518"/>
      <c r="AJ866" s="518"/>
      <c r="AK866" s="518"/>
      <c r="AL866" s="518"/>
      <c r="AM866" s="518"/>
      <c r="AN866" s="526"/>
    </row>
    <row r="867" spans="4:40" ht="18.95" customHeight="1">
      <c r="D867" s="514"/>
      <c r="E867" s="516"/>
      <c r="F867" s="519"/>
      <c r="G867" s="519"/>
      <c r="H867" s="519"/>
      <c r="I867" s="519"/>
      <c r="J867" s="519"/>
      <c r="K867" s="519"/>
      <c r="L867" s="527"/>
      <c r="M867" s="516" t="str">
        <f>IF(L11="要","（消費税含む）","")</f>
        <v>（消費税含む）</v>
      </c>
      <c r="N867" s="519"/>
      <c r="O867" s="519"/>
      <c r="P867" s="519"/>
      <c r="Q867" s="519"/>
      <c r="R867" s="519"/>
      <c r="S867" s="519"/>
      <c r="T867" s="519"/>
      <c r="U867" s="519"/>
      <c r="V867" s="519"/>
      <c r="W867" s="519"/>
      <c r="X867" s="519"/>
      <c r="Y867" s="519"/>
      <c r="Z867" s="519"/>
      <c r="AA867" s="519"/>
      <c r="AB867" s="519"/>
      <c r="AC867" s="519"/>
      <c r="AD867" s="519"/>
      <c r="AE867" s="519"/>
      <c r="AF867" s="519"/>
      <c r="AG867" s="527"/>
      <c r="AH867" s="516"/>
      <c r="AI867" s="519"/>
      <c r="AJ867" s="519"/>
      <c r="AK867" s="519"/>
      <c r="AL867" s="519"/>
      <c r="AM867" s="519"/>
      <c r="AN867" s="527"/>
    </row>
    <row r="868" spans="4:40" ht="18.95" customHeight="1">
      <c r="D868" s="514"/>
      <c r="E868" s="517"/>
      <c r="F868" s="520"/>
      <c r="G868" s="520"/>
      <c r="H868" s="520"/>
      <c r="I868" s="520"/>
      <c r="J868" s="522" t="str">
        <f>IF(L11="要","年度","")</f>
        <v>年度</v>
      </c>
      <c r="K868" s="522"/>
      <c r="L868" s="528"/>
      <c r="M868" s="531"/>
      <c r="N868" s="537"/>
      <c r="O868" s="537"/>
      <c r="P868" s="537"/>
      <c r="Q868" s="537"/>
      <c r="R868" s="537"/>
      <c r="S868" s="537"/>
      <c r="T868" s="537"/>
      <c r="U868" s="537"/>
      <c r="V868" s="537"/>
      <c r="W868" s="537"/>
      <c r="X868" s="537"/>
      <c r="Y868" s="537"/>
      <c r="Z868" s="537"/>
      <c r="AA868" s="537"/>
      <c r="AB868" s="537"/>
      <c r="AC868" s="537"/>
      <c r="AD868" s="537"/>
      <c r="AE868" s="458" t="str">
        <f>IF(L11="要","円","")</f>
        <v>円</v>
      </c>
      <c r="AF868" s="458"/>
      <c r="AG868" s="481"/>
      <c r="AH868" s="552"/>
      <c r="AI868" s="552"/>
      <c r="AJ868" s="552"/>
      <c r="AK868" s="552"/>
      <c r="AL868" s="552"/>
      <c r="AM868" s="552"/>
      <c r="AN868" s="552"/>
    </row>
    <row r="869" spans="4:40" ht="18.95" customHeight="1">
      <c r="D869" s="514"/>
      <c r="E869" s="517"/>
      <c r="F869" s="520"/>
      <c r="G869" s="520"/>
      <c r="H869" s="520"/>
      <c r="I869" s="520"/>
      <c r="J869" s="523"/>
      <c r="K869" s="523"/>
      <c r="L869" s="529"/>
      <c r="M869" s="532"/>
      <c r="N869" s="538"/>
      <c r="O869" s="538"/>
      <c r="P869" s="538"/>
      <c r="Q869" s="538"/>
      <c r="R869" s="538"/>
      <c r="S869" s="538"/>
      <c r="T869" s="538"/>
      <c r="U869" s="538"/>
      <c r="V869" s="538"/>
      <c r="W869" s="538"/>
      <c r="X869" s="538"/>
      <c r="Y869" s="538"/>
      <c r="Z869" s="538"/>
      <c r="AA869" s="538"/>
      <c r="AB869" s="538"/>
      <c r="AC869" s="538"/>
      <c r="AD869" s="538"/>
      <c r="AE869" s="459"/>
      <c r="AF869" s="459"/>
      <c r="AG869" s="549"/>
      <c r="AH869" s="552"/>
      <c r="AI869" s="552"/>
      <c r="AJ869" s="552"/>
      <c r="AK869" s="552"/>
      <c r="AL869" s="552"/>
      <c r="AM869" s="552"/>
      <c r="AN869" s="552"/>
    </row>
    <row r="870" spans="4:40" ht="18.95" customHeight="1">
      <c r="D870" s="514"/>
      <c r="E870" s="517"/>
      <c r="F870" s="520"/>
      <c r="G870" s="520"/>
      <c r="H870" s="520"/>
      <c r="I870" s="520"/>
      <c r="J870" s="522" t="str">
        <f>IF(L11="要","年度","")</f>
        <v>年度</v>
      </c>
      <c r="K870" s="522"/>
      <c r="L870" s="528"/>
      <c r="M870" s="531"/>
      <c r="N870" s="537"/>
      <c r="O870" s="537"/>
      <c r="P870" s="537"/>
      <c r="Q870" s="537"/>
      <c r="R870" s="537"/>
      <c r="S870" s="537"/>
      <c r="T870" s="537"/>
      <c r="U870" s="537"/>
      <c r="V870" s="537"/>
      <c r="W870" s="537"/>
      <c r="X870" s="537"/>
      <c r="Y870" s="537"/>
      <c r="Z870" s="537"/>
      <c r="AA870" s="537"/>
      <c r="AB870" s="537"/>
      <c r="AC870" s="537"/>
      <c r="AD870" s="537"/>
      <c r="AE870" s="458" t="str">
        <f>IF(L11="要","円","")</f>
        <v>円</v>
      </c>
      <c r="AF870" s="458"/>
      <c r="AG870" s="481"/>
      <c r="AH870" s="552"/>
      <c r="AI870" s="552"/>
      <c r="AJ870" s="552"/>
      <c r="AK870" s="552"/>
      <c r="AL870" s="552"/>
      <c r="AM870" s="552"/>
      <c r="AN870" s="552"/>
    </row>
    <row r="871" spans="4:40" ht="18.95" customHeight="1">
      <c r="D871" s="514"/>
      <c r="E871" s="517"/>
      <c r="F871" s="520"/>
      <c r="G871" s="520"/>
      <c r="H871" s="520"/>
      <c r="I871" s="520"/>
      <c r="J871" s="523"/>
      <c r="K871" s="523"/>
      <c r="L871" s="529"/>
      <c r="M871" s="532"/>
      <c r="N871" s="538"/>
      <c r="O871" s="538"/>
      <c r="P871" s="538"/>
      <c r="Q871" s="538"/>
      <c r="R871" s="538"/>
      <c r="S871" s="538"/>
      <c r="T871" s="538"/>
      <c r="U871" s="538"/>
      <c r="V871" s="538"/>
      <c r="W871" s="538"/>
      <c r="X871" s="538"/>
      <c r="Y871" s="538"/>
      <c r="Z871" s="538"/>
      <c r="AA871" s="538"/>
      <c r="AB871" s="538"/>
      <c r="AC871" s="538"/>
      <c r="AD871" s="538"/>
      <c r="AE871" s="459"/>
      <c r="AF871" s="459"/>
      <c r="AG871" s="549"/>
      <c r="AH871" s="552"/>
      <c r="AI871" s="552"/>
      <c r="AJ871" s="552"/>
      <c r="AK871" s="552"/>
      <c r="AL871" s="552"/>
      <c r="AM871" s="552"/>
      <c r="AN871" s="552"/>
    </row>
    <row r="872" spans="4:40" ht="18.95" customHeight="1">
      <c r="D872" s="514"/>
      <c r="E872" s="517"/>
      <c r="F872" s="520"/>
      <c r="G872" s="520"/>
      <c r="H872" s="520"/>
      <c r="I872" s="520"/>
      <c r="J872" s="522" t="str">
        <f>IF(L11="要","年度","")</f>
        <v>年度</v>
      </c>
      <c r="K872" s="522"/>
      <c r="L872" s="528"/>
      <c r="M872" s="531"/>
      <c r="N872" s="537"/>
      <c r="O872" s="537"/>
      <c r="P872" s="537"/>
      <c r="Q872" s="537"/>
      <c r="R872" s="537"/>
      <c r="S872" s="537"/>
      <c r="T872" s="537"/>
      <c r="U872" s="537"/>
      <c r="V872" s="537"/>
      <c r="W872" s="537"/>
      <c r="X872" s="537"/>
      <c r="Y872" s="537"/>
      <c r="Z872" s="537"/>
      <c r="AA872" s="537"/>
      <c r="AB872" s="537"/>
      <c r="AC872" s="537"/>
      <c r="AD872" s="537"/>
      <c r="AE872" s="458" t="str">
        <f>IF(L11="要","円","")</f>
        <v>円</v>
      </c>
      <c r="AF872" s="458"/>
      <c r="AG872" s="481"/>
      <c r="AH872" s="552"/>
      <c r="AI872" s="552"/>
      <c r="AJ872" s="552"/>
      <c r="AK872" s="552"/>
      <c r="AL872" s="552"/>
      <c r="AM872" s="552"/>
      <c r="AN872" s="552"/>
    </row>
    <row r="873" spans="4:40" ht="18.95" customHeight="1">
      <c r="D873" s="514"/>
      <c r="E873" s="517"/>
      <c r="F873" s="520"/>
      <c r="G873" s="520"/>
      <c r="H873" s="520"/>
      <c r="I873" s="520"/>
      <c r="J873" s="523"/>
      <c r="K873" s="523"/>
      <c r="L873" s="529"/>
      <c r="M873" s="532"/>
      <c r="N873" s="538"/>
      <c r="O873" s="538"/>
      <c r="P873" s="538"/>
      <c r="Q873" s="538"/>
      <c r="R873" s="538"/>
      <c r="S873" s="538"/>
      <c r="T873" s="538"/>
      <c r="U873" s="538"/>
      <c r="V873" s="538"/>
      <c r="W873" s="538"/>
      <c r="X873" s="538"/>
      <c r="Y873" s="538"/>
      <c r="Z873" s="538"/>
      <c r="AA873" s="538"/>
      <c r="AB873" s="538"/>
      <c r="AC873" s="538"/>
      <c r="AD873" s="538"/>
      <c r="AE873" s="459"/>
      <c r="AF873" s="459"/>
      <c r="AG873" s="549"/>
      <c r="AH873" s="552"/>
      <c r="AI873" s="552"/>
      <c r="AJ873" s="552"/>
      <c r="AK873" s="552"/>
      <c r="AL873" s="552"/>
      <c r="AM873" s="552"/>
      <c r="AN873" s="552"/>
    </row>
    <row r="874" spans="4:40" ht="18.95" customHeight="1">
      <c r="D874" s="514"/>
      <c r="E874" s="515" t="str">
        <f>IF(L11="要","合　計","")</f>
        <v>合　計</v>
      </c>
      <c r="F874" s="518"/>
      <c r="G874" s="518"/>
      <c r="H874" s="518"/>
      <c r="I874" s="518"/>
      <c r="J874" s="518"/>
      <c r="K874" s="518"/>
      <c r="L874" s="526"/>
      <c r="M874" s="533"/>
      <c r="N874" s="539"/>
      <c r="O874" s="539"/>
      <c r="P874" s="539"/>
      <c r="Q874" s="539"/>
      <c r="R874" s="539"/>
      <c r="S874" s="539"/>
      <c r="T874" s="539"/>
      <c r="U874" s="539"/>
      <c r="V874" s="539"/>
      <c r="W874" s="539"/>
      <c r="X874" s="539"/>
      <c r="Y874" s="539"/>
      <c r="Z874" s="539"/>
      <c r="AA874" s="539"/>
      <c r="AB874" s="539"/>
      <c r="AC874" s="539"/>
      <c r="AD874" s="539"/>
      <c r="AE874" s="546" t="str">
        <f>IF(L11="要","円","")</f>
        <v>円</v>
      </c>
      <c r="AF874" s="546"/>
      <c r="AG874" s="550"/>
      <c r="AH874" s="552"/>
      <c r="AI874" s="552"/>
      <c r="AJ874" s="552"/>
      <c r="AK874" s="552"/>
      <c r="AL874" s="552"/>
      <c r="AM874" s="552"/>
      <c r="AN874" s="552"/>
    </row>
    <row r="875" spans="4:40" ht="18.95" customHeight="1">
      <c r="D875" s="514"/>
      <c r="E875" s="103"/>
      <c r="F875" s="105"/>
      <c r="G875" s="105"/>
      <c r="H875" s="105"/>
      <c r="I875" s="105"/>
      <c r="J875" s="105"/>
      <c r="K875" s="105"/>
      <c r="L875" s="107"/>
      <c r="M875" s="534"/>
      <c r="N875" s="540"/>
      <c r="O875" s="540"/>
      <c r="P875" s="540"/>
      <c r="Q875" s="540"/>
      <c r="R875" s="540"/>
      <c r="S875" s="540"/>
      <c r="T875" s="540"/>
      <c r="U875" s="540"/>
      <c r="V875" s="540"/>
      <c r="W875" s="540"/>
      <c r="X875" s="540"/>
      <c r="Y875" s="540"/>
      <c r="Z875" s="540"/>
      <c r="AA875" s="540"/>
      <c r="AB875" s="540"/>
      <c r="AC875" s="540"/>
      <c r="AD875" s="540"/>
      <c r="AE875" s="547"/>
      <c r="AF875" s="547"/>
      <c r="AG875" s="551"/>
      <c r="AH875" s="552"/>
      <c r="AI875" s="552"/>
      <c r="AJ875" s="552"/>
      <c r="AK875" s="552"/>
      <c r="AL875" s="552"/>
      <c r="AM875" s="552"/>
      <c r="AN875" s="552"/>
    </row>
    <row r="876" spans="4:40" ht="18.95" customHeight="1">
      <c r="D876" s="514"/>
      <c r="E876" s="516"/>
      <c r="F876" s="519"/>
      <c r="G876" s="519"/>
      <c r="H876" s="519"/>
      <c r="I876" s="519"/>
      <c r="J876" s="519"/>
      <c r="K876" s="519"/>
      <c r="L876" s="527"/>
      <c r="M876" s="535" t="str">
        <f>IF(L11="要","（","")</f>
        <v>（</v>
      </c>
      <c r="N876" s="473" t="str">
        <f>IF(L11="要","内消費税及び地方消費税の額","")</f>
        <v>内消費税及び地方消費税の額</v>
      </c>
      <c r="O876" s="473"/>
      <c r="P876" s="473"/>
      <c r="Q876" s="473"/>
      <c r="R876" s="473"/>
      <c r="S876" s="473"/>
      <c r="T876" s="473"/>
      <c r="U876" s="473"/>
      <c r="V876" s="473"/>
      <c r="W876" s="473"/>
      <c r="X876" s="541"/>
      <c r="Y876" s="541"/>
      <c r="Z876" s="541"/>
      <c r="AA876" s="541"/>
      <c r="AB876" s="541"/>
      <c r="AC876" s="541"/>
      <c r="AD876" s="541"/>
      <c r="AE876" s="459" t="str">
        <f>IF(L11="要","円）","")</f>
        <v>円）</v>
      </c>
      <c r="AF876" s="459"/>
      <c r="AG876" s="549"/>
      <c r="AH876" s="552"/>
      <c r="AI876" s="552"/>
      <c r="AJ876" s="552"/>
      <c r="AK876" s="552"/>
      <c r="AL876" s="552"/>
      <c r="AM876" s="552"/>
      <c r="AN876" s="552"/>
    </row>
    <row r="877" spans="4:40" ht="18.95" customHeight="1">
      <c r="D877" s="514"/>
    </row>
    <row r="878" spans="4:40" ht="18.95" customHeight="1">
      <c r="D878" s="514"/>
    </row>
    <row r="879" spans="4:40" ht="18.95" customHeight="1">
      <c r="D879" s="514" t="str">
        <f>IF(L11="要","２．","")</f>
        <v>２．</v>
      </c>
      <c r="F879" s="521" t="str">
        <f>IF(L11="要","発注者は、予算の都合等、必要がある場合は、支払限度額を変更できるものとする。","")</f>
        <v>発注者は、予算の都合等、必要がある場合は、支払限度額を変更できるものとする。</v>
      </c>
    </row>
    <row r="880" spans="4:40" ht="18.95" customHeight="1">
      <c r="D880" s="514"/>
    </row>
    <row r="881" spans="4:42" ht="18.95" customHeight="1">
      <c r="D881" s="514"/>
    </row>
    <row r="882" spans="4:42" ht="18.95" customHeight="1">
      <c r="D882" s="514" t="str">
        <f>IF(L11="要","３．","")</f>
        <v>３．</v>
      </c>
      <c r="F882" s="39" t="str">
        <f>IF(L11="要","発注者が支払限度額を変更する場合は、受注者に通知する。","")</f>
        <v>発注者が支払限度額を変更する場合は、受注者に通知する。</v>
      </c>
    </row>
    <row r="883" spans="4:42" ht="18.95" customHeight="1">
      <c r="D883" s="39"/>
    </row>
    <row r="885" spans="4:42" ht="18.95" customHeight="1">
      <c r="D885" s="401" t="str">
        <f>IF(L11="要","４.","")</f>
        <v>４.</v>
      </c>
      <c r="E885" s="401"/>
      <c r="F885" s="401"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5" s="401"/>
      <c r="H885" s="401"/>
      <c r="I885" s="401"/>
      <c r="J885" s="401"/>
      <c r="K885" s="401"/>
      <c r="L885" s="401"/>
      <c r="M885" s="401"/>
      <c r="N885" s="401"/>
      <c r="O885" s="401"/>
      <c r="P885" s="401"/>
      <c r="Q885" s="401"/>
      <c r="R885" s="401"/>
      <c r="S885" s="401"/>
      <c r="T885" s="401"/>
      <c r="U885" s="401"/>
      <c r="V885" s="401"/>
      <c r="W885" s="401"/>
      <c r="X885" s="401"/>
      <c r="Y885" s="401"/>
      <c r="Z885" s="401"/>
      <c r="AA885" s="401"/>
      <c r="AB885" s="401"/>
      <c r="AC885" s="401"/>
      <c r="AD885" s="401"/>
      <c r="AE885" s="401"/>
      <c r="AF885" s="401"/>
      <c r="AG885" s="401"/>
      <c r="AH885" s="401"/>
      <c r="AI885" s="401"/>
      <c r="AJ885" s="401"/>
      <c r="AK885" s="401"/>
      <c r="AL885" s="401"/>
      <c r="AM885" s="401"/>
      <c r="AN885" s="401"/>
      <c r="AO885" s="401"/>
      <c r="AP885" s="401"/>
    </row>
    <row r="886" spans="4:42" ht="18.95" customHeight="1">
      <c r="D886" s="402"/>
      <c r="E886" s="402"/>
      <c r="F886" s="401"/>
      <c r="G886" s="401"/>
      <c r="H886" s="401"/>
      <c r="I886" s="401"/>
      <c r="J886" s="401"/>
      <c r="K886" s="401"/>
      <c r="L886" s="401"/>
      <c r="M886" s="401"/>
      <c r="N886" s="401"/>
      <c r="O886" s="401"/>
      <c r="P886" s="401"/>
      <c r="Q886" s="401"/>
      <c r="R886" s="401"/>
      <c r="S886" s="401"/>
      <c r="T886" s="401"/>
      <c r="U886" s="401"/>
      <c r="V886" s="401"/>
      <c r="W886" s="401"/>
      <c r="X886" s="401"/>
      <c r="Y886" s="401"/>
      <c r="Z886" s="401"/>
      <c r="AA886" s="401"/>
      <c r="AB886" s="401"/>
      <c r="AC886" s="401"/>
      <c r="AD886" s="401"/>
      <c r="AE886" s="401"/>
      <c r="AF886" s="401"/>
      <c r="AG886" s="401"/>
      <c r="AH886" s="401"/>
      <c r="AI886" s="401"/>
      <c r="AJ886" s="401"/>
      <c r="AK886" s="401"/>
      <c r="AL886" s="401"/>
      <c r="AM886" s="401"/>
      <c r="AN886" s="401"/>
      <c r="AO886" s="401"/>
      <c r="AP886" s="401"/>
    </row>
    <row r="895" spans="4:42" ht="18.95" customHeight="1">
      <c r="D895" s="427"/>
    </row>
    <row r="897" spans="4:43" ht="18.95" customHeight="1">
      <c r="D897" s="427"/>
    </row>
    <row r="900" spans="4:43" ht="18.95" customHeight="1">
      <c r="V900" s="480">
        <f>V856+1</f>
        <v>19</v>
      </c>
      <c r="AQ900" s="102" t="str">
        <f>目次!F1</f>
        <v>【契約監理/20240401/第1版】</v>
      </c>
    </row>
  </sheetData>
  <sheetProtection password="CF8E" sheet="1" objects="1" scenarios="1" selectLockedCells="1"/>
  <mergeCells count="209">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AF12:AI12"/>
    <mergeCell ref="AJ12:AO12"/>
    <mergeCell ref="AP12:BI12"/>
    <mergeCell ref="BJ12:BM12"/>
    <mergeCell ref="BN12:BS12"/>
    <mergeCell ref="BT12:CM12"/>
    <mergeCell ref="B13:E13"/>
    <mergeCell ref="F13:K13"/>
    <mergeCell ref="L13:AE13"/>
    <mergeCell ref="AF13:AI13"/>
    <mergeCell ref="AJ13:AO13"/>
    <mergeCell ref="AP13:BI13"/>
    <mergeCell ref="BJ13:BM13"/>
    <mergeCell ref="BN13:BS13"/>
    <mergeCell ref="BT13:CM13"/>
    <mergeCell ref="B14:E14"/>
    <mergeCell ref="F14:K14"/>
    <mergeCell ref="L14:AE14"/>
    <mergeCell ref="AF14:AI14"/>
    <mergeCell ref="AJ14:AO14"/>
    <mergeCell ref="AP14:BI14"/>
    <mergeCell ref="BN14:BS14"/>
    <mergeCell ref="BT14:CM14"/>
    <mergeCell ref="B15:E15"/>
    <mergeCell ref="F15:K15"/>
    <mergeCell ref="L15:AE15"/>
    <mergeCell ref="AF15:AI15"/>
    <mergeCell ref="AJ15:AO15"/>
    <mergeCell ref="AP15:BI15"/>
    <mergeCell ref="BN15:BS15"/>
    <mergeCell ref="BT15:CM15"/>
    <mergeCell ref="F16:M16"/>
    <mergeCell ref="AL92:AM92"/>
    <mergeCell ref="AC838:AJ838"/>
    <mergeCell ref="O841:AN841"/>
    <mergeCell ref="Y843:AN843"/>
    <mergeCell ref="Y846:AC846"/>
    <mergeCell ref="AD846:AK846"/>
    <mergeCell ref="Y850:AN850"/>
    <mergeCell ref="Y853:AC853"/>
    <mergeCell ref="AE853:AL853"/>
    <mergeCell ref="M866:AG866"/>
    <mergeCell ref="M867:AG867"/>
    <mergeCell ref="N876:W876"/>
    <mergeCell ref="X876:AD876"/>
    <mergeCell ref="AE876:AG876"/>
    <mergeCell ref="D885:E885"/>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P82:Q85"/>
    <mergeCell ref="S82:AM85"/>
    <mergeCell ref="S86:U88"/>
    <mergeCell ref="W86:AD88"/>
    <mergeCell ref="AE86:AM88"/>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4:AN845"/>
    <mergeCell ref="Y851:AN852"/>
    <mergeCell ref="K859:AG861"/>
    <mergeCell ref="E866:L867"/>
    <mergeCell ref="AH866:AN867"/>
    <mergeCell ref="E868:I869"/>
    <mergeCell ref="J868:L869"/>
    <mergeCell ref="M868:AD869"/>
    <mergeCell ref="AE868:AG869"/>
    <mergeCell ref="AH868:AN869"/>
    <mergeCell ref="E870:I871"/>
    <mergeCell ref="J870:L871"/>
    <mergeCell ref="M870:AD871"/>
    <mergeCell ref="AE870:AG871"/>
    <mergeCell ref="AH870:AN871"/>
    <mergeCell ref="E872:I873"/>
    <mergeCell ref="J872:L873"/>
    <mergeCell ref="M872:AD873"/>
    <mergeCell ref="AE872:AG873"/>
    <mergeCell ref="AH872:AN873"/>
    <mergeCell ref="E874:L876"/>
    <mergeCell ref="M874:AD875"/>
    <mergeCell ref="AE874:AG875"/>
    <mergeCell ref="AH874:AN876"/>
    <mergeCell ref="F885:AP886"/>
    <mergeCell ref="E52:F59"/>
    <mergeCell ref="G52:L59"/>
    <mergeCell ref="M52:M59"/>
    <mergeCell ref="E60:F77"/>
    <mergeCell ref="G60:L77"/>
    <mergeCell ref="M60:M77"/>
    <mergeCell ref="E78:F89"/>
    <mergeCell ref="G78:L89"/>
    <mergeCell ref="M78:M89"/>
  </mergeCells>
  <phoneticPr fontId="21"/>
  <conditionalFormatting sqref="D879:AN886">
    <cfRule type="expression" dxfId="31" priority="1" stopIfTrue="1">
      <formula>$L$11&lt;&gt;"要"</formula>
    </cfRule>
  </conditionalFormatting>
  <conditionalFormatting sqref="E866:AN876">
    <cfRule type="expression" dxfId="30" priority="2" stopIfTrue="1">
      <formula>$L$11&lt;&gt;"要"</formula>
    </cfRule>
  </conditionalFormatting>
  <dataValidations count="1">
    <dataValidation type="list" allowBlank="0" showDropDown="0"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fitToWidth="1" fitToHeight="1" pageOrder="overThenDown" orientation="portrait" usePrinterDefaults="1" r:id="rId1"/>
  <headerFooter alignWithMargins="0"/>
  <drawing r:id="rId2"/>
  <legacyDrawing r:id="rId3"/>
  <oleObjects>
    <mc:AlternateContent>
      <mc:Choice xmlns:x14="http://schemas.microsoft.com/office/spreadsheetml/2009/9/main" Requires="x14">
        <oleObject progId="文書" shapeId="82960" r:id="rId4">
          <objectPr defaultSize="0" r:id="rId5">
            <anchor moveWithCells="1">
              <from xmlns:xdr="http://schemas.openxmlformats.org/drawingml/2006/spreadsheetDrawing">
                <xdr:col>2</xdr:col>
                <xdr:colOff>57150</xdr:colOff>
                <xdr:row>110</xdr:row>
                <xdr:rowOff>0</xdr:rowOff>
              </from>
              <to xmlns:xdr="http://schemas.openxmlformats.org/drawingml/2006/spreadsheetDrawing">
                <xdr:col>39</xdr:col>
                <xdr:colOff>76200</xdr:colOff>
                <xdr:row>149</xdr:row>
                <xdr:rowOff>95250</xdr:rowOff>
              </to>
            </anchor>
          </objectPr>
        </oleObject>
      </mc:Choice>
      <mc:Fallback>
        <oleObject progId="文書" shapeId="82960" r:id="rId4"/>
      </mc:Fallback>
    </mc:AlternateContent>
    <mc:AlternateContent>
      <mc:Choice xmlns:x14="http://schemas.microsoft.com/office/spreadsheetml/2009/9/main" Requires="x14">
        <oleObject progId="文書" shapeId="82961" r:id="rId6">
          <objectPr defaultSize="0" r:id="rId7">
            <anchor moveWithCells="1">
              <from xmlns:xdr="http://schemas.openxmlformats.org/drawingml/2006/spreadsheetDrawing">
                <xdr:col>2</xdr:col>
                <xdr:colOff>76200</xdr:colOff>
                <xdr:row>153</xdr:row>
                <xdr:rowOff>209550</xdr:rowOff>
              </from>
              <to xmlns:xdr="http://schemas.openxmlformats.org/drawingml/2006/spreadsheetDrawing">
                <xdr:col>38</xdr:col>
                <xdr:colOff>142875</xdr:colOff>
                <xdr:row>192</xdr:row>
                <xdr:rowOff>219075</xdr:rowOff>
              </to>
            </anchor>
          </objectPr>
        </oleObject>
      </mc:Choice>
      <mc:Fallback>
        <oleObject progId="文書" shapeId="82961" r:id="rId6"/>
      </mc:Fallback>
    </mc:AlternateContent>
    <mc:AlternateContent>
      <mc:Choice xmlns:x14="http://schemas.microsoft.com/office/spreadsheetml/2009/9/main" Requires="x14">
        <oleObject progId="文書" shapeId="82962" r:id="rId8">
          <objectPr defaultSize="0" r:id="rId9">
            <anchor moveWithCells="1">
              <from xmlns:xdr="http://schemas.openxmlformats.org/drawingml/2006/spreadsheetDrawing">
                <xdr:col>2</xdr:col>
                <xdr:colOff>38100</xdr:colOff>
                <xdr:row>198</xdr:row>
                <xdr:rowOff>57785</xdr:rowOff>
              </from>
              <to xmlns:xdr="http://schemas.openxmlformats.org/drawingml/2006/spreadsheetDrawing">
                <xdr:col>39</xdr:col>
                <xdr:colOff>47625</xdr:colOff>
                <xdr:row>237</xdr:row>
                <xdr:rowOff>46990</xdr:rowOff>
              </to>
            </anchor>
          </objectPr>
        </oleObject>
      </mc:Choice>
      <mc:Fallback>
        <oleObject progId="文書" shapeId="82962" r:id="rId8"/>
      </mc:Fallback>
    </mc:AlternateContent>
    <mc:AlternateContent>
      <mc:Choice xmlns:x14="http://schemas.microsoft.com/office/spreadsheetml/2009/9/main" Requires="x14">
        <oleObject progId="文書" shapeId="82963" r:id="rId10">
          <objectPr defaultSize="0" r:id="rId11">
            <anchor moveWithCells="1">
              <from xmlns:xdr="http://schemas.openxmlformats.org/drawingml/2006/spreadsheetDrawing">
                <xdr:col>1</xdr:col>
                <xdr:colOff>142875</xdr:colOff>
                <xdr:row>242</xdr:row>
                <xdr:rowOff>46990</xdr:rowOff>
              </from>
              <to xmlns:xdr="http://schemas.openxmlformats.org/drawingml/2006/spreadsheetDrawing">
                <xdr:col>38</xdr:col>
                <xdr:colOff>133350</xdr:colOff>
                <xdr:row>281</xdr:row>
                <xdr:rowOff>57785</xdr:rowOff>
              </to>
            </anchor>
          </objectPr>
        </oleObject>
      </mc:Choice>
      <mc:Fallback>
        <oleObject progId="文書" shapeId="82963" r:id="rId10"/>
      </mc:Fallback>
    </mc:AlternateContent>
    <mc:AlternateContent>
      <mc:Choice xmlns:x14="http://schemas.microsoft.com/office/spreadsheetml/2009/9/main" Requires="x14">
        <oleObject progId="文書" shapeId="82964" r:id="rId12">
          <objectPr defaultSize="0" r:id="rId13">
            <anchor moveWithCells="1">
              <from xmlns:xdr="http://schemas.openxmlformats.org/drawingml/2006/spreadsheetDrawing">
                <xdr:col>1</xdr:col>
                <xdr:colOff>133350</xdr:colOff>
                <xdr:row>286</xdr:row>
                <xdr:rowOff>37465</xdr:rowOff>
              </from>
              <to xmlns:xdr="http://schemas.openxmlformats.org/drawingml/2006/spreadsheetDrawing">
                <xdr:col>39</xdr:col>
                <xdr:colOff>19050</xdr:colOff>
                <xdr:row>325</xdr:row>
                <xdr:rowOff>57785</xdr:rowOff>
              </to>
            </anchor>
          </objectPr>
        </oleObject>
      </mc:Choice>
      <mc:Fallback>
        <oleObject progId="文書" shapeId="82964" r:id="rId12"/>
      </mc:Fallback>
    </mc:AlternateContent>
    <mc:AlternateContent>
      <mc:Choice xmlns:x14="http://schemas.microsoft.com/office/spreadsheetml/2009/9/main" Requires="x14">
        <oleObject progId="文書" shapeId="82965" r:id="rId14">
          <objectPr defaultSize="0" r:id="rId15">
            <anchor moveWithCells="1">
              <from xmlns:xdr="http://schemas.openxmlformats.org/drawingml/2006/spreadsheetDrawing">
                <xdr:col>1</xdr:col>
                <xdr:colOff>152400</xdr:colOff>
                <xdr:row>330</xdr:row>
                <xdr:rowOff>95250</xdr:rowOff>
              </from>
              <to xmlns:xdr="http://schemas.openxmlformats.org/drawingml/2006/spreadsheetDrawing">
                <xdr:col>39</xdr:col>
                <xdr:colOff>28575</xdr:colOff>
                <xdr:row>369</xdr:row>
                <xdr:rowOff>104775</xdr:rowOff>
              </to>
            </anchor>
          </objectPr>
        </oleObject>
      </mc:Choice>
      <mc:Fallback>
        <oleObject progId="文書" shapeId="82965" r:id="rId14"/>
      </mc:Fallback>
    </mc:AlternateContent>
    <mc:AlternateContent>
      <mc:Choice xmlns:x14="http://schemas.microsoft.com/office/spreadsheetml/2009/9/main" Requires="x14">
        <oleObject progId="文書" shapeId="82966" r:id="rId16">
          <objectPr defaultSize="0" r:id="rId17">
            <anchor moveWithCells="1">
              <from xmlns:xdr="http://schemas.openxmlformats.org/drawingml/2006/spreadsheetDrawing">
                <xdr:col>2</xdr:col>
                <xdr:colOff>47625</xdr:colOff>
                <xdr:row>374</xdr:row>
                <xdr:rowOff>142240</xdr:rowOff>
              </from>
              <to xmlns:xdr="http://schemas.openxmlformats.org/drawingml/2006/spreadsheetDrawing">
                <xdr:col>38</xdr:col>
                <xdr:colOff>142875</xdr:colOff>
                <xdr:row>413</xdr:row>
                <xdr:rowOff>85725</xdr:rowOff>
              </to>
            </anchor>
          </objectPr>
        </oleObject>
      </mc:Choice>
      <mc:Fallback>
        <oleObject progId="文書" shapeId="82966" r:id="rId16"/>
      </mc:Fallback>
    </mc:AlternateContent>
    <mc:AlternateContent>
      <mc:Choice xmlns:x14="http://schemas.microsoft.com/office/spreadsheetml/2009/9/main" Requires="x14">
        <oleObject progId="文書" shapeId="82967" r:id="rId18">
          <objectPr defaultSize="0" r:id="rId19">
            <anchor moveWithCells="1">
              <from xmlns:xdr="http://schemas.openxmlformats.org/drawingml/2006/spreadsheetDrawing">
                <xdr:col>2</xdr:col>
                <xdr:colOff>19050</xdr:colOff>
                <xdr:row>418</xdr:row>
                <xdr:rowOff>67310</xdr:rowOff>
              </from>
              <to xmlns:xdr="http://schemas.openxmlformats.org/drawingml/2006/spreadsheetDrawing">
                <xdr:col>38</xdr:col>
                <xdr:colOff>123825</xdr:colOff>
                <xdr:row>457</xdr:row>
                <xdr:rowOff>37465</xdr:rowOff>
              </to>
            </anchor>
          </objectPr>
        </oleObject>
      </mc:Choice>
      <mc:Fallback>
        <oleObject progId="文書" shapeId="82967" r:id="rId18"/>
      </mc:Fallback>
    </mc:AlternateContent>
    <mc:AlternateContent>
      <mc:Choice xmlns:x14="http://schemas.microsoft.com/office/spreadsheetml/2009/9/main" Requires="x14">
        <oleObject progId="文書" shapeId="82968" r:id="rId20">
          <objectPr defaultSize="0" r:id="rId21">
            <anchor moveWithCells="1">
              <from xmlns:xdr="http://schemas.openxmlformats.org/drawingml/2006/spreadsheetDrawing">
                <xdr:col>1</xdr:col>
                <xdr:colOff>142875</xdr:colOff>
                <xdr:row>462</xdr:row>
                <xdr:rowOff>85725</xdr:rowOff>
              </from>
              <to xmlns:xdr="http://schemas.openxmlformats.org/drawingml/2006/spreadsheetDrawing">
                <xdr:col>38</xdr:col>
                <xdr:colOff>85725</xdr:colOff>
                <xdr:row>501</xdr:row>
                <xdr:rowOff>37465</xdr:rowOff>
              </to>
            </anchor>
          </objectPr>
        </oleObject>
      </mc:Choice>
      <mc:Fallback>
        <oleObject progId="文書" shapeId="82968" r:id="rId20"/>
      </mc:Fallback>
    </mc:AlternateContent>
    <mc:AlternateContent>
      <mc:Choice xmlns:x14="http://schemas.microsoft.com/office/spreadsheetml/2009/9/main" Requires="x14">
        <oleObject progId="文書" shapeId="82969" r:id="rId22">
          <objectPr defaultSize="0" r:id="rId23">
            <anchor moveWithCells="1">
              <from xmlns:xdr="http://schemas.openxmlformats.org/drawingml/2006/spreadsheetDrawing">
                <xdr:col>1</xdr:col>
                <xdr:colOff>133350</xdr:colOff>
                <xdr:row>506</xdr:row>
                <xdr:rowOff>133350</xdr:rowOff>
              </from>
              <to xmlns:xdr="http://schemas.openxmlformats.org/drawingml/2006/spreadsheetDrawing">
                <xdr:col>38</xdr:col>
                <xdr:colOff>133350</xdr:colOff>
                <xdr:row>545</xdr:row>
                <xdr:rowOff>172085</xdr:rowOff>
              </to>
            </anchor>
          </objectPr>
        </oleObject>
      </mc:Choice>
      <mc:Fallback>
        <oleObject progId="文書" shapeId="82969" r:id="rId22"/>
      </mc:Fallback>
    </mc:AlternateContent>
    <mc:AlternateContent>
      <mc:Choice xmlns:x14="http://schemas.microsoft.com/office/spreadsheetml/2009/9/main" Requires="x14">
        <oleObject progId="文書" shapeId="82970" r:id="rId24">
          <objectPr defaultSize="0" r:id="rId25">
            <anchor moveWithCells="1">
              <from xmlns:xdr="http://schemas.openxmlformats.org/drawingml/2006/spreadsheetDrawing">
                <xdr:col>1</xdr:col>
                <xdr:colOff>133350</xdr:colOff>
                <xdr:row>550</xdr:row>
                <xdr:rowOff>151765</xdr:rowOff>
              </from>
              <to xmlns:xdr="http://schemas.openxmlformats.org/drawingml/2006/spreadsheetDrawing">
                <xdr:col>38</xdr:col>
                <xdr:colOff>76200</xdr:colOff>
                <xdr:row>589</xdr:row>
                <xdr:rowOff>104775</xdr:rowOff>
              </to>
            </anchor>
          </objectPr>
        </oleObject>
      </mc:Choice>
      <mc:Fallback>
        <oleObject progId="文書" shapeId="82970" r:id="rId24"/>
      </mc:Fallback>
    </mc:AlternateContent>
    <mc:AlternateContent>
      <mc:Choice xmlns:x14="http://schemas.microsoft.com/office/spreadsheetml/2009/9/main" Requires="x14">
        <oleObject progId="文書" shapeId="82971" r:id="rId26">
          <objectPr defaultSize="0" r:id="rId27">
            <anchor moveWithCells="1">
              <from xmlns:xdr="http://schemas.openxmlformats.org/drawingml/2006/spreadsheetDrawing">
                <xdr:col>1</xdr:col>
                <xdr:colOff>76200</xdr:colOff>
                <xdr:row>594</xdr:row>
                <xdr:rowOff>9525</xdr:rowOff>
              </from>
              <to xmlns:xdr="http://schemas.openxmlformats.org/drawingml/2006/spreadsheetDrawing">
                <xdr:col>38</xdr:col>
                <xdr:colOff>19050</xdr:colOff>
                <xdr:row>632</xdr:row>
                <xdr:rowOff>200025</xdr:rowOff>
              </to>
            </anchor>
          </objectPr>
        </oleObject>
      </mc:Choice>
      <mc:Fallback>
        <oleObject progId="文書" shapeId="82971" r:id="rId26"/>
      </mc:Fallback>
    </mc:AlternateContent>
    <mc:AlternateContent>
      <mc:Choice xmlns:x14="http://schemas.microsoft.com/office/spreadsheetml/2009/9/main" Requires="x14">
        <oleObject progId="文書" shapeId="82972" r:id="rId28">
          <objectPr defaultSize="0" r:id="rId29">
            <anchor moveWithCells="1">
              <from xmlns:xdr="http://schemas.openxmlformats.org/drawingml/2006/spreadsheetDrawing">
                <xdr:col>1</xdr:col>
                <xdr:colOff>142875</xdr:colOff>
                <xdr:row>638</xdr:row>
                <xdr:rowOff>123825</xdr:rowOff>
              </from>
              <to xmlns:xdr="http://schemas.openxmlformats.org/drawingml/2006/spreadsheetDrawing">
                <xdr:col>38</xdr:col>
                <xdr:colOff>85725</xdr:colOff>
                <xdr:row>677</xdr:row>
                <xdr:rowOff>142240</xdr:rowOff>
              </to>
            </anchor>
          </objectPr>
        </oleObject>
      </mc:Choice>
      <mc:Fallback>
        <oleObject progId="文書" shapeId="82972" r:id="rId28"/>
      </mc:Fallback>
    </mc:AlternateContent>
    <mc:AlternateContent>
      <mc:Choice xmlns:x14="http://schemas.microsoft.com/office/spreadsheetml/2009/9/main" Requires="x14">
        <oleObject progId="文書" shapeId="82973" r:id="rId30">
          <objectPr defaultSize="0" r:id="rId31">
            <anchor moveWithCells="1">
              <from xmlns:xdr="http://schemas.openxmlformats.org/drawingml/2006/spreadsheetDrawing">
                <xdr:col>1</xdr:col>
                <xdr:colOff>114300</xdr:colOff>
                <xdr:row>682</xdr:row>
                <xdr:rowOff>85725</xdr:rowOff>
              </from>
              <to xmlns:xdr="http://schemas.openxmlformats.org/drawingml/2006/spreadsheetDrawing">
                <xdr:col>38</xdr:col>
                <xdr:colOff>57150</xdr:colOff>
                <xdr:row>721</xdr:row>
                <xdr:rowOff>37465</xdr:rowOff>
              </to>
            </anchor>
          </objectPr>
        </oleObject>
      </mc:Choice>
      <mc:Fallback>
        <oleObject progId="文書" shapeId="82973" r:id="rId30"/>
      </mc:Fallback>
    </mc:AlternateContent>
    <mc:AlternateContent>
      <mc:Choice xmlns:x14="http://schemas.microsoft.com/office/spreadsheetml/2009/9/main" Requires="x14">
        <oleObject progId="文書" shapeId="82974" r:id="rId32">
          <objectPr defaultSize="0" r:id="rId33">
            <anchor moveWithCells="1">
              <from xmlns:xdr="http://schemas.openxmlformats.org/drawingml/2006/spreadsheetDrawing">
                <xdr:col>1</xdr:col>
                <xdr:colOff>76200</xdr:colOff>
                <xdr:row>725</xdr:row>
                <xdr:rowOff>37465</xdr:rowOff>
              </from>
              <to xmlns:xdr="http://schemas.openxmlformats.org/drawingml/2006/spreadsheetDrawing">
                <xdr:col>38</xdr:col>
                <xdr:colOff>19050</xdr:colOff>
                <xdr:row>763</xdr:row>
                <xdr:rowOff>228600</xdr:rowOff>
              </to>
            </anchor>
          </objectPr>
        </oleObject>
      </mc:Choice>
      <mc:Fallback>
        <oleObject progId="文書" shapeId="82974" r:id="rId32"/>
      </mc:Fallback>
    </mc:AlternateContent>
    <mc:AlternateContent>
      <mc:Choice xmlns:x14="http://schemas.microsoft.com/office/spreadsheetml/2009/9/main" Requires="x14">
        <oleObject progId="文書" shapeId="82975" r:id="rId34">
          <objectPr defaultSize="0" r:id="rId35">
            <anchor moveWithCells="1">
              <from xmlns:xdr="http://schemas.openxmlformats.org/drawingml/2006/spreadsheetDrawing">
                <xdr:col>1</xdr:col>
                <xdr:colOff>142875</xdr:colOff>
                <xdr:row>769</xdr:row>
                <xdr:rowOff>28575</xdr:rowOff>
              </from>
              <to xmlns:xdr="http://schemas.openxmlformats.org/drawingml/2006/spreadsheetDrawing">
                <xdr:col>38</xdr:col>
                <xdr:colOff>95250</xdr:colOff>
                <xdr:row>807</xdr:row>
                <xdr:rowOff>85725</xdr:rowOff>
              </to>
            </anchor>
          </objectPr>
        </oleObject>
      </mc:Choice>
      <mc:Fallback>
        <oleObject progId="文書" shapeId="82975" r:id="rId3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FF00"/>
    <outlinePr showOutlineSymbols="0"/>
  </sheetPr>
  <dimension ref="A1:DQ906"/>
  <sheetViews>
    <sheetView showGridLines="0" showZeros="0" showOutlineSymbols="0" zoomScaleSheetLayoutView="86" workbookViewId="0">
      <selection activeCell="L2" sqref="L2:AE2"/>
    </sheetView>
  </sheetViews>
  <sheetFormatPr defaultColWidth="2.125" defaultRowHeight="18.95" customHeight="1"/>
  <cols>
    <col min="1" max="3" width="2.125" style="39"/>
    <col min="4" max="4" width="2.125" style="427"/>
    <col min="5" max="21" width="2.125" style="39"/>
    <col min="22" max="22" width="2.375" style="39" bestFit="1" customWidth="1"/>
    <col min="23" max="42" width="2.125" style="39"/>
    <col min="43" max="43" width="2.375" style="39" bestFit="1" customWidth="1"/>
    <col min="44" max="16384" width="2.125" style="39"/>
  </cols>
  <sheetData>
    <row r="1" spans="1:121" ht="5.0999999999999996" customHeight="1">
      <c r="D1" s="39"/>
    </row>
    <row r="2" spans="1:121" s="38" customFormat="1" ht="15" customHeight="1">
      <c r="A2" s="39"/>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99"/>
      <c r="BE2" s="209">
        <f>L7</f>
        <v>0</v>
      </c>
      <c r="BF2" s="209"/>
      <c r="BG2" s="209"/>
      <c r="BH2" s="209"/>
      <c r="BI2" s="209"/>
      <c r="BJ2" s="209"/>
      <c r="BK2" s="209"/>
      <c r="BL2" s="209"/>
      <c r="BM2" s="209"/>
      <c r="BN2" s="209"/>
      <c r="BO2" s="209"/>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row>
    <row r="3" spans="1:121" s="38" customFormat="1" ht="15" customHeight="1">
      <c r="A3" s="39"/>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99"/>
      <c r="BE3" s="209">
        <f>IF(L7="",0,LEN(BE2))</f>
        <v>0</v>
      </c>
      <c r="BF3" s="209"/>
      <c r="BG3" s="209"/>
      <c r="BH3" s="209"/>
      <c r="BI3" s="209"/>
      <c r="BJ3" s="209"/>
      <c r="BK3" s="209"/>
      <c r="BL3" s="209"/>
      <c r="BM3" s="209"/>
      <c r="BN3" s="209"/>
      <c r="BO3" s="209"/>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row>
    <row r="4" spans="1:121" s="38" customFormat="1" ht="15" customHeight="1">
      <c r="A4" s="39"/>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493" t="s">
        <v>32</v>
      </c>
      <c r="AB4" s="544"/>
      <c r="AC4" s="544"/>
      <c r="AD4" s="544"/>
      <c r="AE4" s="545"/>
      <c r="AF4" s="209"/>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99"/>
      <c r="BE4" s="209" t="str">
        <f>IF(BE3=10,"￥","")</f>
        <v/>
      </c>
      <c r="BF4" s="209" t="str">
        <f>IF(BE3=9,"￥",IF(BE3&gt;=10,DBCS(MID(BE2,BE3-9,1)),""))</f>
        <v/>
      </c>
      <c r="BG4" s="209" t="str">
        <f>IF(BE3=8,"￥",IF(BE3&gt;=9,DBCS(MID(BE2,BE3-8,1)),""))</f>
        <v/>
      </c>
      <c r="BH4" s="209" t="str">
        <f>IF(BE3=7,"￥",IF(BE3&gt;=8,DBCS(MID(BE2,BE3-7,1)),""))</f>
        <v/>
      </c>
      <c r="BI4" s="209" t="str">
        <f>IF(BE3=6,"￥",IF(BE3&gt;=7,DBCS(MID(BE2,BE3-6,1)),""))</f>
        <v/>
      </c>
      <c r="BJ4" s="209" t="str">
        <f>IF(BE3=5,"￥",IF(BE3&gt;=6,DBCS(MID(BE2,BE3-5,1)),""))</f>
        <v/>
      </c>
      <c r="BK4" s="209" t="str">
        <f>IF(BE3=4,"￥",IF(BE3&gt;=5,DBCS(MID(BE2,BE3-4,1)),""))</f>
        <v/>
      </c>
      <c r="BL4" s="209" t="str">
        <f>IF(BE3=3,"￥",IF(BE3&gt;=4,DBCS(MID(BE2,BE3-3,1)),""))</f>
        <v/>
      </c>
      <c r="BM4" s="209" t="str">
        <f>IF(BE3=2,"￥",IF(BE3&gt;=3,DBCS(MID(BE2,BE3-2,1)),""))</f>
        <v/>
      </c>
      <c r="BN4" s="209" t="str">
        <f>IF(BE3=1,"￥",IF(BE3&gt;=2,DBCS(MID(BE2,BE3-1,1)),""))</f>
        <v/>
      </c>
      <c r="BO4" s="209" t="str">
        <f>IF(BE3&gt;0,DBCS(RIGHT(BE2,1)),"")</f>
        <v/>
      </c>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row>
    <row r="5" spans="1:121" s="38" customFormat="1" ht="15" customHeight="1">
      <c r="A5" s="39"/>
      <c r="B5" s="321"/>
      <c r="C5" s="332"/>
      <c r="D5" s="332"/>
      <c r="E5" s="332"/>
      <c r="F5" s="332"/>
      <c r="G5" s="332"/>
      <c r="H5" s="332"/>
      <c r="I5" s="332"/>
      <c r="J5" s="332"/>
      <c r="K5" s="345"/>
      <c r="L5" s="67"/>
      <c r="M5" s="73"/>
      <c r="N5" s="73"/>
      <c r="O5" s="73"/>
      <c r="P5" s="73"/>
      <c r="Q5" s="73"/>
      <c r="R5" s="73"/>
      <c r="S5" s="73"/>
      <c r="T5" s="73"/>
      <c r="U5" s="73"/>
      <c r="V5" s="73"/>
      <c r="W5" s="73"/>
      <c r="X5" s="73"/>
      <c r="Y5" s="73"/>
      <c r="Z5" s="73"/>
      <c r="AA5" s="493" t="s">
        <v>321</v>
      </c>
      <c r="AB5" s="544"/>
      <c r="AC5" s="544"/>
      <c r="AD5" s="544"/>
      <c r="AE5" s="545"/>
      <c r="AF5" s="99"/>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99"/>
      <c r="BE5" s="99"/>
      <c r="BF5" s="99"/>
      <c r="BG5" s="99"/>
      <c r="BH5" s="99"/>
      <c r="BI5" s="99"/>
      <c r="BJ5" s="99"/>
      <c r="BK5" s="99"/>
      <c r="BL5" s="99"/>
      <c r="BM5" s="99"/>
      <c r="BN5" s="99"/>
      <c r="BO5" s="99"/>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row>
    <row r="6" spans="1:121" s="38" customFormat="1" ht="15" customHeight="1">
      <c r="A6" s="39"/>
      <c r="B6" s="321"/>
      <c r="C6" s="429" t="s">
        <v>38</v>
      </c>
      <c r="D6" s="429"/>
      <c r="E6" s="429"/>
      <c r="F6" s="429"/>
      <c r="G6" s="429"/>
      <c r="H6" s="429"/>
      <c r="I6" s="429"/>
      <c r="J6" s="429"/>
      <c r="K6" s="444"/>
      <c r="L6" s="351">
        <f>L4-L5</f>
        <v>0</v>
      </c>
      <c r="M6" s="89"/>
      <c r="N6" s="89"/>
      <c r="O6" s="89"/>
      <c r="P6" s="89"/>
      <c r="Q6" s="89"/>
      <c r="R6" s="89"/>
      <c r="S6" s="89"/>
      <c r="T6" s="89"/>
      <c r="U6" s="89"/>
      <c r="V6" s="89"/>
      <c r="W6" s="89"/>
      <c r="X6" s="89"/>
      <c r="Y6" s="89"/>
      <c r="Z6" s="89"/>
      <c r="AA6" s="89" t="s">
        <v>45</v>
      </c>
      <c r="AB6" s="84"/>
      <c r="AC6" s="84"/>
      <c r="AD6" s="84"/>
      <c r="AE6" s="93"/>
      <c r="AF6" s="99"/>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99"/>
      <c r="BE6" s="99"/>
      <c r="BF6" s="99"/>
      <c r="BG6" s="99"/>
      <c r="BH6" s="99"/>
      <c r="BI6" s="99"/>
      <c r="BJ6" s="99"/>
      <c r="BK6" s="99"/>
      <c r="BL6" s="99"/>
      <c r="BM6" s="99"/>
      <c r="BN6" s="99"/>
      <c r="BO6" s="99"/>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row>
    <row r="7" spans="1:121" s="38" customFormat="1" ht="15" customHeight="1">
      <c r="A7" s="39"/>
      <c r="B7" s="319" t="s">
        <v>333</v>
      </c>
      <c r="C7" s="330"/>
      <c r="D7" s="330"/>
      <c r="E7" s="330"/>
      <c r="F7" s="330"/>
      <c r="G7" s="330"/>
      <c r="H7" s="330"/>
      <c r="I7" s="330"/>
      <c r="J7" s="330"/>
      <c r="K7" s="348"/>
      <c r="L7" s="67"/>
      <c r="M7" s="73"/>
      <c r="N7" s="73"/>
      <c r="O7" s="73"/>
      <c r="P7" s="73"/>
      <c r="Q7" s="73"/>
      <c r="R7" s="73"/>
      <c r="S7" s="73"/>
      <c r="T7" s="73"/>
      <c r="U7" s="73"/>
      <c r="V7" s="73"/>
      <c r="W7" s="73"/>
      <c r="X7" s="73"/>
      <c r="Y7" s="73"/>
      <c r="Z7" s="73"/>
      <c r="AA7" s="89" t="s">
        <v>45</v>
      </c>
      <c r="AB7" s="84"/>
      <c r="AC7" s="84"/>
      <c r="AD7" s="84"/>
      <c r="AE7" s="93"/>
      <c r="AF7" s="99"/>
      <c r="AG7" s="377" t="str">
        <f>BE4&amp;BF4&amp;IF(OR(BF4="￥",BF4=""),"","，")&amp;BG4&amp;BH4&amp;BI4&amp;IF(OR(BI4="￥",BI4=""),"","，")&amp;BJ4&amp;BK4&amp;BL4&amp;IF(OR(BL4="￥",BL4=""),"","，")&amp;BM4&amp;BN4&amp;BO4</f>
        <v/>
      </c>
      <c r="AH7" s="377"/>
      <c r="AI7" s="377"/>
      <c r="AJ7" s="377"/>
      <c r="AK7" s="377"/>
      <c r="AL7" s="377"/>
      <c r="AM7" s="377"/>
      <c r="AN7" s="377"/>
      <c r="AO7" s="377"/>
      <c r="AP7" s="377"/>
      <c r="AQ7" s="377"/>
      <c r="AR7" s="377"/>
      <c r="AS7" s="377"/>
      <c r="AT7" s="377"/>
      <c r="AU7" s="377"/>
      <c r="AV7" s="377"/>
      <c r="AW7" s="377"/>
      <c r="AX7" s="377"/>
      <c r="AY7" s="377"/>
      <c r="AZ7" s="377"/>
      <c r="BA7" s="377"/>
      <c r="BB7" s="377"/>
      <c r="BC7" s="377"/>
      <c r="BD7" s="99"/>
      <c r="BE7" s="99"/>
      <c r="BF7" s="99"/>
      <c r="BG7" s="99"/>
      <c r="BH7" s="99"/>
      <c r="BI7" s="99"/>
      <c r="BJ7" s="99"/>
      <c r="BK7" s="99"/>
      <c r="BL7" s="99"/>
      <c r="BM7" s="99"/>
      <c r="BN7" s="99"/>
      <c r="BO7" s="99"/>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row>
    <row r="8" spans="1:121" s="38" customFormat="1" ht="15" customHeight="1">
      <c r="A8" s="39"/>
      <c r="B8" s="40" t="s">
        <v>51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83"/>
      <c r="AB8" s="83"/>
      <c r="AC8" s="83"/>
      <c r="AD8" s="83"/>
      <c r="AE8" s="94"/>
      <c r="AF8" s="99"/>
      <c r="AG8" s="377" t="str">
        <f>IF(L8="","　　",L8)&amp;IF(OR(O8="",S8="",W8=""),"　　　年　　　月　　　日",IF(O8&lt;10,"　　","　")&amp;DBCS(O8)&amp;"年"&amp;IF(S8&lt;10,"　　","　")&amp;DBCS(S8)&amp;"月"&amp;IF(W8&lt;10,"　　","　")&amp;DBCS(W8)&amp;"日")</f>
        <v>令和　　　年　　　月　　　日</v>
      </c>
      <c r="AH8" s="377"/>
      <c r="AI8" s="377"/>
      <c r="AJ8" s="377"/>
      <c r="AK8" s="377"/>
      <c r="AL8" s="377"/>
      <c r="AM8" s="377"/>
      <c r="AN8" s="377"/>
      <c r="AO8" s="377"/>
      <c r="AP8" s="377"/>
      <c r="AQ8" s="377"/>
      <c r="AR8" s="377"/>
      <c r="AS8" s="377"/>
      <c r="AT8" s="377"/>
      <c r="AU8" s="377"/>
      <c r="AV8" s="377"/>
      <c r="AW8" s="377"/>
      <c r="AX8" s="377"/>
      <c r="AY8" s="377"/>
      <c r="AZ8" s="377"/>
      <c r="BA8" s="377"/>
      <c r="BB8" s="377"/>
      <c r="BC8" s="377"/>
      <c r="BD8" s="99"/>
      <c r="BE8" s="99"/>
      <c r="BF8" s="99"/>
      <c r="BG8" s="99"/>
      <c r="BH8" s="99"/>
      <c r="BI8" s="99"/>
      <c r="BJ8" s="99"/>
      <c r="BK8" s="99"/>
      <c r="BL8" s="99"/>
      <c r="BM8" s="99"/>
      <c r="BN8" s="99"/>
      <c r="BO8" s="99"/>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row>
    <row r="9" spans="1:121" s="38" customFormat="1" ht="15" customHeight="1">
      <c r="A9" s="39"/>
      <c r="B9" s="40" t="s">
        <v>58</v>
      </c>
      <c r="C9" s="44"/>
      <c r="D9" s="44"/>
      <c r="E9" s="44"/>
      <c r="F9" s="44"/>
      <c r="G9" s="44"/>
      <c r="H9" s="44"/>
      <c r="I9" s="44"/>
      <c r="J9" s="44"/>
      <c r="K9" s="61"/>
      <c r="L9" s="264" t="str">
        <f>IF(L8="","",L8)</f>
        <v>令和</v>
      </c>
      <c r="M9" s="83"/>
      <c r="N9" s="83"/>
      <c r="O9" s="83"/>
      <c r="P9" s="83"/>
      <c r="Q9" s="83" t="s">
        <v>68</v>
      </c>
      <c r="R9" s="83"/>
      <c r="S9" s="83"/>
      <c r="T9" s="83"/>
      <c r="U9" s="83" t="s">
        <v>77</v>
      </c>
      <c r="V9" s="83"/>
      <c r="W9" s="83" t="str">
        <f>IF(W8="","",W8)</f>
        <v/>
      </c>
      <c r="X9" s="83"/>
      <c r="Y9" s="83" t="s">
        <v>9</v>
      </c>
      <c r="Z9" s="83"/>
      <c r="AA9" s="83"/>
      <c r="AB9" s="83"/>
      <c r="AC9" s="83"/>
      <c r="AD9" s="83"/>
      <c r="AE9" s="94"/>
      <c r="AF9" s="99"/>
      <c r="AG9" s="377" t="str">
        <f>IF(L9="","　　",L9)&amp;IF(OR(O9="",S9="",W9=""),"　　　年　　　月　　　日",IF(O9&lt;10,"　　","　")&amp;DBCS(O9)&amp;"年"&amp;IF(S9&lt;10,"　　","　")&amp;DBCS(S9)&amp;"月"&amp;IF(W9&lt;10,"　　","　")&amp;DBCS(W9)&amp;"日")</f>
        <v>令和　　　年　　　月　　　日</v>
      </c>
      <c r="AH9" s="377"/>
      <c r="AI9" s="377"/>
      <c r="AJ9" s="377"/>
      <c r="AK9" s="377"/>
      <c r="AL9" s="377"/>
      <c r="AM9" s="377"/>
      <c r="AN9" s="377"/>
      <c r="AO9" s="377"/>
      <c r="AP9" s="377"/>
      <c r="AQ9" s="377"/>
      <c r="AR9" s="377"/>
      <c r="AS9" s="377"/>
      <c r="AT9" s="377"/>
      <c r="AU9" s="377"/>
      <c r="AV9" s="377"/>
      <c r="AW9" s="377"/>
      <c r="AX9" s="377"/>
      <c r="AY9" s="377"/>
      <c r="AZ9" s="377"/>
      <c r="BA9" s="377"/>
      <c r="BB9" s="377"/>
      <c r="BC9" s="377"/>
      <c r="BD9" s="99"/>
      <c r="BE9" s="99"/>
      <c r="BF9" s="99"/>
      <c r="BG9" s="99"/>
      <c r="BH9" s="99"/>
      <c r="BI9" s="99"/>
      <c r="BJ9" s="99"/>
      <c r="BK9" s="99"/>
      <c r="BL9" s="99"/>
      <c r="BM9" s="99"/>
      <c r="BN9" s="99"/>
      <c r="BO9" s="99"/>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row>
    <row r="10" spans="1:121" s="38" customFormat="1" ht="15" customHeight="1">
      <c r="A10" s="39"/>
      <c r="B10" s="40" t="s">
        <v>124</v>
      </c>
      <c r="C10" s="44"/>
      <c r="D10" s="44"/>
      <c r="E10" s="44"/>
      <c r="F10" s="44"/>
      <c r="G10" s="44"/>
      <c r="H10" s="44"/>
      <c r="I10" s="44"/>
      <c r="J10" s="44"/>
      <c r="K10" s="61"/>
      <c r="L10" s="68" t="s">
        <v>301</v>
      </c>
      <c r="M10" s="74"/>
      <c r="N10" s="74"/>
      <c r="O10" s="74"/>
      <c r="P10" s="74"/>
      <c r="Q10" s="83" t="s">
        <v>68</v>
      </c>
      <c r="R10" s="83"/>
      <c r="S10" s="74"/>
      <c r="T10" s="74"/>
      <c r="U10" s="83" t="s">
        <v>77</v>
      </c>
      <c r="V10" s="83"/>
      <c r="W10" s="74"/>
      <c r="X10" s="74"/>
      <c r="Y10" s="83" t="s">
        <v>9</v>
      </c>
      <c r="Z10" s="83"/>
      <c r="AA10" s="83"/>
      <c r="AB10" s="83"/>
      <c r="AC10" s="83"/>
      <c r="AD10" s="83"/>
      <c r="AE10" s="94"/>
      <c r="AF10" s="99"/>
      <c r="AG10" s="377" t="str">
        <f>IF(L10="","　　",L10)&amp;IF(OR(O10="",S10="",W10=""),"　　　年　　　月　　　日",IF(O10&lt;10,"　　","　")&amp;DBCS(O10)&amp;"年"&amp;IF(S10&lt;10,"　　","　")&amp;DBCS(S10)&amp;"月"&amp;IF(W10&lt;10,"　　","　")&amp;DBCS(W10)&amp;"日")</f>
        <v>令和　　　年　　　月　　　日</v>
      </c>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99"/>
      <c r="BE10" s="99"/>
      <c r="BF10" s="99"/>
      <c r="BG10" s="99"/>
      <c r="BH10" s="99"/>
      <c r="BI10" s="99"/>
      <c r="BJ10" s="99"/>
      <c r="BK10" s="99"/>
      <c r="BL10" s="99"/>
      <c r="BM10" s="99"/>
      <c r="BN10" s="99"/>
      <c r="BO10" s="99"/>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row>
    <row r="11" spans="1:121" s="38" customFormat="1" ht="15" customHeight="1">
      <c r="A11" s="39"/>
      <c r="B11" s="40" t="s">
        <v>214</v>
      </c>
      <c r="C11" s="44"/>
      <c r="D11" s="44"/>
      <c r="E11" s="44"/>
      <c r="F11" s="44"/>
      <c r="G11" s="44"/>
      <c r="H11" s="44"/>
      <c r="I11" s="44"/>
      <c r="J11" s="44"/>
      <c r="K11" s="61"/>
      <c r="L11" s="409" t="s">
        <v>163</v>
      </c>
      <c r="M11" s="411"/>
      <c r="N11" s="412"/>
      <c r="O11" s="361"/>
      <c r="P11" s="418" t="str">
        <f>IF(L11="不要","※1～18ページをページ指定で印刷してください","")</f>
        <v/>
      </c>
      <c r="Q11" s="361"/>
      <c r="R11" s="361"/>
      <c r="S11" s="361"/>
      <c r="T11" s="361"/>
      <c r="U11" s="361"/>
      <c r="V11" s="361"/>
      <c r="W11" s="361"/>
      <c r="X11" s="361"/>
      <c r="Y11" s="361"/>
      <c r="Z11" s="361"/>
      <c r="AA11" s="361"/>
      <c r="AB11" s="361"/>
      <c r="AC11" s="361"/>
      <c r="AD11" s="361"/>
      <c r="AE11" s="372"/>
      <c r="AF11" s="99"/>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99"/>
      <c r="BE11" s="99"/>
      <c r="BF11" s="99"/>
      <c r="BG11" s="99"/>
      <c r="BH11" s="99"/>
      <c r="BI11" s="99"/>
      <c r="BJ11" s="99"/>
      <c r="BK11" s="99"/>
      <c r="BL11" s="99"/>
      <c r="BM11" s="99"/>
      <c r="BN11" s="99"/>
      <c r="BO11" s="99"/>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row>
    <row r="12" spans="1:121" s="38" customFormat="1" ht="15" customHeight="1">
      <c r="A12" s="39"/>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561" t="s">
        <v>354</v>
      </c>
      <c r="AG12" s="565"/>
      <c r="AH12" s="565"/>
      <c r="AI12" s="568"/>
      <c r="AJ12" s="54" t="s">
        <v>81</v>
      </c>
      <c r="AK12" s="57"/>
      <c r="AL12" s="57"/>
      <c r="AM12" s="57"/>
      <c r="AN12" s="57"/>
      <c r="AO12" s="62"/>
      <c r="AP12" s="118"/>
      <c r="AQ12" s="122"/>
      <c r="AR12" s="122"/>
      <c r="AS12" s="122"/>
      <c r="AT12" s="122"/>
      <c r="AU12" s="122"/>
      <c r="AV12" s="122"/>
      <c r="AW12" s="122"/>
      <c r="AX12" s="122"/>
      <c r="AY12" s="122"/>
      <c r="AZ12" s="122"/>
      <c r="BA12" s="122"/>
      <c r="BB12" s="122"/>
      <c r="BC12" s="122"/>
      <c r="BD12" s="122"/>
      <c r="BE12" s="122"/>
      <c r="BF12" s="122"/>
      <c r="BG12" s="122"/>
      <c r="BH12" s="122"/>
      <c r="BI12" s="133"/>
      <c r="BJ12" s="573"/>
      <c r="BK12" s="474"/>
      <c r="BL12" s="474"/>
      <c r="BM12" s="575"/>
      <c r="BN12" s="54" t="s">
        <v>81</v>
      </c>
      <c r="BO12" s="57"/>
      <c r="BP12" s="57"/>
      <c r="BQ12" s="57"/>
      <c r="BR12" s="57"/>
      <c r="BS12" s="62"/>
      <c r="BT12" s="118"/>
      <c r="BU12" s="122"/>
      <c r="BV12" s="122"/>
      <c r="BW12" s="122"/>
      <c r="BX12" s="122"/>
      <c r="BY12" s="122"/>
      <c r="BZ12" s="122"/>
      <c r="CA12" s="122"/>
      <c r="CB12" s="122"/>
      <c r="CC12" s="122"/>
      <c r="CD12" s="122"/>
      <c r="CE12" s="122"/>
      <c r="CF12" s="122"/>
      <c r="CG12" s="122"/>
      <c r="CH12" s="122"/>
      <c r="CI12" s="122"/>
      <c r="CJ12" s="122"/>
      <c r="CK12" s="122"/>
      <c r="CL12" s="122"/>
      <c r="CM12" s="133"/>
      <c r="CN12" s="573"/>
      <c r="CO12" s="474"/>
      <c r="CP12" s="474"/>
      <c r="CQ12" s="575"/>
      <c r="CR12" s="54" t="s">
        <v>81</v>
      </c>
      <c r="CS12" s="57"/>
      <c r="CT12" s="57"/>
      <c r="CU12" s="57"/>
      <c r="CV12" s="57"/>
      <c r="CW12" s="62"/>
      <c r="CX12" s="118"/>
      <c r="CY12" s="122"/>
      <c r="CZ12" s="122"/>
      <c r="DA12" s="122"/>
      <c r="DB12" s="122"/>
      <c r="DC12" s="122"/>
      <c r="DD12" s="122"/>
      <c r="DE12" s="122"/>
      <c r="DF12" s="122"/>
      <c r="DG12" s="122"/>
      <c r="DH12" s="122"/>
      <c r="DI12" s="122"/>
      <c r="DJ12" s="122"/>
      <c r="DK12" s="122"/>
      <c r="DL12" s="122"/>
      <c r="DM12" s="122"/>
      <c r="DN12" s="122"/>
      <c r="DO12" s="122"/>
      <c r="DP12" s="122"/>
      <c r="DQ12" s="133"/>
    </row>
    <row r="13" spans="1:121" s="38" customFormat="1" ht="15" customHeight="1">
      <c r="A13" s="39"/>
      <c r="B13" s="42"/>
      <c r="C13" s="46"/>
      <c r="D13" s="46"/>
      <c r="E13" s="51"/>
      <c r="F13" s="55" t="s">
        <v>305</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562" t="s">
        <v>120</v>
      </c>
      <c r="AG13" s="566"/>
      <c r="AH13" s="566"/>
      <c r="AI13" s="569"/>
      <c r="AJ13" s="55" t="s">
        <v>356</v>
      </c>
      <c r="AK13" s="58"/>
      <c r="AL13" s="58"/>
      <c r="AM13" s="58"/>
      <c r="AN13" s="58"/>
      <c r="AO13" s="63"/>
      <c r="AP13" s="119"/>
      <c r="AQ13" s="123"/>
      <c r="AR13" s="123"/>
      <c r="AS13" s="123"/>
      <c r="AT13" s="123"/>
      <c r="AU13" s="123"/>
      <c r="AV13" s="123"/>
      <c r="AW13" s="123"/>
      <c r="AX13" s="123"/>
      <c r="AY13" s="123"/>
      <c r="AZ13" s="123"/>
      <c r="BA13" s="123"/>
      <c r="BB13" s="123"/>
      <c r="BC13" s="123"/>
      <c r="BD13" s="123"/>
      <c r="BE13" s="123"/>
      <c r="BF13" s="123"/>
      <c r="BG13" s="123"/>
      <c r="BH13" s="123"/>
      <c r="BI13" s="134"/>
      <c r="BJ13" s="562" t="s">
        <v>224</v>
      </c>
      <c r="BK13" s="566"/>
      <c r="BL13" s="566"/>
      <c r="BM13" s="569"/>
      <c r="BN13" s="55" t="s">
        <v>356</v>
      </c>
      <c r="BO13" s="58"/>
      <c r="BP13" s="58"/>
      <c r="BQ13" s="58"/>
      <c r="BR13" s="58"/>
      <c r="BS13" s="63"/>
      <c r="BT13" s="119"/>
      <c r="BU13" s="123"/>
      <c r="BV13" s="123"/>
      <c r="BW13" s="123"/>
      <c r="BX13" s="123"/>
      <c r="BY13" s="123"/>
      <c r="BZ13" s="123"/>
      <c r="CA13" s="123"/>
      <c r="CB13" s="123"/>
      <c r="CC13" s="123"/>
      <c r="CD13" s="123"/>
      <c r="CE13" s="123"/>
      <c r="CF13" s="123"/>
      <c r="CG13" s="123"/>
      <c r="CH13" s="123"/>
      <c r="CI13" s="123"/>
      <c r="CJ13" s="123"/>
      <c r="CK13" s="123"/>
      <c r="CL13" s="123"/>
      <c r="CM13" s="134"/>
      <c r="CN13" s="562" t="s">
        <v>410</v>
      </c>
      <c r="CO13" s="566"/>
      <c r="CP13" s="566"/>
      <c r="CQ13" s="569"/>
      <c r="CR13" s="55" t="s">
        <v>356</v>
      </c>
      <c r="CS13" s="58"/>
      <c r="CT13" s="58"/>
      <c r="CU13" s="58"/>
      <c r="CV13" s="58"/>
      <c r="CW13" s="63"/>
      <c r="CX13" s="119"/>
      <c r="CY13" s="123"/>
      <c r="CZ13" s="123"/>
      <c r="DA13" s="123"/>
      <c r="DB13" s="123"/>
      <c r="DC13" s="123"/>
      <c r="DD13" s="123"/>
      <c r="DE13" s="123"/>
      <c r="DF13" s="123"/>
      <c r="DG13" s="123"/>
      <c r="DH13" s="123"/>
      <c r="DI13" s="123"/>
      <c r="DJ13" s="123"/>
      <c r="DK13" s="123"/>
      <c r="DL13" s="123"/>
      <c r="DM13" s="123"/>
      <c r="DN13" s="123"/>
      <c r="DO13" s="123"/>
      <c r="DP13" s="123"/>
      <c r="DQ13" s="134"/>
    </row>
    <row r="14" spans="1:121" s="38" customFormat="1" ht="15" customHeight="1">
      <c r="A14" s="39"/>
      <c r="B14" s="42"/>
      <c r="C14" s="46"/>
      <c r="D14" s="46"/>
      <c r="E14" s="51"/>
      <c r="F14" s="110" t="s">
        <v>280</v>
      </c>
      <c r="G14" s="113"/>
      <c r="H14" s="113"/>
      <c r="I14" s="113"/>
      <c r="J14" s="113"/>
      <c r="K14" s="116"/>
      <c r="L14" s="119"/>
      <c r="M14" s="123"/>
      <c r="N14" s="123"/>
      <c r="O14" s="123"/>
      <c r="P14" s="123"/>
      <c r="Q14" s="123"/>
      <c r="R14" s="123"/>
      <c r="S14" s="123"/>
      <c r="T14" s="123"/>
      <c r="U14" s="123"/>
      <c r="V14" s="123"/>
      <c r="W14" s="123"/>
      <c r="X14" s="123"/>
      <c r="Y14" s="123"/>
      <c r="Z14" s="123"/>
      <c r="AA14" s="123"/>
      <c r="AB14" s="123"/>
      <c r="AC14" s="123"/>
      <c r="AD14" s="123"/>
      <c r="AE14" s="134"/>
      <c r="AF14" s="563"/>
      <c r="AG14" s="567"/>
      <c r="AH14" s="567"/>
      <c r="AI14" s="570"/>
      <c r="AJ14" s="55" t="s">
        <v>63</v>
      </c>
      <c r="AK14" s="58"/>
      <c r="AL14" s="58"/>
      <c r="AM14" s="58"/>
      <c r="AN14" s="58"/>
      <c r="AO14" s="63"/>
      <c r="AP14" s="119"/>
      <c r="AQ14" s="123"/>
      <c r="AR14" s="123"/>
      <c r="AS14" s="123"/>
      <c r="AT14" s="123"/>
      <c r="AU14" s="123"/>
      <c r="AV14" s="123"/>
      <c r="AW14" s="123"/>
      <c r="AX14" s="123"/>
      <c r="AY14" s="123"/>
      <c r="AZ14" s="123"/>
      <c r="BA14" s="123"/>
      <c r="BB14" s="123"/>
      <c r="BC14" s="123"/>
      <c r="BD14" s="123"/>
      <c r="BE14" s="123"/>
      <c r="BF14" s="123"/>
      <c r="BG14" s="123"/>
      <c r="BH14" s="123"/>
      <c r="BI14" s="134"/>
      <c r="BJ14" s="38"/>
      <c r="BK14" s="38"/>
      <c r="BL14" s="38"/>
      <c r="BM14" s="576"/>
      <c r="BN14" s="55" t="s">
        <v>63</v>
      </c>
      <c r="BO14" s="58"/>
      <c r="BP14" s="58"/>
      <c r="BQ14" s="58"/>
      <c r="BR14" s="58"/>
      <c r="BS14" s="63"/>
      <c r="BT14" s="119"/>
      <c r="BU14" s="123"/>
      <c r="BV14" s="123"/>
      <c r="BW14" s="123"/>
      <c r="BX14" s="123"/>
      <c r="BY14" s="123"/>
      <c r="BZ14" s="123"/>
      <c r="CA14" s="123"/>
      <c r="CB14" s="123"/>
      <c r="CC14" s="123"/>
      <c r="CD14" s="123"/>
      <c r="CE14" s="123"/>
      <c r="CF14" s="123"/>
      <c r="CG14" s="123"/>
      <c r="CH14" s="123"/>
      <c r="CI14" s="123"/>
      <c r="CJ14" s="123"/>
      <c r="CK14" s="123"/>
      <c r="CL14" s="123"/>
      <c r="CM14" s="134"/>
      <c r="CN14" s="38"/>
      <c r="CO14" s="38"/>
      <c r="CP14" s="38"/>
      <c r="CQ14" s="576"/>
      <c r="CR14" s="55" t="s">
        <v>63</v>
      </c>
      <c r="CS14" s="58"/>
      <c r="CT14" s="58"/>
      <c r="CU14" s="58"/>
      <c r="CV14" s="58"/>
      <c r="CW14" s="63"/>
      <c r="CX14" s="119"/>
      <c r="CY14" s="123"/>
      <c r="CZ14" s="123"/>
      <c r="DA14" s="123"/>
      <c r="DB14" s="123"/>
      <c r="DC14" s="123"/>
      <c r="DD14" s="123"/>
      <c r="DE14" s="123"/>
      <c r="DF14" s="123"/>
      <c r="DG14" s="123"/>
      <c r="DH14" s="123"/>
      <c r="DI14" s="123"/>
      <c r="DJ14" s="123"/>
      <c r="DK14" s="123"/>
      <c r="DL14" s="123"/>
      <c r="DM14" s="123"/>
      <c r="DN14" s="123"/>
      <c r="DO14" s="123"/>
      <c r="DP14" s="123"/>
      <c r="DQ14" s="134"/>
    </row>
    <row r="15" spans="1:121" s="38" customFormat="1" ht="15" customHeight="1">
      <c r="A15" s="39"/>
      <c r="B15" s="43"/>
      <c r="C15" s="47"/>
      <c r="D15" s="47"/>
      <c r="E15" s="52"/>
      <c r="F15" s="307" t="s">
        <v>235</v>
      </c>
      <c r="G15" s="308"/>
      <c r="H15" s="308"/>
      <c r="I15" s="308"/>
      <c r="J15" s="308"/>
      <c r="K15" s="309"/>
      <c r="L15" s="265"/>
      <c r="M15" s="267"/>
      <c r="N15" s="267"/>
      <c r="O15" s="267"/>
      <c r="P15" s="267"/>
      <c r="Q15" s="267"/>
      <c r="R15" s="267"/>
      <c r="S15" s="267"/>
      <c r="T15" s="267"/>
      <c r="U15" s="267"/>
      <c r="V15" s="267"/>
      <c r="W15" s="267"/>
      <c r="X15" s="267"/>
      <c r="Y15" s="267"/>
      <c r="Z15" s="267"/>
      <c r="AA15" s="267"/>
      <c r="AB15" s="267"/>
      <c r="AC15" s="267"/>
      <c r="AD15" s="267"/>
      <c r="AE15" s="290"/>
      <c r="AF15" s="564"/>
      <c r="AG15" s="476"/>
      <c r="AH15" s="476"/>
      <c r="AI15" s="571"/>
      <c r="AJ15" s="56" t="s">
        <v>82</v>
      </c>
      <c r="AK15" s="59"/>
      <c r="AL15" s="59"/>
      <c r="AM15" s="59"/>
      <c r="AN15" s="59"/>
      <c r="AO15" s="64"/>
      <c r="AP15" s="265"/>
      <c r="AQ15" s="267"/>
      <c r="AR15" s="267"/>
      <c r="AS15" s="267"/>
      <c r="AT15" s="267"/>
      <c r="AU15" s="267"/>
      <c r="AV15" s="267"/>
      <c r="AW15" s="267"/>
      <c r="AX15" s="267"/>
      <c r="AY15" s="267"/>
      <c r="AZ15" s="267"/>
      <c r="BA15" s="267"/>
      <c r="BB15" s="267"/>
      <c r="BC15" s="267"/>
      <c r="BD15" s="267"/>
      <c r="BE15" s="267"/>
      <c r="BF15" s="267"/>
      <c r="BG15" s="267"/>
      <c r="BH15" s="267"/>
      <c r="BI15" s="290"/>
      <c r="BJ15" s="574"/>
      <c r="BK15" s="494"/>
      <c r="BL15" s="494"/>
      <c r="BM15" s="577"/>
      <c r="BN15" s="56" t="s">
        <v>82</v>
      </c>
      <c r="BO15" s="59"/>
      <c r="BP15" s="59"/>
      <c r="BQ15" s="59"/>
      <c r="BR15" s="59"/>
      <c r="BS15" s="64"/>
      <c r="BT15" s="265"/>
      <c r="BU15" s="267"/>
      <c r="BV15" s="267"/>
      <c r="BW15" s="267"/>
      <c r="BX15" s="267"/>
      <c r="BY15" s="267"/>
      <c r="BZ15" s="267"/>
      <c r="CA15" s="267"/>
      <c r="CB15" s="267"/>
      <c r="CC15" s="267"/>
      <c r="CD15" s="267"/>
      <c r="CE15" s="267"/>
      <c r="CF15" s="267"/>
      <c r="CG15" s="267"/>
      <c r="CH15" s="267"/>
      <c r="CI15" s="267"/>
      <c r="CJ15" s="267"/>
      <c r="CK15" s="267"/>
      <c r="CL15" s="267"/>
      <c r="CM15" s="290"/>
      <c r="CN15" s="574"/>
      <c r="CO15" s="494"/>
      <c r="CP15" s="494"/>
      <c r="CQ15" s="577"/>
      <c r="CR15" s="56" t="s">
        <v>82</v>
      </c>
      <c r="CS15" s="59"/>
      <c r="CT15" s="59"/>
      <c r="CU15" s="59"/>
      <c r="CV15" s="59"/>
      <c r="CW15" s="64"/>
      <c r="CX15" s="265"/>
      <c r="CY15" s="267"/>
      <c r="CZ15" s="267"/>
      <c r="DA15" s="267"/>
      <c r="DB15" s="267"/>
      <c r="DC15" s="267"/>
      <c r="DD15" s="267"/>
      <c r="DE15" s="267"/>
      <c r="DF15" s="267"/>
      <c r="DG15" s="267"/>
      <c r="DH15" s="267"/>
      <c r="DI15" s="267"/>
      <c r="DJ15" s="267"/>
      <c r="DK15" s="267"/>
      <c r="DL15" s="267"/>
      <c r="DM15" s="267"/>
      <c r="DN15" s="267"/>
      <c r="DO15" s="267"/>
      <c r="DP15" s="267"/>
      <c r="DQ15" s="290"/>
    </row>
    <row r="16" spans="1:121" ht="5.0999999999999996" customHeight="1">
      <c r="F16" s="436"/>
      <c r="G16" s="436"/>
      <c r="H16" s="436"/>
      <c r="I16" s="436"/>
      <c r="J16" s="436"/>
      <c r="K16" s="436"/>
      <c r="L16" s="436"/>
      <c r="M16" s="436"/>
    </row>
    <row r="17" spans="3:91" ht="9.6" customHeight="1">
      <c r="C17" s="430" t="str">
        <f>目次!F1</f>
        <v>【契約監理/20240401/第1版】</v>
      </c>
    </row>
    <row r="18" spans="3:91" ht="9.6" customHeight="1">
      <c r="AX18" s="427"/>
    </row>
    <row r="19" spans="3:91" ht="9.6" customHeight="1">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c r="CM19" s="427"/>
    </row>
    <row r="20" spans="3:91" ht="9.6" customHeight="1">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row>
    <row r="21" spans="3:91" ht="9.6" customHeight="1">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row>
    <row r="22" spans="3:91" ht="9.6" customHeight="1">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row>
    <row r="23" spans="3:91" ht="9.6" customHeight="1">
      <c r="D23" s="427" t="s">
        <v>337</v>
      </c>
      <c r="E23" s="427"/>
      <c r="F23" s="427"/>
      <c r="G23" s="427"/>
      <c r="H23" s="427"/>
      <c r="I23" s="427"/>
      <c r="J23" s="427"/>
      <c r="K23" s="427"/>
      <c r="L23" s="427"/>
      <c r="M23" s="427"/>
      <c r="N23" s="427"/>
      <c r="O23" s="427"/>
      <c r="P23" s="427"/>
      <c r="Q23" s="427"/>
      <c r="R23" s="427"/>
      <c r="S23" s="427"/>
      <c r="T23" s="427"/>
      <c r="U23" s="427"/>
      <c r="V23" s="427"/>
      <c r="W23" s="427"/>
      <c r="X23" s="427"/>
      <c r="Y23" s="427"/>
      <c r="Z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7"/>
    </row>
    <row r="24" spans="3:91" ht="9.6" customHeight="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7"/>
    </row>
    <row r="25" spans="3:91" ht="9.6" customHeight="1">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row>
    <row r="26" spans="3:91" ht="9.6" customHeight="1">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row>
    <row r="27" spans="3:91" ht="9.6" customHeight="1">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c r="CM27" s="427"/>
    </row>
    <row r="28" spans="3:91" ht="9.6" customHeight="1">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row>
    <row r="29" spans="3:91" ht="9.6" customHeight="1">
      <c r="E29" s="431" t="s">
        <v>342</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row>
    <row r="30" spans="3:91" ht="9.6" customHeight="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row>
    <row r="31" spans="3:91" ht="9.6" customHeight="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row>
    <row r="32" spans="3:91" ht="9.6" customHeight="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row>
    <row r="33" spans="5:91" ht="9.6" customHeight="1">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row>
    <row r="34" spans="5:91" ht="9.6" customHeight="1">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row>
    <row r="35" spans="5:91" ht="9.6" customHeight="1">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row>
    <row r="36" spans="5:91" ht="9.6" customHeight="1">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row>
    <row r="37" spans="5:91" ht="9.6" customHeight="1">
      <c r="E37" s="432" t="s">
        <v>31</v>
      </c>
      <c r="F37" s="438"/>
      <c r="G37" s="440" t="s">
        <v>274</v>
      </c>
      <c r="H37" s="440"/>
      <c r="I37" s="440"/>
      <c r="J37" s="440"/>
      <c r="K37" s="440"/>
      <c r="L37" s="440"/>
      <c r="M37" s="446"/>
      <c r="N37" s="449"/>
      <c r="O37" s="452" t="str">
        <f>IF(L2="","",L2)</f>
        <v/>
      </c>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500"/>
      <c r="AQ37" s="282"/>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row>
    <row r="38" spans="5:91" ht="9.6" customHeight="1">
      <c r="E38" s="433"/>
      <c r="F38" s="435"/>
      <c r="G38" s="441"/>
      <c r="H38" s="441"/>
      <c r="I38" s="441"/>
      <c r="J38" s="441"/>
      <c r="K38" s="441"/>
      <c r="L38" s="441"/>
      <c r="M38" s="447"/>
      <c r="N38" s="450"/>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501"/>
      <c r="AQ38" s="282"/>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c r="CM38" s="427"/>
    </row>
    <row r="39" spans="5:91" ht="9.6" customHeight="1">
      <c r="E39" s="433"/>
      <c r="F39" s="435"/>
      <c r="G39" s="441"/>
      <c r="H39" s="441"/>
      <c r="I39" s="441"/>
      <c r="J39" s="441"/>
      <c r="K39" s="441"/>
      <c r="L39" s="441"/>
      <c r="M39" s="447"/>
      <c r="N39" s="450"/>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501"/>
      <c r="AQ39" s="282"/>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c r="CM39" s="427"/>
    </row>
    <row r="40" spans="5:91" ht="9.6" customHeight="1">
      <c r="E40" s="433"/>
      <c r="F40" s="435"/>
      <c r="G40" s="441"/>
      <c r="H40" s="441"/>
      <c r="I40" s="441"/>
      <c r="J40" s="441"/>
      <c r="K40" s="441"/>
      <c r="L40" s="441"/>
      <c r="M40" s="447"/>
      <c r="N40" s="450"/>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501"/>
      <c r="AQ40" s="282"/>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row>
    <row r="41" spans="5:91" ht="9.6" customHeight="1">
      <c r="E41" s="434"/>
      <c r="F41" s="439"/>
      <c r="G41" s="442"/>
      <c r="H41" s="442"/>
      <c r="I41" s="442"/>
      <c r="J41" s="442"/>
      <c r="K41" s="442"/>
      <c r="L41" s="442"/>
      <c r="M41" s="448"/>
      <c r="N41" s="416"/>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502"/>
      <c r="AQ41" s="282"/>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row>
    <row r="42" spans="5:91" ht="9.6" customHeight="1">
      <c r="E42" s="432" t="s">
        <v>110</v>
      </c>
      <c r="F42" s="438"/>
      <c r="G42" s="440" t="s">
        <v>278</v>
      </c>
      <c r="H42" s="440"/>
      <c r="I42" s="440"/>
      <c r="J42" s="440"/>
      <c r="K42" s="440"/>
      <c r="L42" s="440"/>
      <c r="M42" s="446"/>
      <c r="N42" s="449"/>
      <c r="O42" s="453"/>
      <c r="P42" s="453"/>
      <c r="Q42" s="453"/>
      <c r="R42" s="451"/>
      <c r="S42" s="470"/>
      <c r="T42" s="470"/>
      <c r="U42" s="470"/>
      <c r="V42" s="470"/>
      <c r="W42" s="470"/>
      <c r="X42" s="470"/>
      <c r="Y42" s="470"/>
      <c r="Z42" s="470"/>
      <c r="AA42" s="470"/>
      <c r="AB42" s="470"/>
      <c r="AC42" s="470"/>
      <c r="AD42" s="451"/>
      <c r="AE42" s="451"/>
      <c r="AF42" s="451"/>
      <c r="AG42" s="451"/>
      <c r="AH42" s="451"/>
      <c r="AI42" s="451"/>
      <c r="AJ42" s="451"/>
      <c r="AK42" s="451"/>
      <c r="AL42" s="451"/>
      <c r="AM42" s="451"/>
      <c r="AN42" s="451"/>
      <c r="AO42" s="451"/>
      <c r="AP42" s="446"/>
      <c r="AQ42" s="282"/>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row>
    <row r="43" spans="5:91" ht="9.6" customHeight="1">
      <c r="E43" s="433"/>
      <c r="F43" s="435"/>
      <c r="G43" s="441"/>
      <c r="H43" s="441"/>
      <c r="I43" s="441"/>
      <c r="J43" s="441"/>
      <c r="K43" s="441"/>
      <c r="L43" s="441"/>
      <c r="M43" s="447"/>
      <c r="N43" s="450"/>
      <c r="O43" s="46" t="str">
        <f>"津山市　"&amp;IF(O3="","　　　　　　　　",O3)&amp;"　地内"</f>
        <v>津山市　　　　　　　　　　地内</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47"/>
      <c r="AQ43" s="282"/>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row>
    <row r="44" spans="5:91" ht="9.6" customHeight="1">
      <c r="E44" s="433"/>
      <c r="F44" s="435"/>
      <c r="G44" s="441"/>
      <c r="H44" s="441"/>
      <c r="I44" s="441"/>
      <c r="J44" s="441"/>
      <c r="K44" s="441"/>
      <c r="L44" s="441"/>
      <c r="M44" s="447"/>
      <c r="N44" s="450"/>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47"/>
      <c r="AQ44" s="282"/>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row>
    <row r="45" spans="5:91" ht="9.6" customHeight="1">
      <c r="E45" s="433"/>
      <c r="F45" s="435"/>
      <c r="G45" s="441"/>
      <c r="H45" s="441"/>
      <c r="I45" s="441"/>
      <c r="J45" s="441"/>
      <c r="K45" s="441"/>
      <c r="L45" s="441"/>
      <c r="M45" s="447"/>
      <c r="N45" s="450"/>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47"/>
      <c r="AQ45" s="282"/>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row>
    <row r="46" spans="5:91" ht="9.6" customHeight="1">
      <c r="E46" s="434"/>
      <c r="F46" s="439"/>
      <c r="G46" s="442"/>
      <c r="H46" s="442"/>
      <c r="I46" s="442"/>
      <c r="J46" s="442"/>
      <c r="K46" s="442"/>
      <c r="L46" s="442"/>
      <c r="M46" s="448"/>
      <c r="N46" s="416"/>
      <c r="O46" s="454"/>
      <c r="P46" s="454"/>
      <c r="Q46" s="454"/>
      <c r="R46" s="66"/>
      <c r="S46" s="471"/>
      <c r="T46" s="471"/>
      <c r="U46" s="471"/>
      <c r="V46" s="471"/>
      <c r="W46" s="471"/>
      <c r="X46" s="471"/>
      <c r="Y46" s="471"/>
      <c r="Z46" s="471"/>
      <c r="AA46" s="471"/>
      <c r="AB46" s="471"/>
      <c r="AC46" s="471"/>
      <c r="AD46" s="66"/>
      <c r="AE46" s="66"/>
      <c r="AF46" s="66"/>
      <c r="AG46" s="66"/>
      <c r="AH46" s="66"/>
      <c r="AI46" s="66"/>
      <c r="AJ46" s="66"/>
      <c r="AK46" s="66"/>
      <c r="AL46" s="66"/>
      <c r="AM46" s="66"/>
      <c r="AN46" s="66"/>
      <c r="AO46" s="66"/>
      <c r="AP46" s="448"/>
      <c r="AQ46" s="282"/>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row>
    <row r="47" spans="5:91" ht="9.9499999999999993" customHeight="1">
      <c r="E47" s="432" t="s">
        <v>112</v>
      </c>
      <c r="F47" s="438"/>
      <c r="G47" s="440" t="s">
        <v>239</v>
      </c>
      <c r="H47" s="440"/>
      <c r="I47" s="440"/>
      <c r="J47" s="440"/>
      <c r="K47" s="440"/>
      <c r="L47" s="440"/>
      <c r="M47" s="446"/>
      <c r="N47" s="449"/>
      <c r="O47" s="455" t="s">
        <v>252</v>
      </c>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503"/>
      <c r="AQ47" s="456"/>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row>
    <row r="48" spans="5:91" ht="9.6" customHeight="1">
      <c r="E48" s="433"/>
      <c r="F48" s="435"/>
      <c r="G48" s="441"/>
      <c r="H48" s="441"/>
      <c r="I48" s="441"/>
      <c r="J48" s="441"/>
      <c r="K48" s="441"/>
      <c r="L48" s="441"/>
      <c r="M48" s="447"/>
      <c r="N48" s="450"/>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504"/>
      <c r="AQ48" s="456"/>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row>
    <row r="49" spans="5:91" ht="9.6" customHeight="1">
      <c r="E49" s="433"/>
      <c r="F49" s="435"/>
      <c r="G49" s="441"/>
      <c r="H49" s="441"/>
      <c r="I49" s="441"/>
      <c r="J49" s="441"/>
      <c r="K49" s="441"/>
      <c r="L49" s="441"/>
      <c r="M49" s="447"/>
      <c r="N49" s="450"/>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504"/>
      <c r="AQ49" s="456"/>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row>
    <row r="50" spans="5:91" ht="9.6" customHeight="1">
      <c r="E50" s="433"/>
      <c r="F50" s="435"/>
      <c r="G50" s="441"/>
      <c r="H50" s="441"/>
      <c r="I50" s="441"/>
      <c r="J50" s="441"/>
      <c r="K50" s="441"/>
      <c r="L50" s="441"/>
      <c r="M50" s="447"/>
      <c r="N50" s="450"/>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504"/>
      <c r="AQ50" s="456"/>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row>
    <row r="51" spans="5:91" ht="9.6" customHeight="1">
      <c r="E51" s="434"/>
      <c r="F51" s="439"/>
      <c r="G51" s="442"/>
      <c r="H51" s="442"/>
      <c r="I51" s="442"/>
      <c r="J51" s="442"/>
      <c r="K51" s="442"/>
      <c r="L51" s="442"/>
      <c r="M51" s="448"/>
      <c r="N51" s="416"/>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505"/>
      <c r="AQ51" s="456"/>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row>
    <row r="52" spans="5:91" ht="9.6" customHeight="1">
      <c r="E52" s="432" t="s">
        <v>47</v>
      </c>
      <c r="F52" s="438"/>
      <c r="G52" s="330" t="s">
        <v>330</v>
      </c>
      <c r="H52" s="330"/>
      <c r="I52" s="330"/>
      <c r="J52" s="330"/>
      <c r="K52" s="330"/>
      <c r="L52" s="330"/>
      <c r="M52" s="446"/>
      <c r="N52" s="449"/>
      <c r="O52" s="330" t="s">
        <v>343</v>
      </c>
      <c r="P52" s="330"/>
      <c r="Q52" s="330"/>
      <c r="R52" s="451"/>
      <c r="S52" s="451"/>
      <c r="T52" s="451" t="s">
        <v>272</v>
      </c>
      <c r="U52" s="451"/>
      <c r="V52" s="451"/>
      <c r="W52" s="451"/>
      <c r="X52" s="451"/>
      <c r="Y52" s="451"/>
      <c r="Z52" s="451"/>
      <c r="AA52" s="451"/>
      <c r="AB52" s="451"/>
      <c r="AC52" s="451"/>
      <c r="AD52" s="451"/>
      <c r="AE52" s="451"/>
      <c r="AF52" s="451"/>
      <c r="AG52" s="451"/>
      <c r="AH52" s="451"/>
      <c r="AI52" s="451"/>
      <c r="AJ52" s="451"/>
      <c r="AK52" s="451"/>
      <c r="AL52" s="451"/>
      <c r="AM52" s="451"/>
      <c r="AN52" s="451"/>
      <c r="AO52" s="451"/>
      <c r="AP52" s="446"/>
      <c r="AQ52" s="282"/>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row>
    <row r="53" spans="5:91" ht="9.6" customHeight="1">
      <c r="E53" s="433"/>
      <c r="F53" s="435"/>
      <c r="G53" s="331"/>
      <c r="H53" s="331"/>
      <c r="I53" s="331"/>
      <c r="J53" s="331"/>
      <c r="K53" s="331"/>
      <c r="L53" s="331"/>
      <c r="M53" s="447"/>
      <c r="N53" s="450"/>
      <c r="O53" s="331"/>
      <c r="P53" s="331"/>
      <c r="Q53" s="331"/>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447"/>
      <c r="AQ53" s="282"/>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row>
    <row r="54" spans="5:91" ht="9.6" customHeight="1">
      <c r="E54" s="433"/>
      <c r="F54" s="435"/>
      <c r="G54" s="331"/>
      <c r="H54" s="331"/>
      <c r="I54" s="331"/>
      <c r="J54" s="331"/>
      <c r="K54" s="331"/>
      <c r="L54" s="331"/>
      <c r="M54" s="447"/>
      <c r="N54" s="450"/>
      <c r="O54" s="331"/>
      <c r="P54" s="331"/>
      <c r="Q54" s="331"/>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447"/>
      <c r="AQ54" s="282"/>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row>
    <row r="55" spans="5:91" ht="9.6" customHeight="1">
      <c r="E55" s="433"/>
      <c r="F55" s="435"/>
      <c r="G55" s="331"/>
      <c r="H55" s="331"/>
      <c r="I55" s="331"/>
      <c r="J55" s="331"/>
      <c r="K55" s="331"/>
      <c r="L55" s="331"/>
      <c r="M55" s="447"/>
      <c r="N55" s="450"/>
      <c r="O55" s="331"/>
      <c r="P55" s="331"/>
      <c r="Q55" s="331"/>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447"/>
      <c r="AQ55" s="282"/>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row>
    <row r="56" spans="5:91" ht="9.6" customHeight="1">
      <c r="E56" s="433"/>
      <c r="F56" s="435"/>
      <c r="G56" s="331"/>
      <c r="H56" s="331"/>
      <c r="I56" s="331"/>
      <c r="J56" s="331"/>
      <c r="K56" s="331"/>
      <c r="L56" s="331"/>
      <c r="M56" s="447"/>
      <c r="N56" s="450"/>
      <c r="O56" s="331" t="s">
        <v>156</v>
      </c>
      <c r="P56" s="331"/>
      <c r="Q56" s="331"/>
      <c r="R56" s="282"/>
      <c r="S56" s="282"/>
      <c r="T56" s="282" t="str">
        <f>AG10</f>
        <v>令和　　　年　　　月　　　日</v>
      </c>
      <c r="U56" s="282"/>
      <c r="V56" s="282"/>
      <c r="W56" s="282"/>
      <c r="X56" s="282"/>
      <c r="Y56" s="282"/>
      <c r="Z56" s="282"/>
      <c r="AA56" s="282"/>
      <c r="AB56" s="282"/>
      <c r="AC56" s="282"/>
      <c r="AD56" s="282"/>
      <c r="AE56" s="282"/>
      <c r="AF56" s="282"/>
      <c r="AG56" s="282"/>
      <c r="AH56" s="282"/>
      <c r="AI56" s="282"/>
      <c r="AJ56" s="282"/>
      <c r="AK56" s="282"/>
      <c r="AL56" s="282"/>
      <c r="AM56" s="282"/>
      <c r="AN56" s="282"/>
      <c r="AO56" s="282"/>
      <c r="AP56" s="447"/>
      <c r="AQ56" s="282"/>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row>
    <row r="57" spans="5:91" ht="9.6" customHeight="1">
      <c r="E57" s="433"/>
      <c r="F57" s="435"/>
      <c r="G57" s="331"/>
      <c r="H57" s="331"/>
      <c r="I57" s="331"/>
      <c r="J57" s="331"/>
      <c r="K57" s="331"/>
      <c r="L57" s="331"/>
      <c r="M57" s="447"/>
      <c r="N57" s="450"/>
      <c r="O57" s="331"/>
      <c r="P57" s="331"/>
      <c r="Q57" s="331"/>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447"/>
      <c r="AQ57" s="282"/>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row>
    <row r="58" spans="5:91" ht="9.6" customHeight="1">
      <c r="E58" s="433"/>
      <c r="F58" s="435"/>
      <c r="G58" s="331"/>
      <c r="H58" s="331"/>
      <c r="I58" s="331"/>
      <c r="J58" s="331"/>
      <c r="K58" s="331"/>
      <c r="L58" s="331"/>
      <c r="M58" s="447"/>
      <c r="N58" s="450"/>
      <c r="O58" s="331"/>
      <c r="P58" s="331"/>
      <c r="Q58" s="331"/>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447"/>
      <c r="AQ58" s="282"/>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row>
    <row r="59" spans="5:91" ht="9.6" customHeight="1">
      <c r="E59" s="434"/>
      <c r="F59" s="439"/>
      <c r="G59" s="332"/>
      <c r="H59" s="332"/>
      <c r="I59" s="332"/>
      <c r="J59" s="332"/>
      <c r="K59" s="332"/>
      <c r="L59" s="332"/>
      <c r="M59" s="448"/>
      <c r="N59" s="416"/>
      <c r="O59" s="332"/>
      <c r="P59" s="332"/>
      <c r="Q59" s="332"/>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448"/>
      <c r="AQ59" s="282"/>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row>
    <row r="60" spans="5:91" ht="9.6" customHeight="1">
      <c r="E60" s="432" t="s">
        <v>118</v>
      </c>
      <c r="F60" s="438"/>
      <c r="G60" s="330" t="s">
        <v>117</v>
      </c>
      <c r="H60" s="330"/>
      <c r="I60" s="330"/>
      <c r="J60" s="330"/>
      <c r="K60" s="330"/>
      <c r="L60" s="330"/>
      <c r="M60" s="446"/>
      <c r="N60" s="451"/>
      <c r="O60" s="458" t="s">
        <v>184</v>
      </c>
      <c r="P60" s="458"/>
      <c r="Q60" s="458"/>
      <c r="R60" s="458"/>
      <c r="S60" s="458"/>
      <c r="T60" s="458"/>
      <c r="U60" s="458"/>
      <c r="V60" s="522"/>
      <c r="W60" s="485" t="s">
        <v>308</v>
      </c>
      <c r="X60" s="490"/>
      <c r="Y60" s="485" t="s">
        <v>268</v>
      </c>
      <c r="Z60" s="490"/>
      <c r="AA60" s="485" t="s">
        <v>269</v>
      </c>
      <c r="AB60" s="490"/>
      <c r="AC60" s="485" t="s">
        <v>42</v>
      </c>
      <c r="AD60" s="490"/>
      <c r="AE60" s="485" t="s">
        <v>79</v>
      </c>
      <c r="AF60" s="490"/>
      <c r="AG60" s="485" t="s">
        <v>160</v>
      </c>
      <c r="AH60" s="490"/>
      <c r="AI60" s="485" t="s">
        <v>99</v>
      </c>
      <c r="AJ60" s="490"/>
      <c r="AK60" s="485" t="s">
        <v>253</v>
      </c>
      <c r="AL60" s="490"/>
      <c r="AM60" s="485" t="s">
        <v>139</v>
      </c>
      <c r="AN60" s="490"/>
      <c r="AO60" s="485" t="s">
        <v>45</v>
      </c>
      <c r="AP60" s="490"/>
      <c r="AQ60" s="509"/>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row>
    <row r="61" spans="5:91" ht="9.6" customHeight="1">
      <c r="E61" s="433"/>
      <c r="F61" s="435"/>
      <c r="G61" s="331"/>
      <c r="H61" s="331"/>
      <c r="I61" s="331"/>
      <c r="J61" s="331"/>
      <c r="K61" s="331"/>
      <c r="L61" s="331"/>
      <c r="M61" s="447"/>
      <c r="N61" s="282"/>
      <c r="O61" s="400"/>
      <c r="P61" s="400"/>
      <c r="Q61" s="400"/>
      <c r="R61" s="400"/>
      <c r="S61" s="400"/>
      <c r="T61" s="400"/>
      <c r="U61" s="400"/>
      <c r="V61" s="553"/>
      <c r="W61" s="486"/>
      <c r="X61" s="491"/>
      <c r="Y61" s="486"/>
      <c r="Z61" s="491"/>
      <c r="AA61" s="486"/>
      <c r="AB61" s="491"/>
      <c r="AC61" s="486"/>
      <c r="AD61" s="491"/>
      <c r="AE61" s="486"/>
      <c r="AF61" s="491"/>
      <c r="AG61" s="486"/>
      <c r="AH61" s="491"/>
      <c r="AI61" s="486"/>
      <c r="AJ61" s="491"/>
      <c r="AK61" s="486"/>
      <c r="AL61" s="491"/>
      <c r="AM61" s="486"/>
      <c r="AN61" s="491"/>
      <c r="AO61" s="486"/>
      <c r="AP61" s="491"/>
      <c r="AQ61" s="509"/>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row>
    <row r="62" spans="5:91" ht="9.6" customHeight="1">
      <c r="E62" s="433"/>
      <c r="F62" s="435"/>
      <c r="G62" s="331"/>
      <c r="H62" s="331"/>
      <c r="I62" s="331"/>
      <c r="J62" s="331"/>
      <c r="K62" s="331"/>
      <c r="L62" s="331"/>
      <c r="M62" s="447"/>
      <c r="N62" s="282"/>
      <c r="O62" s="400" t="s">
        <v>92</v>
      </c>
      <c r="P62" s="400"/>
      <c r="Q62" s="400"/>
      <c r="R62" s="400"/>
      <c r="S62" s="400"/>
      <c r="T62" s="400"/>
      <c r="U62" s="400"/>
      <c r="V62" s="477"/>
      <c r="W62" s="487" t="str">
        <f>AH4</f>
        <v/>
      </c>
      <c r="X62" s="487"/>
      <c r="Y62" s="487" t="str">
        <f>AI4</f>
        <v/>
      </c>
      <c r="Z62" s="487"/>
      <c r="AA62" s="487" t="str">
        <f>AJ4</f>
        <v/>
      </c>
      <c r="AB62" s="487"/>
      <c r="AC62" s="487" t="str">
        <f>AK4</f>
        <v/>
      </c>
      <c r="AD62" s="487"/>
      <c r="AE62" s="487" t="str">
        <f>AL4</f>
        <v/>
      </c>
      <c r="AF62" s="487"/>
      <c r="AG62" s="487" t="str">
        <f>AM4</f>
        <v/>
      </c>
      <c r="AH62" s="487"/>
      <c r="AI62" s="487" t="str">
        <f>AN4</f>
        <v/>
      </c>
      <c r="AJ62" s="487"/>
      <c r="AK62" s="487" t="str">
        <f>AO4</f>
        <v/>
      </c>
      <c r="AL62" s="487"/>
      <c r="AM62" s="487" t="str">
        <f>AP4</f>
        <v/>
      </c>
      <c r="AN62" s="487"/>
      <c r="AO62" s="487" t="str">
        <f>AQ4</f>
        <v/>
      </c>
      <c r="AP62" s="487"/>
      <c r="AQ62" s="477"/>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row>
    <row r="63" spans="5:91" ht="9.6" customHeight="1">
      <c r="E63" s="433"/>
      <c r="F63" s="435"/>
      <c r="G63" s="331"/>
      <c r="H63" s="331"/>
      <c r="I63" s="331"/>
      <c r="J63" s="331"/>
      <c r="K63" s="331"/>
      <c r="L63" s="331"/>
      <c r="M63" s="447"/>
      <c r="N63" s="282"/>
      <c r="O63" s="400"/>
      <c r="P63" s="400"/>
      <c r="Q63" s="400"/>
      <c r="R63" s="400"/>
      <c r="S63" s="400"/>
      <c r="T63" s="400"/>
      <c r="U63" s="400"/>
      <c r="V63" s="477"/>
      <c r="W63" s="487"/>
      <c r="X63" s="487"/>
      <c r="Y63" s="487"/>
      <c r="Z63" s="487"/>
      <c r="AA63" s="487"/>
      <c r="AB63" s="487"/>
      <c r="AC63" s="487"/>
      <c r="AD63" s="487"/>
      <c r="AE63" s="487"/>
      <c r="AF63" s="487"/>
      <c r="AG63" s="487"/>
      <c r="AH63" s="487"/>
      <c r="AI63" s="487"/>
      <c r="AJ63" s="487"/>
      <c r="AK63" s="487"/>
      <c r="AL63" s="487"/>
      <c r="AM63" s="487"/>
      <c r="AN63" s="487"/>
      <c r="AO63" s="487"/>
      <c r="AP63" s="487"/>
      <c r="AQ63" s="477"/>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row>
    <row r="64" spans="5:91" ht="9.6" customHeight="1">
      <c r="E64" s="433"/>
      <c r="F64" s="435"/>
      <c r="G64" s="331"/>
      <c r="H64" s="331"/>
      <c r="I64" s="331"/>
      <c r="J64" s="331"/>
      <c r="K64" s="331"/>
      <c r="L64" s="331"/>
      <c r="M64" s="447"/>
      <c r="N64" s="282"/>
      <c r="O64" s="400" t="s">
        <v>344</v>
      </c>
      <c r="P64" s="400"/>
      <c r="Q64" s="400"/>
      <c r="R64" s="400"/>
      <c r="S64" s="400"/>
      <c r="T64" s="400"/>
      <c r="U64" s="400"/>
      <c r="V64" s="477"/>
      <c r="W64" s="487"/>
      <c r="X64" s="487"/>
      <c r="Y64" s="487"/>
      <c r="Z64" s="487"/>
      <c r="AA64" s="487"/>
      <c r="AB64" s="487"/>
      <c r="AC64" s="487"/>
      <c r="AD64" s="487"/>
      <c r="AE64" s="487"/>
      <c r="AF64" s="487"/>
      <c r="AG64" s="487"/>
      <c r="AH64" s="487"/>
      <c r="AI64" s="487"/>
      <c r="AJ64" s="487"/>
      <c r="AK64" s="487"/>
      <c r="AL64" s="487"/>
      <c r="AM64" s="487"/>
      <c r="AN64" s="487"/>
      <c r="AO64" s="487"/>
      <c r="AP64" s="487"/>
      <c r="AQ64" s="477"/>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row>
    <row r="65" spans="5:91" ht="9.6" customHeight="1">
      <c r="E65" s="433"/>
      <c r="F65" s="435"/>
      <c r="G65" s="331"/>
      <c r="H65" s="331"/>
      <c r="I65" s="331"/>
      <c r="J65" s="331"/>
      <c r="K65" s="331"/>
      <c r="L65" s="331"/>
      <c r="M65" s="447"/>
      <c r="N65" s="282"/>
      <c r="O65" s="400"/>
      <c r="P65" s="400"/>
      <c r="Q65" s="400"/>
      <c r="R65" s="400"/>
      <c r="S65" s="400"/>
      <c r="T65" s="400"/>
      <c r="U65" s="400"/>
      <c r="V65" s="477"/>
      <c r="W65" s="487"/>
      <c r="X65" s="487"/>
      <c r="Y65" s="487"/>
      <c r="Z65" s="487"/>
      <c r="AA65" s="487"/>
      <c r="AB65" s="487"/>
      <c r="AC65" s="487"/>
      <c r="AD65" s="487"/>
      <c r="AE65" s="487"/>
      <c r="AF65" s="487"/>
      <c r="AG65" s="487"/>
      <c r="AH65" s="487"/>
      <c r="AI65" s="487"/>
      <c r="AJ65" s="487"/>
      <c r="AK65" s="487"/>
      <c r="AL65" s="487"/>
      <c r="AM65" s="487"/>
      <c r="AN65" s="487"/>
      <c r="AO65" s="487"/>
      <c r="AP65" s="487"/>
      <c r="AQ65" s="477"/>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row>
    <row r="66" spans="5:91" ht="9.6" customHeight="1">
      <c r="E66" s="433"/>
      <c r="F66" s="435"/>
      <c r="G66" s="331"/>
      <c r="H66" s="331"/>
      <c r="I66" s="331"/>
      <c r="J66" s="331"/>
      <c r="K66" s="331"/>
      <c r="L66" s="331"/>
      <c r="M66" s="447"/>
      <c r="N66" s="282"/>
      <c r="O66" s="400" t="s">
        <v>59</v>
      </c>
      <c r="P66" s="400"/>
      <c r="Q66" s="400"/>
      <c r="R66" s="400"/>
      <c r="S66" s="400"/>
      <c r="T66" s="400"/>
      <c r="U66" s="400"/>
      <c r="V66" s="477"/>
      <c r="W66" s="487"/>
      <c r="X66" s="487"/>
      <c r="Y66" s="487"/>
      <c r="Z66" s="487"/>
      <c r="AA66" s="487"/>
      <c r="AB66" s="487"/>
      <c r="AC66" s="487"/>
      <c r="AD66" s="487"/>
      <c r="AE66" s="487"/>
      <c r="AF66" s="487"/>
      <c r="AG66" s="487"/>
      <c r="AH66" s="487"/>
      <c r="AI66" s="487"/>
      <c r="AJ66" s="487"/>
      <c r="AK66" s="487"/>
      <c r="AL66" s="487"/>
      <c r="AM66" s="487"/>
      <c r="AN66" s="487"/>
      <c r="AO66" s="487"/>
      <c r="AP66" s="487"/>
      <c r="AQ66" s="477"/>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row>
    <row r="67" spans="5:91" ht="9.6" customHeight="1">
      <c r="E67" s="433"/>
      <c r="F67" s="435"/>
      <c r="G67" s="331"/>
      <c r="H67" s="331"/>
      <c r="I67" s="331"/>
      <c r="J67" s="331"/>
      <c r="K67" s="331"/>
      <c r="L67" s="331"/>
      <c r="M67" s="447"/>
      <c r="N67" s="66"/>
      <c r="O67" s="459"/>
      <c r="P67" s="459"/>
      <c r="Q67" s="459"/>
      <c r="R67" s="459"/>
      <c r="S67" s="459"/>
      <c r="T67" s="459"/>
      <c r="U67" s="459"/>
      <c r="V67" s="478"/>
      <c r="W67" s="488"/>
      <c r="X67" s="488"/>
      <c r="Y67" s="488"/>
      <c r="Z67" s="488"/>
      <c r="AA67" s="488"/>
      <c r="AB67" s="488"/>
      <c r="AC67" s="488"/>
      <c r="AD67" s="488"/>
      <c r="AE67" s="488"/>
      <c r="AF67" s="488"/>
      <c r="AG67" s="488"/>
      <c r="AH67" s="488"/>
      <c r="AI67" s="488"/>
      <c r="AJ67" s="488"/>
      <c r="AK67" s="488"/>
      <c r="AL67" s="488"/>
      <c r="AM67" s="488"/>
      <c r="AN67" s="488"/>
      <c r="AO67" s="488"/>
      <c r="AP67" s="488"/>
      <c r="AQ67" s="477"/>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row>
    <row r="68" spans="5:91" ht="9.6" customHeight="1">
      <c r="E68" s="433"/>
      <c r="F68" s="435"/>
      <c r="G68" s="331"/>
      <c r="H68" s="331"/>
      <c r="I68" s="331"/>
      <c r="J68" s="331"/>
      <c r="K68" s="331"/>
      <c r="L68" s="331"/>
      <c r="M68" s="447"/>
      <c r="N68" s="328"/>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86"/>
      <c r="AQ68" s="282"/>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row>
    <row r="69" spans="5:91" ht="9.6" customHeight="1">
      <c r="E69" s="433"/>
      <c r="F69" s="435"/>
      <c r="G69" s="331"/>
      <c r="H69" s="331"/>
      <c r="I69" s="331"/>
      <c r="J69" s="331"/>
      <c r="K69" s="331"/>
      <c r="L69" s="331"/>
      <c r="M69" s="447"/>
      <c r="N69" s="328"/>
      <c r="O69" s="460" t="s">
        <v>346</v>
      </c>
      <c r="P69" s="460"/>
      <c r="Q69" s="460"/>
      <c r="R69" s="460"/>
      <c r="S69" s="460"/>
      <c r="T69" s="460"/>
      <c r="U69" s="460"/>
      <c r="V69" s="460"/>
      <c r="W69" s="460"/>
      <c r="X69" s="460"/>
      <c r="Y69" s="460"/>
      <c r="Z69" s="460"/>
      <c r="AA69" s="460"/>
      <c r="AB69" s="460"/>
      <c r="AC69" s="495" t="str">
        <f>$AG$6</f>
        <v/>
      </c>
      <c r="AD69" s="495"/>
      <c r="AE69" s="495"/>
      <c r="AF69" s="495"/>
      <c r="AG69" s="495"/>
      <c r="AH69" s="495"/>
      <c r="AI69" s="495"/>
      <c r="AJ69" s="495"/>
      <c r="AK69" s="495"/>
      <c r="AL69" s="495"/>
      <c r="AM69" s="495"/>
      <c r="AN69" s="181" t="s">
        <v>45</v>
      </c>
      <c r="AO69" s="181"/>
      <c r="AP69" s="386"/>
      <c r="AQ69" s="282"/>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row>
    <row r="70" spans="5:91" ht="9.6" customHeight="1">
      <c r="E70" s="433"/>
      <c r="F70" s="435"/>
      <c r="G70" s="331"/>
      <c r="H70" s="331"/>
      <c r="I70" s="331"/>
      <c r="J70" s="331"/>
      <c r="K70" s="331"/>
      <c r="L70" s="331"/>
      <c r="M70" s="447"/>
      <c r="N70" s="328"/>
      <c r="O70" s="460"/>
      <c r="P70" s="460"/>
      <c r="Q70" s="460"/>
      <c r="R70" s="460"/>
      <c r="S70" s="460"/>
      <c r="T70" s="460"/>
      <c r="U70" s="460"/>
      <c r="V70" s="460"/>
      <c r="W70" s="460"/>
      <c r="X70" s="460"/>
      <c r="Y70" s="460"/>
      <c r="Z70" s="460"/>
      <c r="AA70" s="460"/>
      <c r="AB70" s="460"/>
      <c r="AC70" s="495"/>
      <c r="AD70" s="495"/>
      <c r="AE70" s="495"/>
      <c r="AF70" s="495"/>
      <c r="AG70" s="495"/>
      <c r="AH70" s="495"/>
      <c r="AI70" s="495"/>
      <c r="AJ70" s="495"/>
      <c r="AK70" s="495"/>
      <c r="AL70" s="495"/>
      <c r="AM70" s="495"/>
      <c r="AN70" s="181"/>
      <c r="AO70" s="181"/>
      <c r="AP70" s="386"/>
      <c r="AQ70" s="282"/>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row>
    <row r="71" spans="5:91" ht="9.6" customHeight="1">
      <c r="E71" s="433"/>
      <c r="F71" s="435"/>
      <c r="G71" s="331"/>
      <c r="H71" s="331"/>
      <c r="I71" s="331"/>
      <c r="J71" s="331"/>
      <c r="K71" s="331"/>
      <c r="L71" s="331"/>
      <c r="M71" s="447"/>
      <c r="N71" s="328"/>
      <c r="O71" s="46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86"/>
      <c r="AQ71" s="282"/>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row>
    <row r="72" spans="5:91" ht="9.6" customHeight="1">
      <c r="E72" s="433"/>
      <c r="F72" s="435"/>
      <c r="G72" s="331"/>
      <c r="H72" s="331"/>
      <c r="I72" s="331"/>
      <c r="J72" s="331"/>
      <c r="K72" s="331"/>
      <c r="L72" s="331"/>
      <c r="M72" s="447"/>
      <c r="N72" s="328"/>
      <c r="O72" s="462" t="s">
        <v>69</v>
      </c>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506"/>
      <c r="AQ72" s="510"/>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row>
    <row r="73" spans="5:91" ht="9.6" customHeight="1">
      <c r="E73" s="433"/>
      <c r="F73" s="435"/>
      <c r="G73" s="331"/>
      <c r="H73" s="331"/>
      <c r="I73" s="331"/>
      <c r="J73" s="331"/>
      <c r="K73" s="331"/>
      <c r="L73" s="331"/>
      <c r="M73" s="447"/>
      <c r="N73" s="328"/>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506"/>
      <c r="AQ73" s="510"/>
      <c r="AY73" s="511"/>
      <c r="AZ73" s="511"/>
      <c r="BA73" s="511"/>
      <c r="BB73" s="511"/>
      <c r="BC73" s="511"/>
      <c r="BD73" s="511"/>
      <c r="BE73" s="511"/>
      <c r="BF73" s="511"/>
      <c r="BG73" s="511"/>
      <c r="BH73" s="511"/>
      <c r="BI73" s="511"/>
      <c r="BJ73" s="511"/>
      <c r="BK73" s="511"/>
      <c r="BL73" s="511"/>
      <c r="BM73" s="511"/>
      <c r="BN73" s="511"/>
      <c r="BO73" s="511"/>
      <c r="BP73" s="511"/>
      <c r="BQ73" s="511"/>
      <c r="BR73" s="511"/>
      <c r="BS73" s="511"/>
      <c r="BT73" s="511"/>
      <c r="BU73" s="511"/>
      <c r="BV73" s="511"/>
      <c r="BW73" s="511"/>
      <c r="BX73" s="511"/>
      <c r="BY73" s="511"/>
      <c r="BZ73" s="511"/>
      <c r="CA73" s="511"/>
      <c r="CB73" s="511"/>
      <c r="CC73" s="511"/>
      <c r="CD73" s="511"/>
      <c r="CE73" s="511"/>
      <c r="CF73" s="511"/>
      <c r="CG73" s="511"/>
      <c r="CH73" s="511"/>
      <c r="CI73" s="511"/>
      <c r="CJ73" s="511"/>
      <c r="CK73" s="511"/>
      <c r="CL73" s="511"/>
      <c r="CM73" s="511"/>
    </row>
    <row r="74" spans="5:91" ht="9.6" customHeight="1">
      <c r="E74" s="433"/>
      <c r="F74" s="435"/>
      <c r="G74" s="331"/>
      <c r="H74" s="331"/>
      <c r="I74" s="331"/>
      <c r="J74" s="331"/>
      <c r="K74" s="331"/>
      <c r="L74" s="331"/>
      <c r="M74" s="447"/>
      <c r="N74" s="328"/>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507"/>
      <c r="AQ74" s="510"/>
      <c r="AY74" s="511"/>
      <c r="AZ74" s="511"/>
      <c r="BA74" s="511"/>
      <c r="BB74" s="511"/>
      <c r="BC74" s="511"/>
      <c r="BD74" s="511"/>
      <c r="BE74" s="511"/>
      <c r="BF74" s="511"/>
      <c r="BG74" s="511"/>
      <c r="BH74" s="511"/>
      <c r="BI74" s="511"/>
      <c r="BJ74" s="511"/>
      <c r="BK74" s="511"/>
      <c r="BL74" s="511"/>
      <c r="BM74" s="511"/>
      <c r="BN74" s="511"/>
      <c r="BO74" s="511"/>
      <c r="BP74" s="511"/>
      <c r="BQ74" s="511"/>
      <c r="BR74" s="511"/>
      <c r="BS74" s="511"/>
      <c r="BT74" s="511"/>
      <c r="BU74" s="511"/>
      <c r="BV74" s="511"/>
      <c r="BW74" s="511"/>
      <c r="BX74" s="511"/>
      <c r="BY74" s="511"/>
      <c r="BZ74" s="511"/>
      <c r="CA74" s="511"/>
      <c r="CB74" s="511"/>
      <c r="CC74" s="511"/>
      <c r="CD74" s="511"/>
      <c r="CE74" s="511"/>
      <c r="CF74" s="511"/>
      <c r="CG74" s="511"/>
      <c r="CH74" s="511"/>
      <c r="CI74" s="511"/>
      <c r="CJ74" s="511"/>
      <c r="CK74" s="511"/>
      <c r="CL74" s="511"/>
      <c r="CM74" s="511"/>
    </row>
    <row r="75" spans="5:91" ht="9.6" customHeight="1">
      <c r="E75" s="433"/>
      <c r="F75" s="435"/>
      <c r="G75" s="331"/>
      <c r="H75" s="331"/>
      <c r="I75" s="331"/>
      <c r="J75" s="331"/>
      <c r="K75" s="331"/>
      <c r="L75" s="331"/>
      <c r="M75" s="447"/>
      <c r="N75" s="328"/>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507"/>
      <c r="AQ75" s="510"/>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511"/>
      <c r="CB75" s="511"/>
      <c r="CC75" s="511"/>
      <c r="CD75" s="511"/>
      <c r="CE75" s="511"/>
      <c r="CF75" s="511"/>
      <c r="CG75" s="511"/>
      <c r="CH75" s="511"/>
      <c r="CI75" s="511"/>
      <c r="CJ75" s="511"/>
      <c r="CK75" s="511"/>
      <c r="CL75" s="511"/>
      <c r="CM75" s="511"/>
    </row>
    <row r="76" spans="5:91" ht="9.6" customHeight="1">
      <c r="E76" s="433"/>
      <c r="F76" s="435"/>
      <c r="G76" s="331"/>
      <c r="H76" s="331"/>
      <c r="I76" s="331"/>
      <c r="J76" s="331"/>
      <c r="K76" s="331"/>
      <c r="L76" s="331"/>
      <c r="M76" s="447"/>
      <c r="N76" s="328"/>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507"/>
      <c r="AQ76" s="510"/>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511"/>
      <c r="BW76" s="511"/>
      <c r="BX76" s="511"/>
      <c r="BY76" s="511"/>
      <c r="BZ76" s="511"/>
      <c r="CA76" s="511"/>
      <c r="CB76" s="511"/>
      <c r="CC76" s="511"/>
      <c r="CD76" s="511"/>
      <c r="CE76" s="511"/>
      <c r="CF76" s="511"/>
      <c r="CG76" s="511"/>
      <c r="CH76" s="511"/>
      <c r="CI76" s="511"/>
      <c r="CJ76" s="511"/>
      <c r="CK76" s="511"/>
      <c r="CL76" s="511"/>
      <c r="CM76" s="511"/>
    </row>
    <row r="77" spans="5:91" ht="9.6" customHeight="1">
      <c r="E77" s="434"/>
      <c r="F77" s="439"/>
      <c r="G77" s="332"/>
      <c r="H77" s="332"/>
      <c r="I77" s="332"/>
      <c r="J77" s="332"/>
      <c r="K77" s="332"/>
      <c r="L77" s="332"/>
      <c r="M77" s="448"/>
      <c r="N77" s="232"/>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508"/>
      <c r="AQ77" s="510"/>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row>
    <row r="78" spans="5:91" ht="4.7" customHeight="1">
      <c r="E78" s="432" t="s">
        <v>50</v>
      </c>
      <c r="F78" s="438"/>
      <c r="G78" s="440" t="s">
        <v>259</v>
      </c>
      <c r="H78" s="440"/>
      <c r="I78" s="440"/>
      <c r="J78" s="440"/>
      <c r="K78" s="440"/>
      <c r="L78" s="440"/>
      <c r="M78" s="446"/>
      <c r="N78" s="449"/>
      <c r="O78" s="451"/>
      <c r="P78" s="451"/>
      <c r="Q78" s="451"/>
      <c r="R78" s="451"/>
      <c r="S78" s="452" t="str">
        <f>IF(L12="","",L12)</f>
        <v/>
      </c>
      <c r="T78" s="452"/>
      <c r="U78" s="452"/>
      <c r="V78" s="452"/>
      <c r="W78" s="452"/>
      <c r="X78" s="452"/>
      <c r="Y78" s="452"/>
      <c r="Z78" s="452"/>
      <c r="AA78" s="452"/>
      <c r="AB78" s="452"/>
      <c r="AC78" s="452"/>
      <c r="AD78" s="452"/>
      <c r="AE78" s="452"/>
      <c r="AF78" s="452"/>
      <c r="AG78" s="452"/>
      <c r="AH78" s="452"/>
      <c r="AI78" s="452"/>
      <c r="AJ78" s="452"/>
      <c r="AK78" s="452"/>
      <c r="AL78" s="452"/>
      <c r="AM78" s="452"/>
      <c r="AN78" s="451"/>
      <c r="AO78" s="451"/>
      <c r="AP78" s="446"/>
      <c r="AQ78" s="282"/>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row>
    <row r="79" spans="5:91" ht="4.7" customHeight="1">
      <c r="E79" s="433"/>
      <c r="F79" s="435"/>
      <c r="G79" s="441"/>
      <c r="H79" s="441"/>
      <c r="I79" s="441"/>
      <c r="J79" s="441"/>
      <c r="K79" s="441"/>
      <c r="L79" s="441"/>
      <c r="M79" s="447"/>
      <c r="N79" s="450"/>
      <c r="O79" s="282"/>
      <c r="P79" s="282"/>
      <c r="Q79" s="282"/>
      <c r="R79" s="282"/>
      <c r="S79" s="365"/>
      <c r="T79" s="365"/>
      <c r="U79" s="365"/>
      <c r="V79" s="365"/>
      <c r="W79" s="365"/>
      <c r="X79" s="365"/>
      <c r="Y79" s="365"/>
      <c r="Z79" s="365"/>
      <c r="AA79" s="365"/>
      <c r="AB79" s="365"/>
      <c r="AC79" s="365"/>
      <c r="AD79" s="365"/>
      <c r="AE79" s="365"/>
      <c r="AF79" s="365"/>
      <c r="AG79" s="365"/>
      <c r="AH79" s="365"/>
      <c r="AI79" s="365"/>
      <c r="AJ79" s="365"/>
      <c r="AK79" s="365"/>
      <c r="AL79" s="365"/>
      <c r="AM79" s="365"/>
      <c r="AN79" s="282"/>
      <c r="AO79" s="282"/>
      <c r="AP79" s="447"/>
      <c r="AQ79" s="282"/>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row>
    <row r="80" spans="5:91" ht="4.7" customHeight="1">
      <c r="E80" s="433"/>
      <c r="F80" s="435"/>
      <c r="G80" s="441"/>
      <c r="H80" s="441"/>
      <c r="I80" s="441"/>
      <c r="J80" s="441"/>
      <c r="K80" s="441"/>
      <c r="L80" s="441"/>
      <c r="M80" s="447"/>
      <c r="N80" s="450"/>
      <c r="O80" s="282"/>
      <c r="P80" s="282"/>
      <c r="Q80" s="282"/>
      <c r="R80" s="282"/>
      <c r="S80" s="365"/>
      <c r="T80" s="365"/>
      <c r="U80" s="365"/>
      <c r="V80" s="365"/>
      <c r="W80" s="365"/>
      <c r="X80" s="365"/>
      <c r="Y80" s="365"/>
      <c r="Z80" s="365"/>
      <c r="AA80" s="365"/>
      <c r="AB80" s="365"/>
      <c r="AC80" s="365"/>
      <c r="AD80" s="365"/>
      <c r="AE80" s="365"/>
      <c r="AF80" s="365"/>
      <c r="AG80" s="365"/>
      <c r="AH80" s="365"/>
      <c r="AI80" s="365"/>
      <c r="AJ80" s="365"/>
      <c r="AK80" s="365"/>
      <c r="AL80" s="365"/>
      <c r="AM80" s="365"/>
      <c r="AN80" s="282"/>
      <c r="AO80" s="282"/>
      <c r="AP80" s="447"/>
      <c r="AQ80" s="282"/>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row>
    <row r="81" spans="5:91" ht="4.7" customHeight="1">
      <c r="E81" s="433"/>
      <c r="F81" s="435"/>
      <c r="G81" s="441"/>
      <c r="H81" s="441"/>
      <c r="I81" s="441"/>
      <c r="J81" s="441"/>
      <c r="K81" s="441"/>
      <c r="L81" s="441"/>
      <c r="M81" s="447"/>
      <c r="N81" s="450"/>
      <c r="O81" s="400"/>
      <c r="P81" s="400"/>
      <c r="Q81" s="400"/>
      <c r="R81" s="400"/>
      <c r="S81" s="365"/>
      <c r="T81" s="365"/>
      <c r="U81" s="365"/>
      <c r="V81" s="365"/>
      <c r="W81" s="365"/>
      <c r="X81" s="365"/>
      <c r="Y81" s="365"/>
      <c r="Z81" s="365"/>
      <c r="AA81" s="365"/>
      <c r="AB81" s="365"/>
      <c r="AC81" s="365"/>
      <c r="AD81" s="365"/>
      <c r="AE81" s="365"/>
      <c r="AF81" s="365"/>
      <c r="AG81" s="365"/>
      <c r="AH81" s="365"/>
      <c r="AI81" s="365"/>
      <c r="AJ81" s="365"/>
      <c r="AK81" s="365"/>
      <c r="AL81" s="365"/>
      <c r="AM81" s="365"/>
      <c r="AN81" s="400"/>
      <c r="AO81" s="400"/>
      <c r="AP81" s="447"/>
      <c r="AQ81" s="282"/>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511"/>
      <c r="CB81" s="511"/>
      <c r="CC81" s="511"/>
      <c r="CD81" s="511"/>
      <c r="CE81" s="511"/>
      <c r="CF81" s="511"/>
      <c r="CG81" s="511"/>
      <c r="CH81" s="511"/>
      <c r="CI81" s="511"/>
      <c r="CJ81" s="511"/>
      <c r="CK81" s="511"/>
      <c r="CL81" s="511"/>
      <c r="CM81" s="511"/>
    </row>
    <row r="82" spans="5:91" ht="4.7" customHeight="1">
      <c r="E82" s="433"/>
      <c r="F82" s="435"/>
      <c r="G82" s="441"/>
      <c r="H82" s="441"/>
      <c r="I82" s="441"/>
      <c r="J82" s="441"/>
      <c r="K82" s="441"/>
      <c r="L82" s="441"/>
      <c r="M82" s="447"/>
      <c r="N82" s="450"/>
      <c r="O82" s="400"/>
      <c r="P82" s="105"/>
      <c r="Q82" s="105"/>
      <c r="R82" s="400"/>
      <c r="S82" s="365" t="str">
        <f>IF(L13="","",L13)</f>
        <v/>
      </c>
      <c r="T82" s="365"/>
      <c r="U82" s="365"/>
      <c r="V82" s="365"/>
      <c r="W82" s="365"/>
      <c r="X82" s="365"/>
      <c r="Y82" s="365"/>
      <c r="Z82" s="365"/>
      <c r="AA82" s="365"/>
      <c r="AB82" s="365"/>
      <c r="AC82" s="365"/>
      <c r="AD82" s="365"/>
      <c r="AE82" s="365"/>
      <c r="AF82" s="365"/>
      <c r="AG82" s="365"/>
      <c r="AH82" s="365"/>
      <c r="AI82" s="365"/>
      <c r="AJ82" s="365"/>
      <c r="AK82" s="365"/>
      <c r="AL82" s="365"/>
      <c r="AM82" s="365"/>
      <c r="AN82" s="400"/>
      <c r="AO82" s="400"/>
      <c r="AP82" s="447"/>
      <c r="AQ82" s="282"/>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511"/>
      <c r="CB82" s="511"/>
      <c r="CC82" s="511"/>
      <c r="CD82" s="511"/>
      <c r="CE82" s="511"/>
      <c r="CF82" s="511"/>
      <c r="CG82" s="511"/>
      <c r="CH82" s="511"/>
      <c r="CI82" s="511"/>
      <c r="CJ82" s="511"/>
      <c r="CK82" s="511"/>
      <c r="CL82" s="511"/>
      <c r="CM82" s="511"/>
    </row>
    <row r="83" spans="5:91" ht="4.7" customHeight="1">
      <c r="E83" s="433"/>
      <c r="F83" s="435"/>
      <c r="G83" s="441"/>
      <c r="H83" s="441"/>
      <c r="I83" s="441"/>
      <c r="J83" s="441"/>
      <c r="K83" s="441"/>
      <c r="L83" s="441"/>
      <c r="M83" s="447"/>
      <c r="N83" s="450"/>
      <c r="O83" s="400"/>
      <c r="P83" s="105"/>
      <c r="Q83" s="105"/>
      <c r="R83" s="400"/>
      <c r="S83" s="365"/>
      <c r="T83" s="365"/>
      <c r="U83" s="365"/>
      <c r="V83" s="365"/>
      <c r="W83" s="365"/>
      <c r="X83" s="365"/>
      <c r="Y83" s="365"/>
      <c r="Z83" s="365"/>
      <c r="AA83" s="365"/>
      <c r="AB83" s="365"/>
      <c r="AC83" s="365"/>
      <c r="AD83" s="365"/>
      <c r="AE83" s="365"/>
      <c r="AF83" s="365"/>
      <c r="AG83" s="365"/>
      <c r="AH83" s="365"/>
      <c r="AI83" s="365"/>
      <c r="AJ83" s="365"/>
      <c r="AK83" s="365"/>
      <c r="AL83" s="365"/>
      <c r="AM83" s="365"/>
      <c r="AN83" s="400"/>
      <c r="AO83" s="400"/>
      <c r="AP83" s="447"/>
      <c r="AQ83" s="282"/>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511"/>
      <c r="CB83" s="511"/>
      <c r="CC83" s="511"/>
      <c r="CD83" s="511"/>
      <c r="CE83" s="511"/>
      <c r="CF83" s="511"/>
      <c r="CG83" s="511"/>
      <c r="CH83" s="511"/>
      <c r="CI83" s="511"/>
      <c r="CJ83" s="511"/>
      <c r="CK83" s="511"/>
      <c r="CL83" s="511"/>
      <c r="CM83" s="511"/>
    </row>
    <row r="84" spans="5:91" ht="4.7" customHeight="1">
      <c r="E84" s="433"/>
      <c r="F84" s="435"/>
      <c r="G84" s="441"/>
      <c r="H84" s="441"/>
      <c r="I84" s="441"/>
      <c r="J84" s="441"/>
      <c r="K84" s="441"/>
      <c r="L84" s="441"/>
      <c r="M84" s="447"/>
      <c r="N84" s="450"/>
      <c r="O84" s="400"/>
      <c r="P84" s="105"/>
      <c r="Q84" s="105"/>
      <c r="R84" s="400"/>
      <c r="S84" s="365"/>
      <c r="T84" s="365"/>
      <c r="U84" s="365"/>
      <c r="V84" s="365"/>
      <c r="W84" s="365"/>
      <c r="X84" s="365"/>
      <c r="Y84" s="365"/>
      <c r="Z84" s="365"/>
      <c r="AA84" s="365"/>
      <c r="AB84" s="365"/>
      <c r="AC84" s="365"/>
      <c r="AD84" s="365"/>
      <c r="AE84" s="365"/>
      <c r="AF84" s="365"/>
      <c r="AG84" s="365"/>
      <c r="AH84" s="365"/>
      <c r="AI84" s="365"/>
      <c r="AJ84" s="365"/>
      <c r="AK84" s="365"/>
      <c r="AL84" s="365"/>
      <c r="AM84" s="365"/>
      <c r="AN84" s="400"/>
      <c r="AO84" s="400"/>
      <c r="AP84" s="447"/>
      <c r="AQ84" s="282"/>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511"/>
      <c r="CB84" s="511"/>
      <c r="CC84" s="511"/>
      <c r="CD84" s="511"/>
      <c r="CE84" s="511"/>
      <c r="CF84" s="511"/>
      <c r="CG84" s="511"/>
      <c r="CH84" s="511"/>
      <c r="CI84" s="511"/>
      <c r="CJ84" s="511"/>
      <c r="CK84" s="511"/>
      <c r="CL84" s="511"/>
      <c r="CM84" s="511"/>
    </row>
    <row r="85" spans="5:91" ht="4.7" customHeight="1">
      <c r="E85" s="433"/>
      <c r="F85" s="435"/>
      <c r="G85" s="441"/>
      <c r="H85" s="441"/>
      <c r="I85" s="441"/>
      <c r="J85" s="441"/>
      <c r="K85" s="441"/>
      <c r="L85" s="441"/>
      <c r="M85" s="447"/>
      <c r="N85" s="450"/>
      <c r="O85" s="400"/>
      <c r="P85" s="105"/>
      <c r="Q85" s="105"/>
      <c r="R85" s="400"/>
      <c r="S85" s="365"/>
      <c r="T85" s="365"/>
      <c r="U85" s="365"/>
      <c r="V85" s="365"/>
      <c r="W85" s="365"/>
      <c r="X85" s="365"/>
      <c r="Y85" s="365"/>
      <c r="Z85" s="365"/>
      <c r="AA85" s="365"/>
      <c r="AB85" s="365"/>
      <c r="AC85" s="365"/>
      <c r="AD85" s="365"/>
      <c r="AE85" s="365"/>
      <c r="AF85" s="365"/>
      <c r="AG85" s="365"/>
      <c r="AH85" s="365"/>
      <c r="AI85" s="365"/>
      <c r="AJ85" s="365"/>
      <c r="AK85" s="365"/>
      <c r="AL85" s="365"/>
      <c r="AM85" s="365"/>
      <c r="AN85" s="400"/>
      <c r="AO85" s="400"/>
      <c r="AP85" s="447"/>
      <c r="AQ85" s="282"/>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511"/>
      <c r="CB85" s="511"/>
      <c r="CC85" s="511"/>
      <c r="CD85" s="511"/>
      <c r="CE85" s="511"/>
      <c r="CF85" s="511"/>
      <c r="CG85" s="511"/>
      <c r="CH85" s="511"/>
      <c r="CI85" s="511"/>
      <c r="CJ85" s="511"/>
      <c r="CK85" s="511"/>
      <c r="CL85" s="511"/>
      <c r="CM85" s="511"/>
    </row>
    <row r="86" spans="5:91" ht="4.7" customHeight="1">
      <c r="E86" s="433"/>
      <c r="F86" s="435"/>
      <c r="G86" s="441"/>
      <c r="H86" s="441"/>
      <c r="I86" s="441"/>
      <c r="J86" s="441"/>
      <c r="K86" s="441"/>
      <c r="L86" s="441"/>
      <c r="M86" s="447"/>
      <c r="N86" s="450"/>
      <c r="O86" s="400"/>
      <c r="P86" s="400"/>
      <c r="Q86" s="400"/>
      <c r="R86" s="400"/>
      <c r="S86" s="557" t="s">
        <v>354</v>
      </c>
      <c r="T86" s="557"/>
      <c r="U86" s="557"/>
      <c r="V86" s="472"/>
      <c r="W86" s="558" t="str">
        <f>IF(L14="","",L14)</f>
        <v/>
      </c>
      <c r="X86" s="558"/>
      <c r="Y86" s="558"/>
      <c r="Z86" s="558"/>
      <c r="AA86" s="558"/>
      <c r="AB86" s="558"/>
      <c r="AC86" s="558"/>
      <c r="AD86" s="558"/>
      <c r="AE86" s="560" t="str">
        <f>IF(L15="","",L15)</f>
        <v/>
      </c>
      <c r="AF86" s="560"/>
      <c r="AG86" s="560"/>
      <c r="AH86" s="560"/>
      <c r="AI86" s="560"/>
      <c r="AJ86" s="560"/>
      <c r="AK86" s="560"/>
      <c r="AL86" s="560"/>
      <c r="AM86" s="560"/>
      <c r="AN86" s="400"/>
      <c r="AO86" s="400"/>
      <c r="AP86" s="447"/>
      <c r="AQ86" s="282"/>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511"/>
      <c r="BW86" s="511"/>
      <c r="BX86" s="511"/>
      <c r="BY86" s="511"/>
      <c r="BZ86" s="511"/>
      <c r="CA86" s="511"/>
      <c r="CB86" s="511"/>
      <c r="CC86" s="511"/>
      <c r="CD86" s="511"/>
      <c r="CE86" s="511"/>
      <c r="CF86" s="511"/>
      <c r="CG86" s="511"/>
      <c r="CH86" s="511"/>
      <c r="CI86" s="511"/>
      <c r="CJ86" s="511"/>
      <c r="CK86" s="511"/>
      <c r="CL86" s="511"/>
      <c r="CM86" s="511"/>
    </row>
    <row r="87" spans="5:91" ht="4.7" customHeight="1">
      <c r="E87" s="433"/>
      <c r="F87" s="435"/>
      <c r="G87" s="441"/>
      <c r="H87" s="441"/>
      <c r="I87" s="441"/>
      <c r="J87" s="441"/>
      <c r="K87" s="441"/>
      <c r="L87" s="441"/>
      <c r="M87" s="447"/>
      <c r="N87" s="450"/>
      <c r="O87" s="465"/>
      <c r="P87" s="465"/>
      <c r="Q87" s="465"/>
      <c r="R87" s="465"/>
      <c r="S87" s="557"/>
      <c r="T87" s="557"/>
      <c r="U87" s="557"/>
      <c r="V87" s="472"/>
      <c r="W87" s="558"/>
      <c r="X87" s="558"/>
      <c r="Y87" s="558"/>
      <c r="Z87" s="558"/>
      <c r="AA87" s="558"/>
      <c r="AB87" s="558"/>
      <c r="AC87" s="558"/>
      <c r="AD87" s="558"/>
      <c r="AE87" s="560"/>
      <c r="AF87" s="560"/>
      <c r="AG87" s="560"/>
      <c r="AH87" s="560"/>
      <c r="AI87" s="560"/>
      <c r="AJ87" s="560"/>
      <c r="AK87" s="560"/>
      <c r="AL87" s="560"/>
      <c r="AM87" s="560"/>
      <c r="AN87" s="465"/>
      <c r="AO87" s="465"/>
      <c r="AP87" s="447"/>
      <c r="AQ87" s="282"/>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511"/>
      <c r="BU87" s="511"/>
      <c r="BV87" s="511"/>
      <c r="BW87" s="511"/>
      <c r="BX87" s="511"/>
      <c r="BY87" s="511"/>
      <c r="BZ87" s="511"/>
      <c r="CA87" s="511"/>
      <c r="CB87" s="511"/>
      <c r="CC87" s="511"/>
      <c r="CD87" s="511"/>
      <c r="CE87" s="511"/>
      <c r="CF87" s="511"/>
      <c r="CG87" s="511"/>
      <c r="CH87" s="511"/>
      <c r="CI87" s="511"/>
      <c r="CJ87" s="511"/>
      <c r="CK87" s="511"/>
      <c r="CL87" s="511"/>
      <c r="CM87" s="511"/>
    </row>
    <row r="88" spans="5:91" ht="4.7" customHeight="1">
      <c r="E88" s="433"/>
      <c r="F88" s="435"/>
      <c r="G88" s="441"/>
      <c r="H88" s="441"/>
      <c r="I88" s="441"/>
      <c r="J88" s="441"/>
      <c r="K88" s="441"/>
      <c r="L88" s="441"/>
      <c r="M88" s="447"/>
      <c r="N88" s="450"/>
      <c r="O88" s="465"/>
      <c r="P88" s="465"/>
      <c r="Q88" s="465"/>
      <c r="R88" s="465"/>
      <c r="S88" s="557"/>
      <c r="T88" s="557"/>
      <c r="U88" s="557"/>
      <c r="V88" s="472"/>
      <c r="W88" s="558"/>
      <c r="X88" s="558"/>
      <c r="Y88" s="558"/>
      <c r="Z88" s="558"/>
      <c r="AA88" s="558"/>
      <c r="AB88" s="558"/>
      <c r="AC88" s="558"/>
      <c r="AD88" s="558"/>
      <c r="AE88" s="560"/>
      <c r="AF88" s="560"/>
      <c r="AG88" s="560"/>
      <c r="AH88" s="560"/>
      <c r="AI88" s="560"/>
      <c r="AJ88" s="560"/>
      <c r="AK88" s="560"/>
      <c r="AL88" s="560"/>
      <c r="AM88" s="560"/>
      <c r="AN88" s="465"/>
      <c r="AO88" s="465"/>
      <c r="AP88" s="447"/>
      <c r="AQ88" s="282"/>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511"/>
      <c r="BU88" s="511"/>
      <c r="BV88" s="511"/>
      <c r="BW88" s="511"/>
      <c r="BX88" s="511"/>
      <c r="BY88" s="511"/>
      <c r="BZ88" s="511"/>
      <c r="CA88" s="511"/>
      <c r="CB88" s="511"/>
      <c r="CC88" s="511"/>
      <c r="CD88" s="511"/>
      <c r="CE88" s="511"/>
      <c r="CF88" s="511"/>
      <c r="CG88" s="511"/>
      <c r="CH88" s="511"/>
      <c r="CI88" s="511"/>
      <c r="CJ88" s="511"/>
      <c r="CK88" s="511"/>
      <c r="CL88" s="511"/>
      <c r="CM88" s="511"/>
    </row>
    <row r="89" spans="5:91" ht="4.7" customHeight="1">
      <c r="E89" s="434"/>
      <c r="F89" s="439"/>
      <c r="G89" s="442"/>
      <c r="H89" s="442"/>
      <c r="I89" s="442"/>
      <c r="J89" s="442"/>
      <c r="K89" s="442"/>
      <c r="L89" s="442"/>
      <c r="M89" s="448"/>
      <c r="N89" s="416"/>
      <c r="O89" s="466"/>
      <c r="P89" s="466"/>
      <c r="Q89" s="466"/>
      <c r="R89" s="466"/>
      <c r="S89" s="473"/>
      <c r="T89" s="473"/>
      <c r="U89" s="473"/>
      <c r="V89" s="473"/>
      <c r="W89" s="473"/>
      <c r="X89" s="473"/>
      <c r="Y89" s="473"/>
      <c r="Z89" s="473"/>
      <c r="AA89" s="473"/>
      <c r="AB89" s="473"/>
      <c r="AC89" s="559"/>
      <c r="AD89" s="559"/>
      <c r="AE89" s="559"/>
      <c r="AF89" s="559"/>
      <c r="AG89" s="559"/>
      <c r="AH89" s="559"/>
      <c r="AI89" s="559"/>
      <c r="AJ89" s="559"/>
      <c r="AK89" s="559"/>
      <c r="AL89" s="466"/>
      <c r="AM89" s="466"/>
      <c r="AN89" s="466"/>
      <c r="AO89" s="466"/>
      <c r="AP89" s="448"/>
      <c r="AQ89" s="282"/>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row>
    <row r="90" spans="5:91" ht="9.6" customHeight="1">
      <c r="E90" s="432" t="s">
        <v>349</v>
      </c>
      <c r="F90" s="438"/>
      <c r="G90" s="440" t="s">
        <v>226</v>
      </c>
      <c r="H90" s="440"/>
      <c r="I90" s="440"/>
      <c r="J90" s="440"/>
      <c r="K90" s="440"/>
      <c r="L90" s="440"/>
      <c r="M90" s="446"/>
      <c r="N90" s="449"/>
      <c r="O90" s="467" t="str">
        <f>AG7</f>
        <v/>
      </c>
      <c r="P90" s="467"/>
      <c r="Q90" s="467"/>
      <c r="R90" s="467"/>
      <c r="S90" s="467"/>
      <c r="T90" s="467"/>
      <c r="U90" s="467"/>
      <c r="V90" s="467"/>
      <c r="W90" s="467"/>
      <c r="X90" s="467"/>
      <c r="Y90" s="467"/>
      <c r="Z90" s="467"/>
      <c r="AA90" s="467"/>
      <c r="AB90" s="467"/>
      <c r="AC90" s="45" t="s">
        <v>45</v>
      </c>
      <c r="AD90" s="45"/>
      <c r="AE90" s="451"/>
      <c r="AF90" s="451"/>
      <c r="AG90" s="330"/>
      <c r="AH90" s="330"/>
      <c r="AI90" s="330"/>
      <c r="AJ90" s="451"/>
      <c r="AK90" s="451"/>
      <c r="AL90" s="451"/>
      <c r="AM90" s="451"/>
      <c r="AN90" s="451"/>
      <c r="AO90" s="451"/>
      <c r="AP90" s="446"/>
      <c r="AQ90" s="282"/>
      <c r="AY90" s="511"/>
      <c r="AZ90" s="511"/>
      <c r="BA90" s="511"/>
      <c r="BB90" s="511"/>
      <c r="BC90" s="511"/>
      <c r="BD90" s="511"/>
      <c r="BE90" s="511"/>
      <c r="BF90" s="511"/>
      <c r="BG90" s="511"/>
      <c r="BH90" s="511"/>
      <c r="BI90" s="511"/>
      <c r="BJ90" s="511"/>
      <c r="BK90" s="511"/>
      <c r="BL90" s="511"/>
      <c r="BM90" s="511"/>
      <c r="BN90" s="511"/>
      <c r="BO90" s="511"/>
      <c r="BP90" s="511"/>
      <c r="BQ90" s="511"/>
      <c r="BR90" s="511"/>
      <c r="BS90" s="511"/>
      <c r="BT90" s="511"/>
      <c r="BU90" s="511"/>
      <c r="BV90" s="511"/>
      <c r="BW90" s="511"/>
      <c r="BX90" s="511"/>
      <c r="BY90" s="511"/>
      <c r="BZ90" s="511"/>
      <c r="CA90" s="511"/>
      <c r="CB90" s="511"/>
      <c r="CC90" s="511"/>
      <c r="CD90" s="511"/>
      <c r="CE90" s="511"/>
      <c r="CF90" s="511"/>
      <c r="CG90" s="511"/>
      <c r="CH90" s="511"/>
      <c r="CI90" s="511"/>
      <c r="CJ90" s="511"/>
      <c r="CK90" s="511"/>
      <c r="CL90" s="511"/>
      <c r="CM90" s="511"/>
    </row>
    <row r="91" spans="5:91" ht="9.6" customHeight="1">
      <c r="E91" s="433"/>
      <c r="F91" s="435"/>
      <c r="G91" s="441"/>
      <c r="H91" s="441"/>
      <c r="I91" s="441"/>
      <c r="J91" s="441"/>
      <c r="K91" s="441"/>
      <c r="L91" s="441"/>
      <c r="M91" s="447"/>
      <c r="N91" s="450"/>
      <c r="O91" s="468"/>
      <c r="P91" s="468"/>
      <c r="Q91" s="468"/>
      <c r="R91" s="468"/>
      <c r="S91" s="468"/>
      <c r="T91" s="468"/>
      <c r="U91" s="468"/>
      <c r="V91" s="468"/>
      <c r="W91" s="468"/>
      <c r="X91" s="468"/>
      <c r="Y91" s="468"/>
      <c r="Z91" s="468"/>
      <c r="AA91" s="468"/>
      <c r="AB91" s="468"/>
      <c r="AC91" s="46"/>
      <c r="AD91" s="46"/>
      <c r="AE91" s="282"/>
      <c r="AF91" s="282"/>
      <c r="AG91" s="331" t="s">
        <v>296</v>
      </c>
      <c r="AH91" s="331"/>
      <c r="AI91" s="331"/>
      <c r="AJ91" s="282"/>
      <c r="AK91" s="282"/>
      <c r="AL91" s="282"/>
      <c r="AM91" s="282"/>
      <c r="AN91" s="282"/>
      <c r="AO91" s="282"/>
      <c r="AP91" s="447"/>
      <c r="AQ91" s="282"/>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row>
    <row r="92" spans="5:91" ht="9.6" customHeight="1">
      <c r="E92" s="433"/>
      <c r="F92" s="435"/>
      <c r="G92" s="441"/>
      <c r="H92" s="441"/>
      <c r="I92" s="441"/>
      <c r="J92" s="441"/>
      <c r="K92" s="441"/>
      <c r="L92" s="441"/>
      <c r="M92" s="447"/>
      <c r="N92" s="450"/>
      <c r="O92" s="468"/>
      <c r="P92" s="468"/>
      <c r="Q92" s="468"/>
      <c r="R92" s="468"/>
      <c r="S92" s="468"/>
      <c r="T92" s="468"/>
      <c r="U92" s="468"/>
      <c r="V92" s="468"/>
      <c r="W92" s="468"/>
      <c r="X92" s="468"/>
      <c r="Y92" s="468"/>
      <c r="Z92" s="468"/>
      <c r="AA92" s="468"/>
      <c r="AB92" s="468"/>
      <c r="AC92" s="46"/>
      <c r="AD92" s="46"/>
      <c r="AE92" s="282"/>
      <c r="AF92" s="282"/>
      <c r="AG92" s="331"/>
      <c r="AH92" s="331"/>
      <c r="AI92" s="331"/>
      <c r="AJ92" s="282"/>
      <c r="AK92" s="282"/>
      <c r="AL92" s="498"/>
      <c r="AM92" s="498"/>
      <c r="AN92" s="499"/>
      <c r="AO92" s="282"/>
      <c r="AP92" s="447"/>
      <c r="AQ92" s="282"/>
      <c r="AY92" s="511"/>
      <c r="AZ92" s="511"/>
      <c r="BA92" s="511"/>
      <c r="BB92" s="511"/>
      <c r="BC92" s="511"/>
      <c r="BD92" s="511"/>
      <c r="BE92" s="511"/>
      <c r="BF92" s="511"/>
      <c r="BG92" s="511"/>
      <c r="BH92" s="511"/>
      <c r="BI92" s="511"/>
      <c r="BJ92" s="511"/>
      <c r="BK92" s="511"/>
      <c r="BL92" s="511"/>
      <c r="BM92" s="511"/>
      <c r="BN92" s="511"/>
      <c r="BO92" s="511"/>
      <c r="BP92" s="511"/>
      <c r="BQ92" s="511"/>
      <c r="BR92" s="511"/>
      <c r="BS92" s="511"/>
      <c r="BT92" s="511"/>
      <c r="BU92" s="511"/>
      <c r="BV92" s="511"/>
      <c r="BW92" s="511"/>
      <c r="BX92" s="511"/>
      <c r="BY92" s="511"/>
      <c r="BZ92" s="511"/>
      <c r="CA92" s="511"/>
      <c r="CB92" s="511"/>
      <c r="CC92" s="511"/>
      <c r="CD92" s="511"/>
      <c r="CE92" s="511"/>
      <c r="CF92" s="511"/>
      <c r="CG92" s="511"/>
      <c r="CH92" s="511"/>
      <c r="CI92" s="511"/>
      <c r="CJ92" s="511"/>
      <c r="CK92" s="511"/>
      <c r="CL92" s="511"/>
      <c r="CM92" s="511"/>
    </row>
    <row r="93" spans="5:91" ht="9.6" customHeight="1">
      <c r="E93" s="433"/>
      <c r="F93" s="435"/>
      <c r="G93" s="441"/>
      <c r="H93" s="441"/>
      <c r="I93" s="441"/>
      <c r="J93" s="441"/>
      <c r="K93" s="441"/>
      <c r="L93" s="441"/>
      <c r="M93" s="447"/>
      <c r="N93" s="450"/>
      <c r="O93" s="468"/>
      <c r="P93" s="468"/>
      <c r="Q93" s="468"/>
      <c r="R93" s="468"/>
      <c r="S93" s="468"/>
      <c r="T93" s="468"/>
      <c r="U93" s="468"/>
      <c r="V93" s="468"/>
      <c r="W93" s="468"/>
      <c r="X93" s="468"/>
      <c r="Y93" s="468"/>
      <c r="Z93" s="468"/>
      <c r="AA93" s="468"/>
      <c r="AB93" s="468"/>
      <c r="AC93" s="46"/>
      <c r="AD93" s="46"/>
      <c r="AE93" s="282"/>
      <c r="AF93" s="282"/>
      <c r="AG93" s="331"/>
      <c r="AH93" s="331"/>
      <c r="AI93" s="331"/>
      <c r="AJ93" s="282"/>
      <c r="AK93" s="282"/>
      <c r="AL93" s="499"/>
      <c r="AM93" s="499"/>
      <c r="AN93" s="499"/>
      <c r="AO93" s="282"/>
      <c r="AP93" s="447"/>
      <c r="AQ93" s="282"/>
      <c r="AY93" s="511"/>
      <c r="AZ93" s="511"/>
      <c r="BA93" s="511"/>
      <c r="BB93" s="511"/>
      <c r="BC93" s="511"/>
      <c r="BD93" s="511"/>
      <c r="BE93" s="511"/>
      <c r="BF93" s="511"/>
      <c r="BG93" s="511"/>
      <c r="BH93" s="511"/>
      <c r="BI93" s="511"/>
      <c r="BJ93" s="511"/>
      <c r="BK93" s="511"/>
      <c r="BL93" s="511"/>
      <c r="BM93" s="511"/>
      <c r="BN93" s="511"/>
      <c r="BO93" s="511"/>
      <c r="BP93" s="511"/>
      <c r="BQ93" s="511"/>
      <c r="BR93" s="511"/>
      <c r="BS93" s="511"/>
      <c r="BT93" s="511"/>
      <c r="BU93" s="511"/>
      <c r="BV93" s="511"/>
      <c r="BW93" s="511"/>
      <c r="BX93" s="511"/>
      <c r="BY93" s="511"/>
      <c r="BZ93" s="511"/>
      <c r="CA93" s="511"/>
      <c r="CB93" s="511"/>
      <c r="CC93" s="511"/>
      <c r="CD93" s="511"/>
      <c r="CE93" s="511"/>
      <c r="CF93" s="511"/>
      <c r="CG93" s="511"/>
      <c r="CH93" s="511"/>
      <c r="CI93" s="511"/>
      <c r="CJ93" s="511"/>
      <c r="CK93" s="511"/>
      <c r="CL93" s="511"/>
      <c r="CM93" s="511"/>
    </row>
    <row r="94" spans="5:91" ht="9.9499999999999993" customHeight="1">
      <c r="E94" s="434"/>
      <c r="F94" s="439"/>
      <c r="G94" s="442"/>
      <c r="H94" s="442"/>
      <c r="I94" s="442"/>
      <c r="J94" s="442"/>
      <c r="K94" s="442"/>
      <c r="L94" s="442"/>
      <c r="M94" s="448"/>
      <c r="N94" s="416"/>
      <c r="O94" s="469"/>
      <c r="P94" s="469"/>
      <c r="Q94" s="469"/>
      <c r="R94" s="469"/>
      <c r="S94" s="469"/>
      <c r="T94" s="469"/>
      <c r="U94" s="469"/>
      <c r="V94" s="469"/>
      <c r="W94" s="469"/>
      <c r="X94" s="469"/>
      <c r="Y94" s="469"/>
      <c r="Z94" s="469"/>
      <c r="AA94" s="469"/>
      <c r="AB94" s="469"/>
      <c r="AC94" s="47"/>
      <c r="AD94" s="47"/>
      <c r="AE94" s="66"/>
      <c r="AF94" s="66"/>
      <c r="AG94" s="332"/>
      <c r="AH94" s="332"/>
      <c r="AI94" s="332"/>
      <c r="AJ94" s="66"/>
      <c r="AK94" s="66"/>
      <c r="AL94" s="66"/>
      <c r="AM94" s="66"/>
      <c r="AN94" s="66"/>
      <c r="AO94" s="66"/>
      <c r="AP94" s="448"/>
      <c r="AQ94" s="282"/>
      <c r="AY94" s="511"/>
      <c r="AZ94" s="511"/>
      <c r="BA94" s="511"/>
      <c r="BB94" s="511"/>
      <c r="BC94" s="511"/>
      <c r="BD94" s="511"/>
      <c r="BE94" s="511"/>
      <c r="BF94" s="511"/>
      <c r="BG94" s="511"/>
      <c r="BH94" s="511"/>
      <c r="BI94" s="511"/>
      <c r="BJ94" s="511"/>
      <c r="BK94" s="511"/>
      <c r="BL94" s="511"/>
      <c r="BM94" s="511"/>
      <c r="BN94" s="511"/>
      <c r="BO94" s="511"/>
      <c r="BP94" s="511"/>
      <c r="BQ94" s="511"/>
      <c r="BR94" s="511"/>
      <c r="BS94" s="511"/>
      <c r="BT94" s="511"/>
      <c r="BU94" s="511"/>
      <c r="BV94" s="511"/>
      <c r="BW94" s="511"/>
      <c r="BX94" s="511"/>
      <c r="BY94" s="511"/>
      <c r="BZ94" s="511"/>
      <c r="CA94" s="511"/>
      <c r="CB94" s="511"/>
      <c r="CC94" s="511"/>
      <c r="CD94" s="511"/>
      <c r="CE94" s="511"/>
      <c r="CF94" s="511"/>
      <c r="CG94" s="511"/>
      <c r="CH94" s="511"/>
      <c r="CI94" s="511"/>
      <c r="CJ94" s="511"/>
      <c r="CK94" s="511"/>
      <c r="CL94" s="511"/>
      <c r="CM94" s="511"/>
    </row>
    <row r="95" spans="5:91" ht="9.6" customHeight="1">
      <c r="E95" s="432" t="s">
        <v>351</v>
      </c>
      <c r="F95" s="438"/>
      <c r="G95" s="440" t="s">
        <v>316</v>
      </c>
      <c r="H95" s="440"/>
      <c r="I95" s="440"/>
      <c r="J95" s="440"/>
      <c r="K95" s="440"/>
      <c r="L95" s="440"/>
      <c r="M95" s="446"/>
      <c r="N95" s="449"/>
      <c r="O95" s="451" t="s">
        <v>277</v>
      </c>
      <c r="P95" s="451"/>
      <c r="Q95" s="451"/>
      <c r="R95" s="451"/>
      <c r="S95" s="451"/>
      <c r="T95" s="451"/>
      <c r="U95" s="474"/>
      <c r="V95" s="474"/>
      <c r="W95" s="474"/>
      <c r="X95" s="451" t="s">
        <v>312</v>
      </c>
      <c r="Y95" s="451"/>
      <c r="Z95" s="451"/>
      <c r="AA95" s="451"/>
      <c r="AB95" s="451" t="s">
        <v>86</v>
      </c>
      <c r="AC95" s="451"/>
      <c r="AD95" s="451"/>
      <c r="AE95" s="451"/>
      <c r="AF95" s="451"/>
      <c r="AG95" s="451"/>
      <c r="AH95" s="451"/>
      <c r="AI95" s="451"/>
      <c r="AJ95" s="451"/>
      <c r="AK95" s="451"/>
      <c r="AL95" s="451"/>
      <c r="AM95" s="451"/>
      <c r="AN95" s="451"/>
      <c r="AO95" s="451"/>
      <c r="AP95" s="446"/>
      <c r="AQ95" s="282"/>
      <c r="AY95" s="511"/>
      <c r="AZ95" s="511"/>
      <c r="BA95" s="511"/>
      <c r="BB95" s="511"/>
      <c r="BC95" s="511"/>
      <c r="BD95" s="511"/>
      <c r="BE95" s="511"/>
      <c r="BF95" s="511"/>
      <c r="BG95" s="511"/>
      <c r="BH95" s="511"/>
      <c r="BI95" s="511"/>
      <c r="BJ95" s="511"/>
      <c r="BK95" s="511"/>
      <c r="BL95" s="511"/>
      <c r="BM95" s="511"/>
      <c r="BN95" s="511"/>
      <c r="BO95" s="511"/>
      <c r="BP95" s="511"/>
      <c r="BQ95" s="511"/>
      <c r="BR95" s="511"/>
      <c r="BS95" s="511"/>
      <c r="BT95" s="511"/>
      <c r="BU95" s="511"/>
      <c r="BV95" s="511"/>
      <c r="BW95" s="511"/>
      <c r="BX95" s="511"/>
      <c r="BY95" s="511"/>
      <c r="BZ95" s="511"/>
      <c r="CA95" s="511"/>
      <c r="CB95" s="511"/>
      <c r="CC95" s="511"/>
      <c r="CD95" s="511"/>
      <c r="CE95" s="511"/>
      <c r="CF95" s="511"/>
      <c r="CG95" s="511"/>
      <c r="CH95" s="511"/>
      <c r="CI95" s="511"/>
      <c r="CJ95" s="511"/>
      <c r="CK95" s="511"/>
      <c r="CL95" s="511"/>
      <c r="CM95" s="511"/>
    </row>
    <row r="96" spans="5:91" ht="9.6" customHeight="1">
      <c r="E96" s="433"/>
      <c r="F96" s="435"/>
      <c r="G96" s="441"/>
      <c r="H96" s="441"/>
      <c r="I96" s="441"/>
      <c r="J96" s="441"/>
      <c r="K96" s="441"/>
      <c r="L96" s="441"/>
      <c r="M96" s="447"/>
      <c r="N96" s="450"/>
      <c r="O96" s="282"/>
      <c r="P96" s="282"/>
      <c r="Q96" s="282"/>
      <c r="R96" s="282"/>
      <c r="S96" s="282"/>
      <c r="T96" s="282"/>
      <c r="U96" s="475"/>
      <c r="V96" s="475"/>
      <c r="W96" s="475"/>
      <c r="X96" s="282"/>
      <c r="Y96" s="282"/>
      <c r="Z96" s="282"/>
      <c r="AA96" s="282"/>
      <c r="AB96" s="282"/>
      <c r="AC96" s="282"/>
      <c r="AD96" s="282"/>
      <c r="AE96" s="282"/>
      <c r="AF96" s="282"/>
      <c r="AG96" s="282"/>
      <c r="AH96" s="282"/>
      <c r="AI96" s="282"/>
      <c r="AJ96" s="282"/>
      <c r="AK96" s="282"/>
      <c r="AL96" s="282"/>
      <c r="AM96" s="282"/>
      <c r="AN96" s="282"/>
      <c r="AO96" s="282"/>
      <c r="AP96" s="447"/>
      <c r="AQ96" s="282"/>
      <c r="AY96" s="511"/>
      <c r="AZ96" s="511"/>
      <c r="BA96" s="511"/>
      <c r="BB96" s="511"/>
      <c r="BC96" s="511"/>
      <c r="BD96" s="511"/>
      <c r="BE96" s="511"/>
      <c r="BF96" s="511"/>
      <c r="BG96" s="511"/>
      <c r="BH96" s="511"/>
      <c r="BI96" s="511"/>
      <c r="BJ96" s="511"/>
      <c r="BK96" s="511"/>
      <c r="BL96" s="511"/>
      <c r="BM96" s="511"/>
      <c r="BN96" s="511"/>
      <c r="BO96" s="511"/>
      <c r="BP96" s="511"/>
      <c r="BQ96" s="511"/>
      <c r="BR96" s="511"/>
      <c r="BS96" s="511"/>
      <c r="BT96" s="511"/>
      <c r="BU96" s="511"/>
      <c r="BV96" s="511"/>
      <c r="BW96" s="511"/>
      <c r="BX96" s="511"/>
      <c r="BY96" s="511"/>
      <c r="BZ96" s="511"/>
      <c r="CA96" s="511"/>
      <c r="CB96" s="511"/>
      <c r="CC96" s="511"/>
      <c r="CD96" s="511"/>
      <c r="CE96" s="511"/>
      <c r="CF96" s="511"/>
      <c r="CG96" s="511"/>
      <c r="CH96" s="511"/>
      <c r="CI96" s="511"/>
      <c r="CJ96" s="511"/>
      <c r="CK96" s="511"/>
      <c r="CL96" s="511"/>
      <c r="CM96" s="511"/>
    </row>
    <row r="97" spans="3:91" ht="9.6" customHeight="1">
      <c r="E97" s="433"/>
      <c r="F97" s="435"/>
      <c r="G97" s="441"/>
      <c r="H97" s="441"/>
      <c r="I97" s="441"/>
      <c r="J97" s="441"/>
      <c r="K97" s="441"/>
      <c r="L97" s="441"/>
      <c r="M97" s="447"/>
      <c r="N97" s="450"/>
      <c r="O97" s="282"/>
      <c r="P97" s="282"/>
      <c r="Q97" s="282"/>
      <c r="R97" s="282"/>
      <c r="S97" s="282"/>
      <c r="T97" s="282"/>
      <c r="U97" s="475"/>
      <c r="V97" s="475"/>
      <c r="W97" s="475"/>
      <c r="X97" s="282"/>
      <c r="Y97" s="282"/>
      <c r="Z97" s="282"/>
      <c r="AA97" s="282"/>
      <c r="AB97" s="282"/>
      <c r="AC97" s="282"/>
      <c r="AD97" s="282"/>
      <c r="AE97" s="282"/>
      <c r="AF97" s="282"/>
      <c r="AG97" s="282"/>
      <c r="AH97" s="282"/>
      <c r="AI97" s="282"/>
      <c r="AJ97" s="282"/>
      <c r="AK97" s="282"/>
      <c r="AL97" s="282"/>
      <c r="AM97" s="282"/>
      <c r="AN97" s="282"/>
      <c r="AO97" s="282"/>
      <c r="AP97" s="447"/>
      <c r="AQ97" s="282"/>
      <c r="AY97" s="511"/>
      <c r="AZ97" s="511"/>
      <c r="BA97" s="511"/>
      <c r="BB97" s="511"/>
      <c r="BC97" s="511"/>
      <c r="BD97" s="511"/>
      <c r="BE97" s="511"/>
      <c r="BF97" s="511"/>
      <c r="BG97" s="511"/>
      <c r="BH97" s="511"/>
      <c r="BI97" s="511"/>
      <c r="BJ97" s="511"/>
      <c r="BK97" s="511"/>
      <c r="BL97" s="511"/>
      <c r="BM97" s="511"/>
      <c r="BN97" s="511"/>
      <c r="BO97" s="511"/>
      <c r="BP97" s="511"/>
      <c r="BQ97" s="511"/>
      <c r="BR97" s="511"/>
      <c r="BS97" s="511"/>
      <c r="BT97" s="511"/>
      <c r="BU97" s="511"/>
      <c r="BV97" s="511"/>
      <c r="BW97" s="511"/>
      <c r="BX97" s="511"/>
      <c r="BY97" s="511"/>
      <c r="BZ97" s="511"/>
      <c r="CA97" s="511"/>
      <c r="CB97" s="511"/>
      <c r="CC97" s="511"/>
      <c r="CD97" s="511"/>
      <c r="CE97" s="511"/>
      <c r="CF97" s="511"/>
      <c r="CG97" s="511"/>
      <c r="CH97" s="511"/>
      <c r="CI97" s="511"/>
      <c r="CJ97" s="511"/>
      <c r="CK97" s="511"/>
      <c r="CL97" s="511"/>
      <c r="CM97" s="511"/>
    </row>
    <row r="98" spans="3:91" ht="9.6" customHeight="1">
      <c r="E98" s="433"/>
      <c r="F98" s="435"/>
      <c r="G98" s="441"/>
      <c r="H98" s="441"/>
      <c r="I98" s="441"/>
      <c r="J98" s="441"/>
      <c r="K98" s="441"/>
      <c r="L98" s="441"/>
      <c r="M98" s="447"/>
      <c r="N98" s="450"/>
      <c r="O98" s="282"/>
      <c r="P98" s="282"/>
      <c r="Q98" s="282"/>
      <c r="R98" s="282"/>
      <c r="S98" s="282"/>
      <c r="T98" s="282"/>
      <c r="U98" s="475"/>
      <c r="V98" s="475"/>
      <c r="W98" s="475"/>
      <c r="X98" s="282"/>
      <c r="Y98" s="282"/>
      <c r="Z98" s="282"/>
      <c r="AA98" s="282"/>
      <c r="AB98" s="282"/>
      <c r="AC98" s="282"/>
      <c r="AD98" s="282"/>
      <c r="AE98" s="282"/>
      <c r="AF98" s="282"/>
      <c r="AG98" s="282"/>
      <c r="AH98" s="282"/>
      <c r="AI98" s="282"/>
      <c r="AJ98" s="282"/>
      <c r="AK98" s="282"/>
      <c r="AL98" s="282"/>
      <c r="AM98" s="282"/>
      <c r="AN98" s="282"/>
      <c r="AO98" s="282"/>
      <c r="AP98" s="447"/>
      <c r="AQ98" s="282"/>
      <c r="AY98" s="511"/>
      <c r="AZ98" s="511"/>
      <c r="BA98" s="511"/>
      <c r="BB98" s="511"/>
      <c r="BC98" s="511"/>
      <c r="BD98" s="511"/>
      <c r="BE98" s="511"/>
      <c r="BF98" s="511"/>
      <c r="BG98" s="511"/>
      <c r="BH98" s="511"/>
      <c r="BI98" s="511"/>
      <c r="BJ98" s="511"/>
      <c r="BK98" s="511"/>
      <c r="BL98" s="511"/>
      <c r="BM98" s="511"/>
      <c r="BN98" s="511"/>
      <c r="BO98" s="511"/>
      <c r="BP98" s="511"/>
      <c r="BQ98" s="511"/>
      <c r="BR98" s="511"/>
      <c r="BS98" s="511"/>
      <c r="BT98" s="511"/>
      <c r="BU98" s="511"/>
      <c r="BV98" s="511"/>
      <c r="BW98" s="511"/>
      <c r="BX98" s="511"/>
      <c r="BY98" s="511"/>
      <c r="BZ98" s="511"/>
      <c r="CA98" s="511"/>
      <c r="CB98" s="511"/>
      <c r="CC98" s="511"/>
      <c r="CD98" s="511"/>
      <c r="CE98" s="511"/>
      <c r="CF98" s="511"/>
      <c r="CG98" s="511"/>
      <c r="CH98" s="511"/>
      <c r="CI98" s="511"/>
      <c r="CJ98" s="511"/>
      <c r="CK98" s="511"/>
      <c r="CL98" s="511"/>
      <c r="CM98" s="511"/>
    </row>
    <row r="99" spans="3:91" ht="9.9499999999999993" customHeight="1">
      <c r="E99" s="434"/>
      <c r="F99" s="439"/>
      <c r="G99" s="442"/>
      <c r="H99" s="442"/>
      <c r="I99" s="442"/>
      <c r="J99" s="442"/>
      <c r="K99" s="442"/>
      <c r="L99" s="442"/>
      <c r="M99" s="448"/>
      <c r="N99" s="416"/>
      <c r="O99" s="66"/>
      <c r="P99" s="66"/>
      <c r="Q99" s="66"/>
      <c r="R99" s="66"/>
      <c r="S99" s="66"/>
      <c r="T99" s="66"/>
      <c r="U99" s="476"/>
      <c r="V99" s="476"/>
      <c r="W99" s="476"/>
      <c r="X99" s="66"/>
      <c r="Y99" s="66"/>
      <c r="Z99" s="66"/>
      <c r="AA99" s="66"/>
      <c r="AB99" s="66"/>
      <c r="AC99" s="66"/>
      <c r="AD99" s="66"/>
      <c r="AE99" s="66"/>
      <c r="AF99" s="66"/>
      <c r="AG99" s="66"/>
      <c r="AH99" s="66"/>
      <c r="AI99" s="66"/>
      <c r="AJ99" s="66"/>
      <c r="AK99" s="66"/>
      <c r="AL99" s="66"/>
      <c r="AM99" s="66"/>
      <c r="AN99" s="66"/>
      <c r="AO99" s="66"/>
      <c r="AP99" s="448"/>
      <c r="AQ99" s="282"/>
      <c r="AY99" s="511"/>
      <c r="AZ99" s="511"/>
      <c r="BA99" s="511"/>
      <c r="BB99" s="511"/>
      <c r="BC99" s="511"/>
      <c r="BD99" s="511"/>
      <c r="BE99" s="511"/>
      <c r="BF99" s="511"/>
      <c r="BG99" s="511"/>
      <c r="BH99" s="511"/>
      <c r="BI99" s="511"/>
      <c r="BJ99" s="511"/>
      <c r="BK99" s="511"/>
      <c r="BL99" s="511"/>
      <c r="BM99" s="511"/>
      <c r="BN99" s="511"/>
      <c r="BO99" s="511"/>
      <c r="BP99" s="511"/>
      <c r="BQ99" s="511"/>
      <c r="BR99" s="511"/>
      <c r="BS99" s="511"/>
      <c r="BT99" s="511"/>
      <c r="BU99" s="511"/>
      <c r="BV99" s="511"/>
      <c r="BW99" s="511"/>
      <c r="BX99" s="511"/>
      <c r="BY99" s="511"/>
      <c r="BZ99" s="511"/>
      <c r="CA99" s="511"/>
      <c r="CB99" s="511"/>
      <c r="CC99" s="511"/>
      <c r="CD99" s="511"/>
      <c r="CE99" s="511"/>
      <c r="CF99" s="511"/>
      <c r="CG99" s="511"/>
      <c r="CH99" s="511"/>
      <c r="CI99" s="511"/>
      <c r="CJ99" s="511"/>
      <c r="CK99" s="511"/>
      <c r="CL99" s="511"/>
      <c r="CM99" s="511"/>
    </row>
    <row r="100" spans="3:91" ht="9.6" customHeight="1">
      <c r="E100" s="432" t="s">
        <v>286</v>
      </c>
      <c r="F100" s="438"/>
      <c r="G100" s="440" t="s">
        <v>39</v>
      </c>
      <c r="H100" s="440"/>
      <c r="I100" s="440"/>
      <c r="J100" s="440"/>
      <c r="K100" s="440"/>
      <c r="L100" s="440"/>
      <c r="M100" s="446"/>
      <c r="N100" s="449"/>
      <c r="O100" s="451" t="s">
        <v>272</v>
      </c>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46"/>
      <c r="AQ100" s="282"/>
      <c r="AY100" s="511"/>
      <c r="AZ100" s="511"/>
      <c r="BA100" s="511"/>
      <c r="BB100" s="511"/>
      <c r="BC100" s="511"/>
      <c r="BD100" s="511"/>
      <c r="BE100" s="511"/>
      <c r="BF100" s="511"/>
      <c r="BG100" s="511"/>
      <c r="BH100" s="511"/>
      <c r="BI100" s="511"/>
      <c r="BJ100" s="511"/>
      <c r="BK100" s="511"/>
      <c r="BL100" s="511"/>
      <c r="BM100" s="511"/>
      <c r="BN100" s="511"/>
      <c r="BO100" s="511"/>
      <c r="BP100" s="511"/>
      <c r="BQ100" s="511"/>
      <c r="BR100" s="511"/>
      <c r="BS100" s="511"/>
      <c r="BT100" s="511"/>
      <c r="BU100" s="511"/>
      <c r="BV100" s="511"/>
      <c r="BW100" s="511"/>
      <c r="BX100" s="511"/>
      <c r="BY100" s="511"/>
      <c r="BZ100" s="511"/>
      <c r="CA100" s="511"/>
      <c r="CB100" s="511"/>
      <c r="CC100" s="511"/>
      <c r="CD100" s="511"/>
      <c r="CE100" s="511"/>
      <c r="CF100" s="511"/>
      <c r="CG100" s="511"/>
      <c r="CH100" s="511"/>
      <c r="CI100" s="511"/>
      <c r="CJ100" s="511"/>
      <c r="CK100" s="511"/>
      <c r="CL100" s="511"/>
      <c r="CM100" s="511"/>
    </row>
    <row r="101" spans="3:91" ht="9.6" customHeight="1">
      <c r="E101" s="433"/>
      <c r="F101" s="435"/>
      <c r="G101" s="441"/>
      <c r="H101" s="441"/>
      <c r="I101" s="441"/>
      <c r="J101" s="441"/>
      <c r="K101" s="441"/>
      <c r="L101" s="441"/>
      <c r="M101" s="447"/>
      <c r="N101" s="450"/>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447"/>
      <c r="AQ101" s="282"/>
      <c r="AY101" s="511"/>
      <c r="AZ101" s="511"/>
      <c r="BA101" s="511"/>
      <c r="BB101" s="511"/>
      <c r="BC101" s="511"/>
      <c r="BD101" s="511"/>
      <c r="BE101" s="511"/>
      <c r="BF101" s="511"/>
      <c r="BG101" s="511"/>
      <c r="BH101" s="511"/>
      <c r="BI101" s="511"/>
      <c r="BJ101" s="511"/>
      <c r="BK101" s="511"/>
      <c r="BL101" s="511"/>
      <c r="BM101" s="511"/>
      <c r="BN101" s="511"/>
      <c r="BO101" s="511"/>
      <c r="BP101" s="511"/>
      <c r="BQ101" s="511"/>
      <c r="BR101" s="511"/>
      <c r="BS101" s="511"/>
      <c r="BT101" s="511"/>
      <c r="BU101" s="511"/>
      <c r="BV101" s="511"/>
      <c r="BW101" s="511"/>
      <c r="BX101" s="511"/>
      <c r="BY101" s="511"/>
      <c r="BZ101" s="511"/>
      <c r="CA101" s="511"/>
      <c r="CB101" s="511"/>
      <c r="CC101" s="511"/>
      <c r="CD101" s="511"/>
      <c r="CE101" s="511"/>
      <c r="CF101" s="511"/>
      <c r="CG101" s="511"/>
      <c r="CH101" s="511"/>
      <c r="CI101" s="511"/>
      <c r="CJ101" s="511"/>
      <c r="CK101" s="511"/>
      <c r="CL101" s="511"/>
      <c r="CM101" s="511"/>
    </row>
    <row r="102" spans="3:91" ht="9.6" customHeight="1">
      <c r="E102" s="433"/>
      <c r="F102" s="435"/>
      <c r="G102" s="441"/>
      <c r="H102" s="441"/>
      <c r="I102" s="441"/>
      <c r="J102" s="441"/>
      <c r="K102" s="441"/>
      <c r="L102" s="441"/>
      <c r="M102" s="447"/>
      <c r="N102" s="450"/>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447"/>
      <c r="AQ102" s="282"/>
      <c r="AY102" s="511"/>
      <c r="AZ102" s="511"/>
      <c r="BA102" s="511"/>
      <c r="BB102" s="511"/>
      <c r="BC102" s="511"/>
      <c r="BD102" s="511"/>
      <c r="BE102" s="511"/>
      <c r="BF102" s="511"/>
      <c r="BG102" s="511"/>
      <c r="BH102" s="511"/>
      <c r="BI102" s="511"/>
      <c r="BJ102" s="511"/>
      <c r="BK102" s="511"/>
      <c r="BL102" s="511"/>
      <c r="BM102" s="511"/>
      <c r="BN102" s="511"/>
      <c r="BO102" s="511"/>
      <c r="BP102" s="511"/>
      <c r="BQ102" s="511"/>
      <c r="BR102" s="511"/>
      <c r="BS102" s="511"/>
      <c r="BT102" s="511"/>
      <c r="BU102" s="511"/>
      <c r="BV102" s="511"/>
      <c r="BW102" s="511"/>
      <c r="BX102" s="511"/>
      <c r="BY102" s="511"/>
      <c r="BZ102" s="511"/>
      <c r="CA102" s="511"/>
      <c r="CB102" s="511"/>
      <c r="CC102" s="511"/>
      <c r="CD102" s="511"/>
      <c r="CE102" s="511"/>
      <c r="CF102" s="511"/>
      <c r="CG102" s="511"/>
      <c r="CH102" s="511"/>
      <c r="CI102" s="511"/>
      <c r="CJ102" s="511"/>
      <c r="CK102" s="511"/>
      <c r="CL102" s="511"/>
      <c r="CM102" s="511"/>
    </row>
    <row r="103" spans="3:91" ht="9.6" customHeight="1">
      <c r="E103" s="433"/>
      <c r="F103" s="435"/>
      <c r="G103" s="441"/>
      <c r="H103" s="441"/>
      <c r="I103" s="441"/>
      <c r="J103" s="441"/>
      <c r="K103" s="441"/>
      <c r="L103" s="441"/>
      <c r="M103" s="447"/>
      <c r="N103" s="450"/>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447"/>
      <c r="AQ103" s="282"/>
      <c r="AY103" s="511"/>
      <c r="AZ103" s="511"/>
      <c r="BA103" s="511"/>
      <c r="BB103" s="511"/>
      <c r="BC103" s="511"/>
      <c r="BD103" s="511"/>
      <c r="BE103" s="511"/>
      <c r="BF103" s="511"/>
      <c r="BG103" s="511"/>
      <c r="BH103" s="511"/>
      <c r="BI103" s="511"/>
      <c r="BJ103" s="511"/>
      <c r="BK103" s="511"/>
      <c r="BL103" s="511"/>
      <c r="BM103" s="511"/>
      <c r="BN103" s="511"/>
      <c r="BO103" s="511"/>
      <c r="BP103" s="511"/>
      <c r="BQ103" s="511"/>
      <c r="BR103" s="511"/>
      <c r="BS103" s="511"/>
      <c r="BT103" s="511"/>
      <c r="BU103" s="511"/>
      <c r="BV103" s="511"/>
      <c r="BW103" s="511"/>
      <c r="BX103" s="511"/>
      <c r="BY103" s="511"/>
      <c r="BZ103" s="511"/>
      <c r="CA103" s="511"/>
      <c r="CB103" s="511"/>
      <c r="CC103" s="511"/>
      <c r="CD103" s="511"/>
      <c r="CE103" s="511"/>
      <c r="CF103" s="511"/>
      <c r="CG103" s="511"/>
      <c r="CH103" s="511"/>
      <c r="CI103" s="511"/>
      <c r="CJ103" s="511"/>
      <c r="CK103" s="511"/>
      <c r="CL103" s="511"/>
      <c r="CM103" s="511"/>
    </row>
    <row r="104" spans="3:91" ht="9.9499999999999993" customHeight="1">
      <c r="E104" s="434"/>
      <c r="F104" s="439"/>
      <c r="G104" s="442"/>
      <c r="H104" s="442"/>
      <c r="I104" s="442"/>
      <c r="J104" s="442"/>
      <c r="K104" s="442"/>
      <c r="L104" s="442"/>
      <c r="M104" s="448"/>
      <c r="N104" s="41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448"/>
      <c r="AQ104" s="282"/>
      <c r="AY104" s="511"/>
      <c r="AZ104" s="511"/>
      <c r="BA104" s="511"/>
      <c r="BB104" s="511"/>
      <c r="BC104" s="511"/>
      <c r="BD104" s="511"/>
      <c r="BE104" s="511"/>
      <c r="BF104" s="511"/>
      <c r="BG104" s="511"/>
      <c r="BH104" s="511"/>
      <c r="BI104" s="511"/>
      <c r="BJ104" s="511"/>
      <c r="BK104" s="511"/>
      <c r="BL104" s="511"/>
      <c r="BM104" s="511"/>
      <c r="BN104" s="511"/>
      <c r="BO104" s="511"/>
      <c r="BP104" s="511"/>
      <c r="BQ104" s="511"/>
      <c r="BR104" s="511"/>
      <c r="BS104" s="511"/>
      <c r="BT104" s="511"/>
      <c r="BU104" s="511"/>
      <c r="BV104" s="511"/>
      <c r="BW104" s="511"/>
      <c r="BX104" s="511"/>
      <c r="BY104" s="511"/>
      <c r="BZ104" s="511"/>
      <c r="CA104" s="511"/>
      <c r="CB104" s="511"/>
      <c r="CC104" s="511"/>
      <c r="CD104" s="511"/>
      <c r="CE104" s="511"/>
      <c r="CF104" s="511"/>
      <c r="CG104" s="511"/>
      <c r="CH104" s="511"/>
      <c r="CI104" s="511"/>
      <c r="CJ104" s="511"/>
      <c r="CK104" s="511"/>
      <c r="CL104" s="511"/>
      <c r="CM104" s="511"/>
    </row>
    <row r="105" spans="3:91" ht="9.9499999999999993" customHeight="1">
      <c r="E105" s="435"/>
      <c r="F105" s="435"/>
      <c r="G105" s="441"/>
      <c r="H105" s="441"/>
      <c r="I105" s="441"/>
      <c r="J105" s="441"/>
      <c r="K105" s="441"/>
      <c r="L105" s="44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1"/>
      <c r="CH105" s="511"/>
      <c r="CI105" s="511"/>
      <c r="CJ105" s="511"/>
      <c r="CK105" s="511"/>
      <c r="CL105" s="511"/>
      <c r="CM105" s="511"/>
    </row>
    <row r="106" spans="3:91" ht="18.95" customHeight="1">
      <c r="I106" s="443"/>
      <c r="J106" s="443"/>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3"/>
      <c r="AM106" s="443"/>
      <c r="AN106" s="443"/>
      <c r="AO106" s="443"/>
    </row>
    <row r="107" spans="3:91" ht="18.95" customHeight="1">
      <c r="H107" s="443"/>
      <c r="I107" s="443"/>
      <c r="J107" s="443"/>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3"/>
      <c r="AM107" s="443"/>
      <c r="AN107" s="443"/>
      <c r="AO107" s="443"/>
    </row>
    <row r="108" spans="3:91" ht="18.95" customHeight="1">
      <c r="C108" s="430" t="str">
        <f>目次!F1</f>
        <v>【契約監理/20240401/第1版】</v>
      </c>
      <c r="D108" s="427"/>
      <c r="H108" s="443"/>
      <c r="I108" s="443"/>
      <c r="J108" s="443"/>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3"/>
      <c r="AM108" s="443"/>
      <c r="AN108" s="443"/>
      <c r="AO108" s="443"/>
      <c r="BS108" s="479"/>
    </row>
    <row r="109" spans="3:91" ht="18.95" customHeight="1">
      <c r="D109" s="427"/>
      <c r="H109" s="443"/>
      <c r="I109" s="443"/>
      <c r="J109" s="443"/>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3"/>
      <c r="AM109" s="443"/>
      <c r="AN109" s="443"/>
      <c r="AO109" s="443"/>
      <c r="BS109" s="479"/>
    </row>
    <row r="110" spans="3:91" ht="18.95" customHeight="1">
      <c r="D110" s="427"/>
      <c r="H110" s="443"/>
      <c r="I110" s="443"/>
      <c r="J110" s="443"/>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3"/>
      <c r="AM110" s="443"/>
      <c r="AN110" s="443"/>
      <c r="AO110" s="443"/>
      <c r="BS110" s="479"/>
    </row>
    <row r="111" spans="3:91" ht="18.95" customHeight="1">
      <c r="D111" s="427"/>
      <c r="H111" s="443"/>
      <c r="I111" s="443"/>
      <c r="J111" s="443"/>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3"/>
      <c r="AM111" s="443"/>
      <c r="AN111" s="443"/>
      <c r="AO111" s="443"/>
      <c r="BS111" s="479"/>
    </row>
    <row r="112" spans="3:91" ht="18.95" customHeight="1">
      <c r="D112" s="427"/>
      <c r="H112" s="443"/>
      <c r="I112" s="443"/>
      <c r="J112" s="443"/>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3"/>
      <c r="AM112" s="443"/>
      <c r="AN112" s="443"/>
      <c r="AO112" s="443"/>
      <c r="BS112" s="479"/>
    </row>
    <row r="113" spans="4:71" ht="18.95" customHeight="1">
      <c r="D113" s="427"/>
      <c r="H113" s="443"/>
      <c r="I113" s="443"/>
      <c r="J113" s="443"/>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3"/>
      <c r="AM113" s="443"/>
      <c r="AN113" s="443"/>
      <c r="AO113" s="443"/>
      <c r="BS113" s="479"/>
    </row>
    <row r="114" spans="4:71" ht="18.95" customHeight="1">
      <c r="D114" s="427"/>
      <c r="H114" s="443"/>
      <c r="I114" s="443"/>
      <c r="J114" s="443"/>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3"/>
      <c r="AM114" s="443"/>
      <c r="AN114" s="443"/>
      <c r="AO114" s="443"/>
      <c r="BS114" s="479"/>
    </row>
    <row r="115" spans="4:71" ht="18.95" customHeight="1">
      <c r="D115" s="427"/>
      <c r="H115" s="443"/>
      <c r="I115" s="443"/>
      <c r="J115" s="443"/>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3"/>
      <c r="AM115" s="443"/>
      <c r="AN115" s="443"/>
      <c r="AO115" s="443"/>
      <c r="BS115" s="479"/>
    </row>
    <row r="116" spans="4:71" ht="18.95" customHeight="1">
      <c r="D116" s="427"/>
      <c r="H116" s="443"/>
      <c r="I116" s="443"/>
      <c r="J116" s="443"/>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3"/>
      <c r="AM116" s="443"/>
      <c r="AN116" s="443"/>
      <c r="AO116" s="443"/>
      <c r="BS116" s="479"/>
    </row>
    <row r="117" spans="4:71" ht="18.95" customHeight="1">
      <c r="D117" s="427"/>
      <c r="H117" s="443"/>
      <c r="I117" s="443"/>
      <c r="J117" s="443"/>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3"/>
      <c r="AM117" s="443"/>
      <c r="AN117" s="443"/>
      <c r="AO117" s="443"/>
      <c r="BS117" s="479"/>
    </row>
    <row r="118" spans="4:71" ht="18.95" customHeight="1">
      <c r="D118" s="427"/>
      <c r="H118" s="443"/>
      <c r="I118" s="443"/>
      <c r="J118" s="443"/>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3"/>
      <c r="AM118" s="443"/>
      <c r="AN118" s="443"/>
      <c r="AO118" s="443"/>
      <c r="BS118" s="479"/>
    </row>
    <row r="119" spans="4:71" ht="18.95" customHeight="1">
      <c r="D119" s="427"/>
      <c r="H119" s="443"/>
      <c r="I119" s="443"/>
      <c r="J119" s="443"/>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3"/>
      <c r="AM119" s="443"/>
      <c r="AN119" s="443"/>
      <c r="AO119" s="443"/>
      <c r="BS119" s="479"/>
    </row>
    <row r="120" spans="4:71" ht="18.95" customHeight="1">
      <c r="D120" s="427"/>
      <c r="H120" s="443"/>
      <c r="I120" s="443"/>
      <c r="J120" s="443"/>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3"/>
      <c r="AM120" s="443"/>
      <c r="AN120" s="443"/>
      <c r="AO120" s="443"/>
      <c r="BS120" s="479"/>
    </row>
    <row r="121" spans="4:71" ht="18.95" customHeight="1">
      <c r="D121" s="427"/>
      <c r="H121" s="443"/>
      <c r="I121" s="443"/>
      <c r="J121" s="443"/>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3"/>
      <c r="AM121" s="443"/>
      <c r="AN121" s="443"/>
      <c r="AO121" s="443"/>
      <c r="BS121" s="479"/>
    </row>
    <row r="122" spans="4:71" ht="18.95" customHeight="1">
      <c r="D122" s="427"/>
      <c r="H122" s="443"/>
      <c r="I122" s="443"/>
      <c r="J122" s="443"/>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3"/>
      <c r="AM122" s="443"/>
      <c r="AN122" s="443"/>
      <c r="AO122" s="443"/>
      <c r="BS122" s="479"/>
    </row>
    <row r="123" spans="4:71" ht="18.95" customHeight="1">
      <c r="D123" s="427"/>
      <c r="H123" s="443"/>
      <c r="I123" s="443"/>
      <c r="J123" s="443"/>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3"/>
      <c r="AM123" s="443"/>
      <c r="AN123" s="443"/>
      <c r="AO123" s="443"/>
      <c r="BS123" s="479"/>
    </row>
    <row r="124" spans="4:71" ht="18.95" customHeight="1">
      <c r="D124" s="427"/>
      <c r="H124" s="443"/>
      <c r="I124" s="443"/>
      <c r="J124" s="443"/>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3"/>
      <c r="AM124" s="443"/>
      <c r="AN124" s="443"/>
      <c r="AO124" s="443"/>
      <c r="BS124" s="479"/>
    </row>
    <row r="125" spans="4:71" ht="18.95" customHeight="1">
      <c r="D125" s="427"/>
      <c r="H125" s="443"/>
      <c r="I125" s="443"/>
      <c r="J125" s="443"/>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3"/>
      <c r="AM125" s="443"/>
      <c r="AN125" s="443"/>
      <c r="AO125" s="443"/>
      <c r="BS125" s="479"/>
    </row>
    <row r="126" spans="4:71" ht="18.95" customHeight="1">
      <c r="D126" s="427"/>
      <c r="H126" s="443"/>
      <c r="I126" s="443"/>
      <c r="J126" s="443"/>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3"/>
      <c r="AM126" s="443"/>
      <c r="AN126" s="443"/>
      <c r="AO126" s="443"/>
      <c r="BS126" s="479"/>
    </row>
    <row r="127" spans="4:71" ht="18.95" customHeight="1">
      <c r="D127" s="427"/>
      <c r="H127" s="443"/>
      <c r="I127" s="443"/>
      <c r="J127" s="443"/>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3"/>
      <c r="AM127" s="443"/>
      <c r="AN127" s="443"/>
      <c r="AO127" s="443"/>
      <c r="BS127" s="479"/>
    </row>
    <row r="128" spans="4:71" ht="18.95" customHeight="1">
      <c r="D128" s="427"/>
      <c r="H128" s="443"/>
      <c r="I128" s="443"/>
      <c r="J128" s="443"/>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3"/>
      <c r="AM128" s="443"/>
      <c r="AN128" s="443"/>
      <c r="AO128" s="443"/>
      <c r="BS128" s="479"/>
    </row>
    <row r="129" spans="4:71" ht="18.95" customHeight="1">
      <c r="D129" s="427"/>
      <c r="H129" s="443"/>
      <c r="I129" s="443"/>
      <c r="J129" s="443"/>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3"/>
      <c r="AM129" s="443"/>
      <c r="AN129" s="443"/>
      <c r="AO129" s="443"/>
      <c r="BS129" s="479"/>
    </row>
    <row r="130" spans="4:71" ht="18.95" customHeight="1">
      <c r="D130" s="427"/>
      <c r="H130" s="443"/>
      <c r="I130" s="443"/>
      <c r="J130" s="443"/>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3"/>
      <c r="AM130" s="443"/>
      <c r="AN130" s="443"/>
      <c r="AO130" s="443"/>
      <c r="BS130" s="479"/>
    </row>
    <row r="131" spans="4:71" ht="18.95" customHeight="1">
      <c r="D131" s="427"/>
      <c r="H131" s="443"/>
      <c r="I131" s="443"/>
      <c r="J131" s="443"/>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3"/>
      <c r="AM131" s="443"/>
      <c r="AN131" s="443"/>
      <c r="AO131" s="443"/>
      <c r="BS131" s="479"/>
    </row>
    <row r="132" spans="4:71" ht="18.95" customHeight="1">
      <c r="D132" s="427"/>
      <c r="H132" s="443"/>
      <c r="I132" s="443"/>
      <c r="J132" s="443"/>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3"/>
      <c r="AM132" s="443"/>
      <c r="AN132" s="443"/>
      <c r="AO132" s="443"/>
      <c r="BS132" s="479"/>
    </row>
    <row r="133" spans="4:71" ht="18.95" customHeight="1">
      <c r="D133" s="427"/>
      <c r="H133" s="443"/>
      <c r="I133" s="443"/>
      <c r="J133" s="443"/>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3"/>
      <c r="AM133" s="443"/>
      <c r="AN133" s="443"/>
      <c r="AO133" s="443"/>
      <c r="BS133" s="479"/>
    </row>
    <row r="134" spans="4:71" ht="18.95" customHeight="1">
      <c r="D134" s="427"/>
      <c r="H134" s="443"/>
      <c r="I134" s="443"/>
      <c r="J134" s="443"/>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3"/>
      <c r="AM134" s="443"/>
      <c r="AN134" s="443"/>
      <c r="AO134" s="443"/>
      <c r="BS134" s="479"/>
    </row>
    <row r="135" spans="4:71" ht="18.95" customHeight="1">
      <c r="D135" s="427"/>
      <c r="H135" s="443"/>
      <c r="I135" s="443"/>
      <c r="J135" s="443"/>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3"/>
      <c r="AM135" s="443"/>
      <c r="AN135" s="443"/>
      <c r="AO135" s="443"/>
      <c r="BS135" s="479"/>
    </row>
    <row r="136" spans="4:71" ht="18.95" customHeight="1">
      <c r="D136" s="427"/>
      <c r="H136" s="443"/>
      <c r="I136" s="443"/>
      <c r="J136" s="443"/>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3"/>
      <c r="AM136" s="443"/>
      <c r="AN136" s="443"/>
      <c r="AO136" s="443"/>
      <c r="BS136" s="479"/>
    </row>
    <row r="137" spans="4:71" ht="18.95" customHeight="1">
      <c r="D137" s="427"/>
      <c r="H137" s="443"/>
      <c r="I137" s="443"/>
      <c r="J137" s="443"/>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3"/>
      <c r="AM137" s="443"/>
      <c r="AN137" s="443"/>
      <c r="AO137" s="443"/>
      <c r="BS137" s="479"/>
    </row>
    <row r="138" spans="4:71" ht="18.95" customHeight="1">
      <c r="D138" s="427"/>
      <c r="H138" s="443"/>
      <c r="I138" s="443"/>
      <c r="J138" s="443"/>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3"/>
      <c r="AM138" s="443"/>
      <c r="AN138" s="443"/>
      <c r="AO138" s="443"/>
      <c r="BS138" s="479"/>
    </row>
    <row r="139" spans="4:71" ht="18.95" customHeight="1">
      <c r="D139" s="427"/>
      <c r="H139" s="443"/>
      <c r="I139" s="443"/>
      <c r="J139" s="443"/>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3"/>
      <c r="AM139" s="443"/>
      <c r="AN139" s="443"/>
      <c r="AO139" s="443"/>
      <c r="BS139" s="479"/>
    </row>
    <row r="140" spans="4:71" ht="18.95" customHeight="1">
      <c r="D140" s="427"/>
      <c r="H140" s="443"/>
      <c r="I140" s="443"/>
      <c r="J140" s="443"/>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3"/>
      <c r="AM140" s="443"/>
      <c r="AN140" s="443"/>
      <c r="AO140" s="443"/>
      <c r="BS140" s="479"/>
    </row>
    <row r="141" spans="4:71" ht="18.95" customHeight="1">
      <c r="D141" s="427"/>
      <c r="H141" s="443"/>
      <c r="I141" s="443"/>
      <c r="J141" s="443"/>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3"/>
      <c r="AM141" s="443"/>
      <c r="AN141" s="443"/>
      <c r="AO141" s="443"/>
      <c r="BS141" s="479"/>
    </row>
    <row r="142" spans="4:71" ht="18.95" customHeight="1">
      <c r="D142" s="427"/>
      <c r="H142" s="443"/>
      <c r="I142" s="443"/>
      <c r="J142" s="443"/>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3"/>
      <c r="AM142" s="443"/>
      <c r="AN142" s="443"/>
      <c r="AO142" s="443"/>
      <c r="BS142" s="479"/>
    </row>
    <row r="143" spans="4:71" ht="18.95" customHeight="1">
      <c r="D143" s="427"/>
      <c r="H143" s="443"/>
      <c r="I143" s="443"/>
      <c r="J143" s="443"/>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3"/>
      <c r="AM143" s="443"/>
      <c r="AN143" s="443"/>
      <c r="AO143" s="443"/>
      <c r="BS143" s="479"/>
    </row>
    <row r="144" spans="4:71" ht="18.95" customHeight="1">
      <c r="D144" s="427"/>
      <c r="H144" s="443"/>
      <c r="I144" s="443"/>
      <c r="J144" s="443"/>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3"/>
      <c r="AM144" s="443"/>
      <c r="AN144" s="443"/>
      <c r="AO144" s="443"/>
      <c r="BS144" s="479"/>
    </row>
    <row r="145" spans="3:71" ht="18.95" customHeight="1">
      <c r="D145" s="427"/>
      <c r="H145" s="443"/>
      <c r="I145" s="443"/>
      <c r="J145" s="443"/>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3"/>
      <c r="AM145" s="443"/>
      <c r="AN145" s="443"/>
      <c r="AO145" s="443"/>
      <c r="BS145" s="479"/>
    </row>
    <row r="146" spans="3:71" ht="18.95" customHeight="1">
      <c r="D146" s="427"/>
      <c r="H146" s="443"/>
      <c r="I146" s="443"/>
      <c r="J146" s="443"/>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3"/>
      <c r="AM146" s="443"/>
      <c r="AN146" s="443"/>
      <c r="AO146" s="443"/>
      <c r="BS146" s="479"/>
    </row>
    <row r="147" spans="3:71" ht="18.95" customHeight="1">
      <c r="D147" s="427"/>
      <c r="H147" s="443"/>
      <c r="I147" s="443"/>
      <c r="J147" s="443"/>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3"/>
      <c r="AM147" s="443"/>
      <c r="AN147" s="443"/>
      <c r="AO147" s="443"/>
      <c r="BS147" s="479"/>
    </row>
    <row r="148" spans="3:71" ht="18.95" customHeight="1">
      <c r="D148" s="427"/>
      <c r="H148" s="443"/>
      <c r="I148" s="443"/>
      <c r="J148" s="443"/>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3"/>
      <c r="AM148" s="443"/>
      <c r="AN148" s="443"/>
      <c r="AO148" s="443"/>
      <c r="BS148" s="479"/>
    </row>
    <row r="149" spans="3:71" ht="18.95" customHeight="1">
      <c r="D149" s="427"/>
      <c r="H149" s="443"/>
      <c r="I149" s="443"/>
      <c r="J149" s="443"/>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3"/>
      <c r="AM149" s="443"/>
      <c r="AN149" s="443"/>
      <c r="AO149" s="443"/>
      <c r="BS149" s="479"/>
    </row>
    <row r="150" spans="3:71" ht="18.95" customHeight="1">
      <c r="D150" s="427"/>
      <c r="H150" s="443"/>
      <c r="I150" s="443"/>
      <c r="J150" s="443"/>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3"/>
      <c r="AM150" s="443"/>
      <c r="AN150" s="443"/>
      <c r="AO150" s="443"/>
      <c r="BS150" s="479"/>
    </row>
    <row r="151" spans="3:71" ht="18.95" customHeight="1">
      <c r="D151" s="427"/>
      <c r="H151" s="443"/>
      <c r="I151" s="443"/>
      <c r="J151" s="443"/>
      <c r="K151" s="445"/>
      <c r="L151" s="445"/>
      <c r="M151" s="445"/>
      <c r="N151" s="445"/>
      <c r="O151" s="445"/>
      <c r="P151" s="445"/>
      <c r="Q151" s="445"/>
      <c r="R151" s="445"/>
      <c r="S151" s="445"/>
      <c r="T151" s="445"/>
      <c r="U151" s="445"/>
      <c r="V151" s="479">
        <f>2</f>
        <v>2</v>
      </c>
      <c r="W151" s="445"/>
      <c r="Y151" s="445"/>
      <c r="Z151" s="445"/>
      <c r="AA151" s="445"/>
      <c r="AB151" s="445"/>
      <c r="AC151" s="445"/>
      <c r="AD151" s="445"/>
      <c r="AE151" s="445"/>
      <c r="AF151" s="445"/>
      <c r="AG151" s="445"/>
      <c r="AH151" s="445"/>
      <c r="AI151" s="445"/>
      <c r="AJ151" s="445"/>
      <c r="AK151" s="445"/>
      <c r="AL151" s="443"/>
      <c r="AM151" s="443"/>
      <c r="AN151" s="443"/>
      <c r="AO151" s="443"/>
      <c r="BS151" s="479"/>
    </row>
    <row r="152" spans="3:71" ht="18.95" customHeight="1">
      <c r="C152" s="430" t="str">
        <f>目次!F1</f>
        <v>【契約監理/20240401/第1版】</v>
      </c>
      <c r="D152" s="427"/>
    </row>
    <row r="153" spans="3:71" ht="18.95" customHeight="1">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c r="AF153" s="427"/>
      <c r="AG153" s="427"/>
      <c r="AH153" s="427"/>
      <c r="AI153" s="427"/>
      <c r="AJ153" s="427"/>
      <c r="AK153" s="427"/>
      <c r="AL153" s="427"/>
      <c r="AM153" s="427"/>
      <c r="AN153" s="427"/>
      <c r="AO153" s="427"/>
      <c r="AP153" s="427"/>
      <c r="AQ153" s="427"/>
      <c r="AR153" s="427"/>
      <c r="AS153" s="427"/>
      <c r="AT153" s="427"/>
      <c r="AU153" s="427"/>
      <c r="AV153" s="427"/>
      <c r="AW153" s="427"/>
    </row>
    <row r="154" spans="3:71" ht="18.95" customHeight="1">
      <c r="D154" s="427"/>
    </row>
    <row r="155" spans="3:71" ht="18.95" customHeight="1">
      <c r="D155" s="427"/>
    </row>
    <row r="156" spans="3:71" ht="18.95" customHeight="1">
      <c r="D156" s="427"/>
    </row>
    <row r="157" spans="3:71" ht="18.95" customHeight="1">
      <c r="D157" s="427"/>
    </row>
    <row r="158" spans="3:71" ht="18.95" customHeight="1">
      <c r="D158" s="427"/>
    </row>
    <row r="159" spans="3:71" ht="18.95" customHeight="1">
      <c r="D159" s="427"/>
    </row>
    <row r="160" spans="3:71" ht="18.95" customHeight="1">
      <c r="D160" s="427"/>
    </row>
    <row r="161" spans="4:4" ht="18.95" customHeight="1">
      <c r="D161" s="427"/>
    </row>
    <row r="162" spans="4:4" ht="18.95" customHeight="1">
      <c r="D162" s="427"/>
    </row>
    <row r="163" spans="4:4" ht="18.95" customHeight="1">
      <c r="D163" s="427"/>
    </row>
    <row r="164" spans="4:4" ht="18.95" customHeight="1">
      <c r="D164" s="427"/>
    </row>
    <row r="165" spans="4:4" ht="18.95" customHeight="1">
      <c r="D165" s="427"/>
    </row>
    <row r="166" spans="4:4" ht="18.95" customHeight="1">
      <c r="D166" s="427"/>
    </row>
    <row r="167" spans="4:4" ht="18.95" customHeight="1">
      <c r="D167" s="427"/>
    </row>
    <row r="168" spans="4:4" ht="18.95" customHeight="1">
      <c r="D168" s="427"/>
    </row>
    <row r="169" spans="4:4" ht="18.95" customHeight="1">
      <c r="D169" s="427"/>
    </row>
    <row r="170" spans="4:4" ht="18.95" customHeight="1">
      <c r="D170" s="427"/>
    </row>
    <row r="171" spans="4:4" ht="18.95" customHeight="1">
      <c r="D171" s="427"/>
    </row>
    <row r="172" spans="4:4" ht="18.95" customHeight="1">
      <c r="D172" s="39"/>
    </row>
    <row r="173" spans="4:4" ht="18.95" customHeight="1">
      <c r="D173" s="427"/>
    </row>
    <row r="174" spans="4:4" ht="18.95" customHeight="1">
      <c r="D174" s="427"/>
    </row>
    <row r="175" spans="4:4" ht="18.95" customHeight="1">
      <c r="D175" s="427"/>
    </row>
    <row r="176" spans="4:4" ht="18.95" customHeight="1">
      <c r="D176" s="427"/>
    </row>
    <row r="177" spans="4:4" ht="18.95" customHeight="1">
      <c r="D177" s="427"/>
    </row>
    <row r="178" spans="4:4" ht="18.95" customHeight="1">
      <c r="D178" s="427"/>
    </row>
    <row r="179" spans="4:4" ht="18.95" customHeight="1">
      <c r="D179" s="427"/>
    </row>
    <row r="180" spans="4:4" ht="18.95" customHeight="1">
      <c r="D180" s="427"/>
    </row>
    <row r="181" spans="4:4" ht="18.95" customHeight="1">
      <c r="D181" s="427"/>
    </row>
    <row r="182" spans="4:4" ht="18.95" customHeight="1">
      <c r="D182" s="427"/>
    </row>
    <row r="183" spans="4:4" ht="18.95" customHeight="1">
      <c r="D183" s="427"/>
    </row>
    <row r="184" spans="4:4" ht="18.95" customHeight="1">
      <c r="D184" s="427"/>
    </row>
    <row r="185" spans="4:4" ht="18.95" customHeight="1">
      <c r="D185" s="427"/>
    </row>
    <row r="186" spans="4:4" ht="18.95" customHeight="1">
      <c r="D186" s="427"/>
    </row>
    <row r="187" spans="4:4" ht="18.95" customHeight="1">
      <c r="D187" s="427"/>
    </row>
    <row r="188" spans="4:4" ht="18.95" customHeight="1">
      <c r="D188" s="427"/>
    </row>
    <row r="189" spans="4:4" ht="18.95" customHeight="1">
      <c r="D189" s="427"/>
    </row>
    <row r="190" spans="4:4" ht="18.95" customHeight="1">
      <c r="D190" s="427"/>
    </row>
    <row r="191" spans="4:4" ht="18.95" customHeight="1">
      <c r="D191" s="427"/>
    </row>
    <row r="192" spans="4:4" ht="18.95" customHeight="1">
      <c r="D192" s="427"/>
    </row>
    <row r="193" spans="3:71" ht="18.95" customHeight="1">
      <c r="D193" s="427"/>
    </row>
    <row r="194" spans="3:71" ht="18.95" customHeight="1">
      <c r="D194" s="427"/>
    </row>
    <row r="195" spans="3:71" ht="18.95" customHeight="1">
      <c r="D195" s="427"/>
      <c r="V195" s="479">
        <f>V151+1</f>
        <v>3</v>
      </c>
    </row>
    <row r="196" spans="3:71" ht="18.95" customHeight="1">
      <c r="C196" s="430" t="str">
        <f>目次!F1</f>
        <v>【契約監理/20240401/第1版】</v>
      </c>
      <c r="D196" s="427"/>
      <c r="X196" s="479"/>
      <c r="BS196" s="479"/>
    </row>
    <row r="197" spans="3:71" ht="18.95" customHeight="1">
      <c r="D197" s="427"/>
      <c r="X197" s="479"/>
      <c r="BS197" s="479"/>
    </row>
    <row r="198" spans="3:71" ht="18.95" customHeight="1">
      <c r="D198" s="427"/>
      <c r="X198" s="479"/>
      <c r="BS198" s="479"/>
    </row>
    <row r="199" spans="3:71" ht="18.95" customHeight="1">
      <c r="D199" s="427"/>
      <c r="X199" s="479"/>
      <c r="BS199" s="479"/>
    </row>
    <row r="200" spans="3:71" ht="18.95" customHeight="1">
      <c r="D200" s="427"/>
      <c r="X200" s="479"/>
      <c r="BS200" s="479"/>
    </row>
    <row r="201" spans="3:71" ht="18.95" customHeight="1">
      <c r="D201" s="427"/>
      <c r="X201" s="479"/>
      <c r="BS201" s="479"/>
    </row>
    <row r="202" spans="3:71" ht="18.95" customHeight="1">
      <c r="D202" s="427"/>
      <c r="X202" s="479"/>
      <c r="BS202" s="479"/>
    </row>
    <row r="203" spans="3:71" ht="18.95" customHeight="1">
      <c r="D203" s="427"/>
      <c r="X203" s="479"/>
      <c r="BS203" s="479"/>
    </row>
    <row r="204" spans="3:71" ht="18.95" customHeight="1">
      <c r="D204" s="427"/>
      <c r="X204" s="479"/>
      <c r="BS204" s="479"/>
    </row>
    <row r="205" spans="3:71" ht="18.95" customHeight="1">
      <c r="D205" s="427"/>
      <c r="X205" s="479"/>
      <c r="BS205" s="479"/>
    </row>
    <row r="206" spans="3:71" ht="18.95" customHeight="1">
      <c r="D206" s="427"/>
      <c r="X206" s="479"/>
      <c r="BS206" s="479"/>
    </row>
    <row r="207" spans="3:71" ht="18.95" customHeight="1">
      <c r="D207" s="427"/>
      <c r="X207" s="479"/>
      <c r="BS207" s="479"/>
    </row>
    <row r="208" spans="3:71" ht="18.95" customHeight="1">
      <c r="D208" s="427"/>
      <c r="X208" s="479"/>
      <c r="BS208" s="479"/>
    </row>
    <row r="209" spans="4:71" ht="18.95" customHeight="1">
      <c r="D209" s="427"/>
      <c r="X209" s="479"/>
      <c r="BS209" s="479"/>
    </row>
    <row r="210" spans="4:71" ht="18.95" customHeight="1">
      <c r="D210" s="427"/>
      <c r="X210" s="479"/>
      <c r="BS210" s="479"/>
    </row>
    <row r="211" spans="4:71" ht="18.95" customHeight="1">
      <c r="D211" s="427"/>
      <c r="X211" s="479"/>
      <c r="BS211" s="479"/>
    </row>
    <row r="212" spans="4:71" ht="18.95" customHeight="1">
      <c r="D212" s="427"/>
      <c r="X212" s="479"/>
      <c r="BS212" s="479"/>
    </row>
    <row r="213" spans="4:71" ht="18.95" customHeight="1">
      <c r="D213" s="427"/>
      <c r="X213" s="479"/>
      <c r="BS213" s="479"/>
    </row>
    <row r="214" spans="4:71" ht="18.95" customHeight="1">
      <c r="D214" s="427"/>
      <c r="X214" s="479"/>
      <c r="BS214" s="479"/>
    </row>
    <row r="215" spans="4:71" ht="18.95" customHeight="1">
      <c r="D215" s="427"/>
      <c r="X215" s="479"/>
      <c r="BS215" s="479"/>
    </row>
    <row r="216" spans="4:71" ht="18.95" customHeight="1">
      <c r="D216" s="427"/>
      <c r="X216" s="479"/>
      <c r="BS216" s="479"/>
    </row>
    <row r="217" spans="4:71" ht="18.95" customHeight="1">
      <c r="D217" s="427"/>
      <c r="X217" s="479"/>
      <c r="BS217" s="479"/>
    </row>
    <row r="218" spans="4:71" ht="18.95" customHeight="1">
      <c r="D218" s="427"/>
      <c r="X218" s="479"/>
      <c r="BS218" s="479"/>
    </row>
    <row r="219" spans="4:71" ht="18.95" customHeight="1">
      <c r="D219" s="427"/>
      <c r="X219" s="479"/>
      <c r="BS219" s="479"/>
    </row>
    <row r="220" spans="4:71" ht="18.95" customHeight="1">
      <c r="D220" s="427"/>
      <c r="X220" s="479"/>
      <c r="BS220" s="479"/>
    </row>
    <row r="221" spans="4:71" ht="18.95" customHeight="1">
      <c r="D221" s="427"/>
      <c r="X221" s="479"/>
      <c r="BS221" s="479"/>
    </row>
    <row r="222" spans="4:71" ht="18.95" customHeight="1">
      <c r="D222" s="427"/>
      <c r="X222" s="479"/>
      <c r="BS222" s="479"/>
    </row>
    <row r="223" spans="4:71" ht="18.95" customHeight="1">
      <c r="D223" s="427"/>
      <c r="X223" s="479"/>
      <c r="BS223" s="479"/>
    </row>
    <row r="224" spans="4:71" ht="18.95" customHeight="1">
      <c r="D224" s="427"/>
      <c r="X224" s="479"/>
      <c r="BS224" s="479"/>
    </row>
    <row r="225" spans="3:71" ht="18.95" customHeight="1">
      <c r="D225" s="427"/>
      <c r="X225" s="479"/>
      <c r="BS225" s="479"/>
    </row>
    <row r="226" spans="3:71" ht="18.95" customHeight="1">
      <c r="D226" s="427"/>
      <c r="X226" s="479"/>
      <c r="BS226" s="479"/>
    </row>
    <row r="227" spans="3:71" ht="18.95" customHeight="1">
      <c r="D227" s="427"/>
      <c r="X227" s="479"/>
      <c r="BS227" s="479"/>
    </row>
    <row r="228" spans="3:71" ht="18.95" customHeight="1">
      <c r="D228" s="427"/>
      <c r="X228" s="479"/>
      <c r="BS228" s="479"/>
    </row>
    <row r="229" spans="3:71" ht="18.95" customHeight="1">
      <c r="D229" s="427"/>
      <c r="X229" s="479"/>
      <c r="BS229" s="479"/>
    </row>
    <row r="230" spans="3:71" ht="18.95" customHeight="1">
      <c r="D230" s="427"/>
      <c r="X230" s="479"/>
      <c r="BS230" s="479"/>
    </row>
    <row r="231" spans="3:71" ht="18.95" customHeight="1">
      <c r="D231" s="427"/>
      <c r="X231" s="479"/>
      <c r="BS231" s="479"/>
    </row>
    <row r="232" spans="3:71" ht="18.95" customHeight="1">
      <c r="D232" s="427"/>
      <c r="X232" s="479"/>
      <c r="BS232" s="479"/>
    </row>
    <row r="233" spans="3:71" ht="18.95" customHeight="1">
      <c r="D233" s="427"/>
      <c r="X233" s="479"/>
      <c r="BS233" s="479"/>
    </row>
    <row r="234" spans="3:71" ht="18.95" customHeight="1">
      <c r="D234" s="427"/>
      <c r="X234" s="479"/>
      <c r="BS234" s="479"/>
    </row>
    <row r="235" spans="3:71" ht="18.95" customHeight="1">
      <c r="D235" s="427"/>
      <c r="X235" s="479"/>
      <c r="BS235" s="479"/>
    </row>
    <row r="236" spans="3:71" ht="18.95" customHeight="1">
      <c r="D236" s="427"/>
      <c r="X236" s="479"/>
      <c r="BS236" s="479"/>
    </row>
    <row r="237" spans="3:71" ht="18.95" customHeight="1">
      <c r="D237" s="427"/>
      <c r="X237" s="479"/>
      <c r="BS237" s="479"/>
    </row>
    <row r="238" spans="3:71" ht="18.95" customHeight="1">
      <c r="D238" s="427"/>
      <c r="X238" s="479"/>
      <c r="BS238" s="479"/>
    </row>
    <row r="239" spans="3:71" ht="18.95" customHeight="1">
      <c r="D239" s="427"/>
      <c r="V239" s="479">
        <f>V195+1</f>
        <v>4</v>
      </c>
      <c r="BS239" s="479"/>
    </row>
    <row r="240" spans="3:71" ht="18.95" customHeight="1">
      <c r="C240" s="430" t="str">
        <f>目次!F1</f>
        <v>【契約監理/20240401/第1版】</v>
      </c>
      <c r="D240" s="427"/>
    </row>
    <row r="241" spans="4:4" ht="18.95" customHeight="1">
      <c r="D241" s="427"/>
    </row>
    <row r="242" spans="4:4" ht="18.95" customHeight="1">
      <c r="D242" s="427"/>
    </row>
    <row r="243" spans="4:4" ht="18.95" customHeight="1">
      <c r="D243" s="427"/>
    </row>
    <row r="244" spans="4:4" ht="18.95" customHeight="1">
      <c r="D244" s="427"/>
    </row>
    <row r="245" spans="4:4" ht="18.95" customHeight="1">
      <c r="D245" s="427"/>
    </row>
    <row r="246" spans="4:4" ht="18.95" customHeight="1">
      <c r="D246" s="427"/>
    </row>
    <row r="247" spans="4:4" ht="18.95" customHeight="1">
      <c r="D247" s="427"/>
    </row>
    <row r="248" spans="4:4" ht="18.95" customHeight="1">
      <c r="D248" s="427"/>
    </row>
    <row r="249" spans="4:4" ht="18.95" customHeight="1">
      <c r="D249" s="427"/>
    </row>
    <row r="250" spans="4:4" ht="18.95" customHeight="1">
      <c r="D250" s="427"/>
    </row>
    <row r="251" spans="4:4" ht="18.95" customHeight="1">
      <c r="D251" s="427"/>
    </row>
    <row r="252" spans="4:4" ht="18.95" customHeight="1">
      <c r="D252" s="427"/>
    </row>
    <row r="253" spans="4:4" ht="18.95" customHeight="1">
      <c r="D253" s="427"/>
    </row>
    <row r="254" spans="4:4" ht="18.95" customHeight="1">
      <c r="D254" s="427"/>
    </row>
    <row r="255" spans="4:4" ht="18.95" customHeight="1">
      <c r="D255" s="427"/>
    </row>
    <row r="256" spans="4:4" ht="18.95" customHeight="1">
      <c r="D256" s="427"/>
    </row>
    <row r="257" spans="4:4" ht="18.95" customHeight="1">
      <c r="D257" s="427"/>
    </row>
    <row r="258" spans="4:4" ht="18.95" customHeight="1">
      <c r="D258" s="427"/>
    </row>
    <row r="259" spans="4:4" ht="18.95" customHeight="1">
      <c r="D259" s="427"/>
    </row>
    <row r="260" spans="4:4" ht="18.95" customHeight="1">
      <c r="D260" s="427"/>
    </row>
    <row r="261" spans="4:4" ht="18.95" customHeight="1">
      <c r="D261" s="427"/>
    </row>
    <row r="262" spans="4:4" ht="18.95" customHeight="1">
      <c r="D262" s="427"/>
    </row>
    <row r="263" spans="4:4" ht="18.95" customHeight="1">
      <c r="D263" s="427"/>
    </row>
    <row r="264" spans="4:4" ht="18.95" customHeight="1">
      <c r="D264" s="427"/>
    </row>
    <row r="265" spans="4:4" ht="18.95" customHeight="1">
      <c r="D265" s="427"/>
    </row>
    <row r="266" spans="4:4" ht="18.95" customHeight="1">
      <c r="D266" s="427"/>
    </row>
    <row r="267" spans="4:4" ht="18.95" customHeight="1">
      <c r="D267" s="427"/>
    </row>
    <row r="268" spans="4:4" ht="18.95" customHeight="1">
      <c r="D268" s="427"/>
    </row>
    <row r="269" spans="4:4" ht="18.95" customHeight="1">
      <c r="D269" s="427"/>
    </row>
    <row r="270" spans="4:4" ht="18.95" customHeight="1">
      <c r="D270" s="427"/>
    </row>
    <row r="271" spans="4:4" ht="18.95" customHeight="1">
      <c r="D271" s="427"/>
    </row>
    <row r="272" spans="4:4" ht="18.95" customHeight="1">
      <c r="D272" s="427"/>
    </row>
    <row r="273" spans="3:71" ht="18.95" customHeight="1">
      <c r="D273" s="427"/>
    </row>
    <row r="274" spans="3:71" ht="18.95" customHeight="1">
      <c r="D274" s="427"/>
    </row>
    <row r="275" spans="3:71" ht="18.95" customHeight="1">
      <c r="D275" s="427"/>
    </row>
    <row r="276" spans="3:71" ht="18.95" customHeight="1">
      <c r="D276" s="427"/>
    </row>
    <row r="277" spans="3:71" ht="18.95" customHeight="1">
      <c r="D277" s="427"/>
    </row>
    <row r="278" spans="3:71" ht="18.95" customHeight="1">
      <c r="D278" s="427"/>
    </row>
    <row r="279" spans="3:71" ht="18.95" customHeight="1">
      <c r="D279" s="427"/>
    </row>
    <row r="280" spans="3:71" ht="18.95" customHeight="1">
      <c r="D280" s="427"/>
    </row>
    <row r="281" spans="3:71" ht="18.95" customHeight="1">
      <c r="D281" s="427"/>
    </row>
    <row r="282" spans="3:71" ht="18.95" customHeight="1">
      <c r="D282" s="427"/>
    </row>
    <row r="283" spans="3:71" ht="18.95" customHeight="1">
      <c r="D283" s="427"/>
      <c r="V283" s="479">
        <f>V239+1</f>
        <v>5</v>
      </c>
    </row>
    <row r="284" spans="3:71" ht="18.95" customHeight="1">
      <c r="C284" s="430" t="str">
        <f>目次!F1</f>
        <v>【契約監理/20240401/第1版】</v>
      </c>
      <c r="D284" s="427"/>
      <c r="X284" s="479"/>
      <c r="BS284" s="479"/>
    </row>
    <row r="285" spans="3:71" ht="18.95" customHeight="1">
      <c r="D285" s="427"/>
      <c r="X285" s="479"/>
      <c r="BS285" s="479"/>
    </row>
    <row r="286" spans="3:71" ht="18.95" customHeight="1">
      <c r="D286" s="427"/>
      <c r="X286" s="479"/>
      <c r="BS286" s="479"/>
    </row>
    <row r="287" spans="3:71" ht="18.95" customHeight="1">
      <c r="D287" s="427"/>
      <c r="X287" s="479"/>
      <c r="BS287" s="479"/>
    </row>
    <row r="288" spans="3:71" ht="18.95" customHeight="1">
      <c r="D288" s="427"/>
      <c r="X288" s="479"/>
      <c r="BS288" s="479"/>
    </row>
    <row r="289" spans="4:71" ht="18.95" customHeight="1">
      <c r="D289" s="427"/>
      <c r="X289" s="479"/>
      <c r="BS289" s="479"/>
    </row>
    <row r="290" spans="4:71" ht="18.95" customHeight="1">
      <c r="D290" s="427"/>
      <c r="X290" s="479"/>
      <c r="BS290" s="479"/>
    </row>
    <row r="291" spans="4:71" ht="18.95" customHeight="1">
      <c r="D291" s="427"/>
      <c r="X291" s="479"/>
      <c r="BS291" s="479"/>
    </row>
    <row r="292" spans="4:71" ht="18.95" customHeight="1">
      <c r="D292" s="427"/>
      <c r="X292" s="479"/>
      <c r="BS292" s="479"/>
    </row>
    <row r="293" spans="4:71" ht="18.95" customHeight="1">
      <c r="D293" s="427"/>
      <c r="X293" s="479"/>
      <c r="BS293" s="479"/>
    </row>
    <row r="294" spans="4:71" ht="18.95" customHeight="1">
      <c r="D294" s="427"/>
      <c r="X294" s="479"/>
      <c r="BS294" s="479"/>
    </row>
    <row r="295" spans="4:71" ht="18.95" customHeight="1">
      <c r="D295" s="427"/>
      <c r="X295" s="479"/>
      <c r="BS295" s="479"/>
    </row>
    <row r="296" spans="4:71" ht="18.95" customHeight="1">
      <c r="D296" s="427"/>
      <c r="X296" s="479"/>
      <c r="BS296" s="479"/>
    </row>
    <row r="297" spans="4:71" ht="18.95" customHeight="1">
      <c r="D297" s="427"/>
      <c r="X297" s="479"/>
      <c r="BS297" s="479"/>
    </row>
    <row r="298" spans="4:71" ht="18.95" customHeight="1">
      <c r="D298" s="427"/>
      <c r="X298" s="479"/>
      <c r="BS298" s="479"/>
    </row>
    <row r="299" spans="4:71" ht="18.95" customHeight="1">
      <c r="D299" s="427"/>
      <c r="X299" s="479"/>
      <c r="BS299" s="479"/>
    </row>
    <row r="300" spans="4:71" ht="18.95" customHeight="1">
      <c r="D300" s="427"/>
      <c r="X300" s="479"/>
      <c r="BS300" s="479"/>
    </row>
    <row r="301" spans="4:71" ht="18.95" customHeight="1">
      <c r="D301" s="427"/>
      <c r="X301" s="479"/>
      <c r="BS301" s="479"/>
    </row>
    <row r="302" spans="4:71" ht="18.95" customHeight="1">
      <c r="D302" s="427"/>
      <c r="X302" s="479"/>
      <c r="BS302" s="479"/>
    </row>
    <row r="303" spans="4:71" ht="18.95" customHeight="1">
      <c r="D303" s="427"/>
      <c r="X303" s="479"/>
      <c r="BS303" s="479"/>
    </row>
    <row r="304" spans="4:71" ht="18.95" customHeight="1">
      <c r="D304" s="427"/>
      <c r="X304" s="479"/>
      <c r="BS304" s="479"/>
    </row>
    <row r="305" spans="4:71" ht="18.95" customHeight="1">
      <c r="D305" s="427"/>
      <c r="X305" s="479"/>
      <c r="BS305" s="479"/>
    </row>
    <row r="306" spans="4:71" ht="18.95" customHeight="1">
      <c r="D306" s="427"/>
      <c r="X306" s="479"/>
      <c r="BS306" s="479"/>
    </row>
    <row r="307" spans="4:71" ht="18.95" customHeight="1">
      <c r="D307" s="427"/>
      <c r="X307" s="479"/>
      <c r="BS307" s="479"/>
    </row>
    <row r="308" spans="4:71" ht="18.95" customHeight="1">
      <c r="D308" s="427"/>
      <c r="X308" s="479"/>
      <c r="BS308" s="479"/>
    </row>
    <row r="309" spans="4:71" ht="18.95" customHeight="1">
      <c r="D309" s="427"/>
      <c r="X309" s="479"/>
      <c r="BS309" s="479"/>
    </row>
    <row r="310" spans="4:71" ht="18.95" customHeight="1">
      <c r="D310" s="427"/>
      <c r="X310" s="479"/>
      <c r="BS310" s="479"/>
    </row>
    <row r="311" spans="4:71" ht="18.95" customHeight="1">
      <c r="D311" s="427"/>
      <c r="X311" s="479"/>
      <c r="BS311" s="479"/>
    </row>
    <row r="312" spans="4:71" ht="18.95" customHeight="1">
      <c r="D312" s="427"/>
      <c r="X312" s="479"/>
      <c r="BS312" s="479"/>
    </row>
    <row r="313" spans="4:71" ht="18.95" customHeight="1">
      <c r="D313" s="427"/>
      <c r="X313" s="479"/>
      <c r="BS313" s="479"/>
    </row>
    <row r="314" spans="4:71" ht="18.95" customHeight="1">
      <c r="D314" s="427"/>
      <c r="X314" s="479"/>
      <c r="BS314" s="479"/>
    </row>
    <row r="315" spans="4:71" ht="18.95" customHeight="1">
      <c r="D315" s="427"/>
      <c r="X315" s="479"/>
      <c r="BS315" s="479"/>
    </row>
    <row r="316" spans="4:71" ht="18.95" customHeight="1">
      <c r="D316" s="427"/>
      <c r="X316" s="479"/>
      <c r="BS316" s="479"/>
    </row>
    <row r="317" spans="4:71" ht="18.95" customHeight="1">
      <c r="D317" s="427"/>
      <c r="X317" s="479"/>
      <c r="BS317" s="479"/>
    </row>
    <row r="318" spans="4:71" ht="18.95" customHeight="1">
      <c r="D318" s="427"/>
      <c r="X318" s="479"/>
      <c r="BS318" s="479"/>
    </row>
    <row r="319" spans="4:71" ht="18.95" customHeight="1">
      <c r="D319" s="427"/>
      <c r="X319" s="479"/>
      <c r="BS319" s="479"/>
    </row>
    <row r="320" spans="4:71" ht="18.95" customHeight="1">
      <c r="D320" s="427"/>
      <c r="X320" s="479"/>
      <c r="BS320" s="479"/>
    </row>
    <row r="321" spans="3:71" ht="18.95" customHeight="1">
      <c r="D321" s="427"/>
      <c r="X321" s="479"/>
      <c r="BS321" s="479"/>
    </row>
    <row r="322" spans="3:71" ht="18.95" customHeight="1">
      <c r="D322" s="427"/>
      <c r="X322" s="479"/>
      <c r="BS322" s="479"/>
    </row>
    <row r="323" spans="3:71" ht="18.95" customHeight="1">
      <c r="D323" s="427"/>
      <c r="X323" s="479"/>
      <c r="BS323" s="479"/>
    </row>
    <row r="324" spans="3:71" ht="18.95" customHeight="1">
      <c r="D324" s="427"/>
      <c r="X324" s="479"/>
      <c r="BS324" s="479"/>
    </row>
    <row r="325" spans="3:71" ht="18.95" customHeight="1">
      <c r="D325" s="427"/>
      <c r="X325" s="479"/>
      <c r="BS325" s="479"/>
    </row>
    <row r="326" spans="3:71" ht="18.95" customHeight="1">
      <c r="D326" s="427"/>
      <c r="X326" s="479"/>
      <c r="BS326" s="479"/>
    </row>
    <row r="327" spans="3:71" ht="18.95" customHeight="1">
      <c r="D327" s="427"/>
      <c r="V327" s="479">
        <f>V283+1</f>
        <v>6</v>
      </c>
      <c r="BS327" s="479"/>
    </row>
    <row r="328" spans="3:71" ht="18.95" customHeight="1">
      <c r="C328" s="430" t="str">
        <f>目次!F1</f>
        <v>【契約監理/20240401/第1版】</v>
      </c>
      <c r="D328" s="427"/>
    </row>
    <row r="329" spans="3:71" ht="18.95" customHeight="1">
      <c r="D329" s="427"/>
    </row>
    <row r="330" spans="3:71" ht="18.95" customHeight="1">
      <c r="D330" s="427"/>
    </row>
    <row r="331" spans="3:71" ht="18.95" customHeight="1">
      <c r="D331" s="427"/>
    </row>
    <row r="332" spans="3:71" ht="18.95" customHeight="1">
      <c r="D332" s="427"/>
    </row>
    <row r="333" spans="3:71" ht="18.95" customHeight="1">
      <c r="D333" s="427"/>
    </row>
    <row r="334" spans="3:71" ht="18.95" customHeight="1">
      <c r="D334" s="427"/>
    </row>
    <row r="335" spans="3:71" ht="18.95" customHeight="1">
      <c r="D335" s="427"/>
    </row>
    <row r="336" spans="3:71" ht="18.95" customHeight="1">
      <c r="D336" s="427"/>
    </row>
    <row r="337" spans="4:4" ht="18.95" customHeight="1">
      <c r="D337" s="427"/>
    </row>
    <row r="338" spans="4:4" ht="18.95" customHeight="1">
      <c r="D338" s="427"/>
    </row>
    <row r="339" spans="4:4" ht="18.95" customHeight="1">
      <c r="D339" s="427"/>
    </row>
    <row r="340" spans="4:4" ht="18.95" customHeight="1">
      <c r="D340" s="427"/>
    </row>
    <row r="341" spans="4:4" ht="18.95" customHeight="1">
      <c r="D341" s="427"/>
    </row>
    <row r="342" spans="4:4" ht="18.95" customHeight="1">
      <c r="D342" s="427"/>
    </row>
    <row r="343" spans="4:4" ht="18.95" customHeight="1">
      <c r="D343" s="427"/>
    </row>
    <row r="344" spans="4:4" ht="18.95" customHeight="1">
      <c r="D344" s="427"/>
    </row>
    <row r="345" spans="4:4" ht="18.95" customHeight="1">
      <c r="D345" s="427"/>
    </row>
    <row r="346" spans="4:4" ht="18.95" customHeight="1">
      <c r="D346" s="427"/>
    </row>
    <row r="347" spans="4:4" ht="18.95" customHeight="1">
      <c r="D347" s="427"/>
    </row>
    <row r="348" spans="4:4" ht="18.95" customHeight="1">
      <c r="D348" s="427"/>
    </row>
    <row r="349" spans="4:4" ht="18.95" customHeight="1">
      <c r="D349" s="427"/>
    </row>
    <row r="350" spans="4:4" ht="18.95" customHeight="1">
      <c r="D350" s="427"/>
    </row>
    <row r="351" spans="4:4" ht="18.95" customHeight="1">
      <c r="D351" s="427"/>
    </row>
    <row r="352" spans="4:4" ht="18.95" customHeight="1">
      <c r="D352" s="427"/>
    </row>
    <row r="353" spans="4:4" ht="18.95" customHeight="1">
      <c r="D353" s="427"/>
    </row>
    <row r="354" spans="4:4" ht="18.95" customHeight="1">
      <c r="D354" s="427"/>
    </row>
    <row r="355" spans="4:4" ht="18.95" customHeight="1">
      <c r="D355" s="427"/>
    </row>
    <row r="356" spans="4:4" ht="18.95" customHeight="1">
      <c r="D356" s="427"/>
    </row>
    <row r="357" spans="4:4" ht="18.95" customHeight="1">
      <c r="D357" s="427"/>
    </row>
    <row r="358" spans="4:4" ht="18.95" customHeight="1">
      <c r="D358" s="427"/>
    </row>
    <row r="359" spans="4:4" ht="18.95" customHeight="1">
      <c r="D359" s="427"/>
    </row>
    <row r="360" spans="4:4" ht="18.95" customHeight="1">
      <c r="D360" s="427"/>
    </row>
    <row r="361" spans="4:4" ht="18.95" customHeight="1">
      <c r="D361" s="427"/>
    </row>
    <row r="362" spans="4:4" ht="18.95" customHeight="1">
      <c r="D362" s="427"/>
    </row>
    <row r="363" spans="4:4" ht="18.95" customHeight="1">
      <c r="D363" s="427"/>
    </row>
    <row r="364" spans="4:4" ht="18.95" customHeight="1">
      <c r="D364" s="427"/>
    </row>
    <row r="365" spans="4:4" ht="18.95" customHeight="1">
      <c r="D365" s="427"/>
    </row>
    <row r="366" spans="4:4" ht="18.95" customHeight="1">
      <c r="D366" s="427"/>
    </row>
    <row r="367" spans="4:4" ht="18.95" customHeight="1">
      <c r="D367" s="427"/>
    </row>
    <row r="368" spans="4:4" ht="18.95" customHeight="1">
      <c r="D368" s="427"/>
    </row>
    <row r="369" spans="3:71" ht="18.95" customHeight="1">
      <c r="D369" s="427"/>
    </row>
    <row r="370" spans="3:71" ht="18.95" customHeight="1">
      <c r="D370" s="427"/>
    </row>
    <row r="371" spans="3:71" ht="18.95" customHeight="1">
      <c r="D371" s="427"/>
      <c r="V371" s="479">
        <f>V327+1</f>
        <v>7</v>
      </c>
    </row>
    <row r="372" spans="3:71" ht="18.95" customHeight="1">
      <c r="C372" s="430" t="str">
        <f>目次!F1</f>
        <v>【契約監理/20240401/第1版】</v>
      </c>
      <c r="D372" s="427"/>
      <c r="X372" s="479"/>
      <c r="BS372" s="479"/>
    </row>
    <row r="373" spans="3:71" ht="18.95" customHeight="1">
      <c r="D373" s="427"/>
      <c r="X373" s="479"/>
      <c r="BS373" s="479"/>
    </row>
    <row r="374" spans="3:71" ht="18.95" customHeight="1">
      <c r="D374" s="427"/>
      <c r="X374" s="479"/>
      <c r="BS374" s="479"/>
    </row>
    <row r="375" spans="3:71" ht="18.95" customHeight="1">
      <c r="D375" s="427"/>
      <c r="X375" s="479"/>
      <c r="BS375" s="479"/>
    </row>
    <row r="376" spans="3:71" ht="18.95" customHeight="1">
      <c r="D376" s="427"/>
      <c r="X376" s="479"/>
      <c r="BS376" s="479"/>
    </row>
    <row r="377" spans="3:71" ht="18.95" customHeight="1">
      <c r="D377" s="427"/>
      <c r="X377" s="479"/>
      <c r="BS377" s="479"/>
    </row>
    <row r="378" spans="3:71" ht="18.95" customHeight="1">
      <c r="D378" s="427"/>
      <c r="X378" s="479"/>
      <c r="BS378" s="479"/>
    </row>
    <row r="379" spans="3:71" ht="18.95" customHeight="1">
      <c r="D379" s="427"/>
      <c r="X379" s="479"/>
      <c r="BS379" s="479"/>
    </row>
    <row r="380" spans="3:71" ht="18.95" customHeight="1">
      <c r="D380" s="427"/>
      <c r="X380" s="479"/>
      <c r="BS380" s="479"/>
    </row>
    <row r="381" spans="3:71" ht="18.95" customHeight="1">
      <c r="D381" s="427"/>
      <c r="X381" s="479"/>
      <c r="BS381" s="479"/>
    </row>
    <row r="382" spans="3:71" ht="18.95" customHeight="1">
      <c r="D382" s="427"/>
      <c r="X382" s="479"/>
      <c r="BS382" s="479"/>
    </row>
    <row r="383" spans="3:71" ht="18.95" customHeight="1">
      <c r="D383" s="427"/>
      <c r="X383" s="479"/>
      <c r="BS383" s="479"/>
    </row>
    <row r="384" spans="3:71" ht="18.95" customHeight="1">
      <c r="D384" s="427"/>
      <c r="X384" s="479"/>
      <c r="BS384" s="479"/>
    </row>
    <row r="385" spans="4:71" ht="18.95" customHeight="1">
      <c r="D385" s="427"/>
      <c r="X385" s="479"/>
      <c r="BS385" s="479"/>
    </row>
    <row r="386" spans="4:71" ht="18.95" customHeight="1">
      <c r="D386" s="427"/>
      <c r="X386" s="479"/>
      <c r="BS386" s="479"/>
    </row>
    <row r="387" spans="4:71" ht="18.95" customHeight="1">
      <c r="D387" s="427"/>
      <c r="X387" s="479"/>
      <c r="BS387" s="479"/>
    </row>
    <row r="388" spans="4:71" ht="18.95" customHeight="1">
      <c r="D388" s="427"/>
      <c r="X388" s="479"/>
      <c r="BS388" s="479"/>
    </row>
    <row r="389" spans="4:71" ht="18.95" customHeight="1">
      <c r="D389" s="427"/>
      <c r="X389" s="479"/>
      <c r="BS389" s="479"/>
    </row>
    <row r="390" spans="4:71" ht="18.95" customHeight="1">
      <c r="D390" s="427"/>
      <c r="X390" s="479"/>
      <c r="BS390" s="479"/>
    </row>
    <row r="391" spans="4:71" ht="18.95" customHeight="1">
      <c r="D391" s="427"/>
      <c r="X391" s="479"/>
      <c r="BS391" s="479"/>
    </row>
    <row r="392" spans="4:71" ht="18.95" customHeight="1">
      <c r="D392" s="427"/>
      <c r="X392" s="479"/>
      <c r="BS392" s="479"/>
    </row>
    <row r="393" spans="4:71" ht="18.95" customHeight="1">
      <c r="D393" s="427"/>
      <c r="X393" s="479"/>
      <c r="BS393" s="479"/>
    </row>
    <row r="394" spans="4:71" ht="18.95" customHeight="1">
      <c r="D394" s="427"/>
      <c r="X394" s="479"/>
      <c r="BS394" s="479"/>
    </row>
    <row r="395" spans="4:71" ht="18.95" customHeight="1">
      <c r="D395" s="427"/>
      <c r="X395" s="479"/>
      <c r="BS395" s="479"/>
    </row>
    <row r="396" spans="4:71" ht="18.95" customHeight="1">
      <c r="D396" s="427"/>
      <c r="X396" s="479"/>
      <c r="BS396" s="479"/>
    </row>
    <row r="397" spans="4:71" ht="18.95" customHeight="1">
      <c r="D397" s="427"/>
      <c r="X397" s="479"/>
      <c r="BS397" s="479"/>
    </row>
    <row r="398" spans="4:71" ht="18.95" customHeight="1">
      <c r="D398" s="427"/>
      <c r="X398" s="479"/>
      <c r="BS398" s="479"/>
    </row>
    <row r="399" spans="4:71" ht="18.95" customHeight="1">
      <c r="D399" s="427"/>
      <c r="X399" s="479"/>
      <c r="BS399" s="479"/>
    </row>
    <row r="400" spans="4:71" ht="18.95" customHeight="1">
      <c r="D400" s="427"/>
      <c r="X400" s="479"/>
      <c r="BS400" s="479"/>
    </row>
    <row r="401" spans="3:71" ht="18.95" customHeight="1">
      <c r="D401" s="427"/>
      <c r="X401" s="479"/>
      <c r="BS401" s="479"/>
    </row>
    <row r="402" spans="3:71" ht="18.95" customHeight="1">
      <c r="D402" s="427"/>
      <c r="X402" s="479"/>
      <c r="BS402" s="479"/>
    </row>
    <row r="403" spans="3:71" ht="18.95" customHeight="1">
      <c r="D403" s="427"/>
      <c r="X403" s="479"/>
      <c r="BS403" s="479"/>
    </row>
    <row r="404" spans="3:71" ht="18.95" customHeight="1">
      <c r="D404" s="427"/>
      <c r="X404" s="479"/>
      <c r="BS404" s="479"/>
    </row>
    <row r="405" spans="3:71" ht="18.95" customHeight="1">
      <c r="D405" s="427"/>
      <c r="X405" s="479"/>
      <c r="BS405" s="479"/>
    </row>
    <row r="406" spans="3:71" ht="18.95" customHeight="1">
      <c r="D406" s="427"/>
      <c r="X406" s="479"/>
      <c r="BS406" s="479"/>
    </row>
    <row r="407" spans="3:71" ht="18.95" customHeight="1">
      <c r="D407" s="427"/>
      <c r="X407" s="479"/>
      <c r="BS407" s="479"/>
    </row>
    <row r="408" spans="3:71" ht="18.95" customHeight="1">
      <c r="D408" s="427"/>
      <c r="X408" s="479"/>
      <c r="BS408" s="479"/>
    </row>
    <row r="409" spans="3:71" ht="18.95" customHeight="1">
      <c r="D409" s="427"/>
      <c r="X409" s="479"/>
      <c r="BS409" s="479"/>
    </row>
    <row r="410" spans="3:71" ht="18.95" customHeight="1">
      <c r="D410" s="427"/>
      <c r="X410" s="479"/>
      <c r="BS410" s="479"/>
    </row>
    <row r="411" spans="3:71" ht="18.95" customHeight="1">
      <c r="D411" s="427"/>
      <c r="X411" s="479"/>
      <c r="BS411" s="479"/>
    </row>
    <row r="412" spans="3:71" ht="18.95" customHeight="1">
      <c r="D412" s="427"/>
      <c r="X412" s="479"/>
      <c r="BS412" s="479"/>
    </row>
    <row r="413" spans="3:71" ht="18.95" customHeight="1">
      <c r="D413" s="427"/>
      <c r="X413" s="479"/>
      <c r="BS413" s="479"/>
    </row>
    <row r="414" spans="3:71" ht="18.95" customHeight="1">
      <c r="D414" s="427"/>
      <c r="X414" s="479"/>
      <c r="BS414" s="479"/>
    </row>
    <row r="415" spans="3:71" ht="18.95" customHeight="1">
      <c r="D415" s="427"/>
      <c r="V415" s="479">
        <f>V371+1</f>
        <v>8</v>
      </c>
      <c r="BS415" s="479"/>
    </row>
    <row r="416" spans="3:71" ht="18.95" customHeight="1">
      <c r="C416" s="430" t="str">
        <f>目次!F1</f>
        <v>【契約監理/20240401/第1版】</v>
      </c>
      <c r="D416" s="427"/>
    </row>
    <row r="417" spans="4:4" ht="18.95" customHeight="1">
      <c r="D417" s="427"/>
    </row>
    <row r="418" spans="4:4" ht="18.95" customHeight="1">
      <c r="D418" s="427"/>
    </row>
    <row r="419" spans="4:4" ht="18.95" customHeight="1">
      <c r="D419" s="427"/>
    </row>
    <row r="420" spans="4:4" ht="18.95" customHeight="1">
      <c r="D420" s="427"/>
    </row>
    <row r="421" spans="4:4" ht="18.95" customHeight="1">
      <c r="D421" s="427"/>
    </row>
    <row r="422" spans="4:4" ht="18.95" customHeight="1">
      <c r="D422" s="427"/>
    </row>
    <row r="423" spans="4:4" ht="18.95" customHeight="1">
      <c r="D423" s="427"/>
    </row>
    <row r="424" spans="4:4" ht="18.95" customHeight="1">
      <c r="D424" s="427"/>
    </row>
    <row r="425" spans="4:4" ht="18.95" customHeight="1">
      <c r="D425" s="427"/>
    </row>
    <row r="426" spans="4:4" ht="18.95" customHeight="1">
      <c r="D426" s="427"/>
    </row>
    <row r="427" spans="4:4" ht="18.95" customHeight="1">
      <c r="D427" s="427"/>
    </row>
    <row r="428" spans="4:4" ht="18.95" customHeight="1">
      <c r="D428" s="427"/>
    </row>
    <row r="429" spans="4:4" ht="18.95" customHeight="1">
      <c r="D429" s="427"/>
    </row>
    <row r="430" spans="4:4" ht="18.95" customHeight="1">
      <c r="D430" s="427"/>
    </row>
    <row r="431" spans="4:4" ht="18.95" customHeight="1">
      <c r="D431" s="427"/>
    </row>
    <row r="432" spans="4:4" ht="18.95" customHeight="1">
      <c r="D432" s="427"/>
    </row>
    <row r="433" spans="4:4" ht="18.95" customHeight="1">
      <c r="D433" s="427"/>
    </row>
    <row r="434" spans="4:4" ht="18.95" customHeight="1">
      <c r="D434" s="427"/>
    </row>
    <row r="435" spans="4:4" ht="18.95" customHeight="1">
      <c r="D435" s="427"/>
    </row>
    <row r="436" spans="4:4" ht="18.95" customHeight="1">
      <c r="D436" s="427"/>
    </row>
    <row r="437" spans="4:4" ht="18.95" customHeight="1">
      <c r="D437" s="427"/>
    </row>
    <row r="438" spans="4:4" ht="18.95" customHeight="1">
      <c r="D438" s="427"/>
    </row>
    <row r="439" spans="4:4" ht="18.95" customHeight="1">
      <c r="D439" s="427"/>
    </row>
    <row r="440" spans="4:4" ht="18.95" customHeight="1">
      <c r="D440" s="427"/>
    </row>
    <row r="441" spans="4:4" ht="18.95" customHeight="1">
      <c r="D441" s="427"/>
    </row>
    <row r="442" spans="4:4" ht="18.95" customHeight="1">
      <c r="D442" s="427"/>
    </row>
    <row r="443" spans="4:4" ht="18.95" customHeight="1">
      <c r="D443" s="427"/>
    </row>
    <row r="444" spans="4:4" ht="18.95" customHeight="1">
      <c r="D444" s="427"/>
    </row>
    <row r="445" spans="4:4" ht="18.95" customHeight="1">
      <c r="D445" s="427"/>
    </row>
    <row r="446" spans="4:4" ht="18.95" customHeight="1">
      <c r="D446" s="427"/>
    </row>
    <row r="447" spans="4:4" ht="18.95" customHeight="1">
      <c r="D447" s="427"/>
    </row>
    <row r="448" spans="4:4" ht="18.95" customHeight="1">
      <c r="D448" s="427"/>
    </row>
    <row r="449" spans="3:71" ht="18.95" customHeight="1">
      <c r="D449" s="427"/>
    </row>
    <row r="450" spans="3:71" ht="18.95" customHeight="1">
      <c r="D450" s="427"/>
    </row>
    <row r="451" spans="3:71" ht="18.95" customHeight="1">
      <c r="D451" s="427"/>
    </row>
    <row r="452" spans="3:71" ht="18.95" customHeight="1">
      <c r="D452" s="427"/>
    </row>
    <row r="453" spans="3:71" ht="18.95" customHeight="1">
      <c r="D453" s="427"/>
    </row>
    <row r="454" spans="3:71" ht="18.95" customHeight="1">
      <c r="D454" s="427"/>
    </row>
    <row r="455" spans="3:71" ht="18.95" customHeight="1">
      <c r="D455" s="427"/>
    </row>
    <row r="456" spans="3:71" ht="18.95" customHeight="1">
      <c r="D456" s="427"/>
    </row>
    <row r="457" spans="3:71" ht="18.95" customHeight="1">
      <c r="D457" s="427"/>
    </row>
    <row r="458" spans="3:71" ht="18.95" customHeight="1">
      <c r="D458" s="427"/>
    </row>
    <row r="459" spans="3:71" ht="18.95" customHeight="1">
      <c r="D459" s="427"/>
      <c r="V459" s="479">
        <f>V415+1</f>
        <v>9</v>
      </c>
    </row>
    <row r="460" spans="3:71" ht="18.95" customHeight="1">
      <c r="C460" s="430" t="str">
        <f>目次!F1</f>
        <v>【契約監理/20240401/第1版】</v>
      </c>
      <c r="D460" s="427"/>
      <c r="X460" s="479"/>
      <c r="BS460" s="479"/>
    </row>
    <row r="461" spans="3:71" ht="18.95" customHeight="1">
      <c r="D461" s="427"/>
      <c r="X461" s="479"/>
      <c r="BS461" s="479"/>
    </row>
    <row r="462" spans="3:71" ht="18.95" customHeight="1">
      <c r="D462" s="427"/>
      <c r="X462" s="479"/>
      <c r="BS462" s="479"/>
    </row>
    <row r="463" spans="3:71" ht="18.95" customHeight="1">
      <c r="D463" s="427"/>
      <c r="X463" s="479"/>
      <c r="BS463" s="479"/>
    </row>
    <row r="464" spans="3:71" ht="18.95" customHeight="1">
      <c r="D464" s="427"/>
      <c r="X464" s="479"/>
      <c r="BS464" s="479"/>
    </row>
    <row r="465" spans="4:71" ht="18.95" customHeight="1">
      <c r="D465" s="427"/>
      <c r="X465" s="479"/>
      <c r="BS465" s="479"/>
    </row>
    <row r="466" spans="4:71" ht="18.95" customHeight="1">
      <c r="D466" s="427"/>
      <c r="X466" s="479"/>
      <c r="BS466" s="479"/>
    </row>
    <row r="467" spans="4:71" ht="18.95" customHeight="1">
      <c r="D467" s="427"/>
      <c r="X467" s="479"/>
      <c r="BS467" s="479"/>
    </row>
    <row r="468" spans="4:71" ht="18.95" customHeight="1">
      <c r="D468" s="427"/>
      <c r="X468" s="479"/>
      <c r="BS468" s="479"/>
    </row>
    <row r="469" spans="4:71" ht="18.95" customHeight="1">
      <c r="D469" s="427"/>
      <c r="X469" s="479"/>
      <c r="BS469" s="479"/>
    </row>
    <row r="470" spans="4:71" ht="18.95" customHeight="1">
      <c r="D470" s="427"/>
      <c r="X470" s="479"/>
      <c r="BS470" s="479"/>
    </row>
    <row r="471" spans="4:71" ht="18.95" customHeight="1">
      <c r="D471" s="427"/>
      <c r="X471" s="479"/>
      <c r="BS471" s="479"/>
    </row>
    <row r="472" spans="4:71" ht="18.95" customHeight="1">
      <c r="D472" s="427"/>
      <c r="X472" s="479"/>
      <c r="BS472" s="479"/>
    </row>
    <row r="473" spans="4:71" ht="18.95" customHeight="1">
      <c r="D473" s="427"/>
      <c r="X473" s="479"/>
      <c r="BS473" s="479"/>
    </row>
    <row r="474" spans="4:71" ht="18.95" customHeight="1">
      <c r="D474" s="427"/>
      <c r="X474" s="479"/>
      <c r="BS474" s="479"/>
    </row>
    <row r="475" spans="4:71" ht="18.95" customHeight="1">
      <c r="D475" s="427"/>
      <c r="X475" s="479"/>
      <c r="BS475" s="479"/>
    </row>
    <row r="476" spans="4:71" ht="18.95" customHeight="1">
      <c r="D476" s="427"/>
      <c r="X476" s="479"/>
      <c r="BS476" s="479"/>
    </row>
    <row r="477" spans="4:71" ht="18.95" customHeight="1">
      <c r="D477" s="427"/>
      <c r="X477" s="479"/>
      <c r="BS477" s="479"/>
    </row>
    <row r="478" spans="4:71" ht="18.95" customHeight="1">
      <c r="D478" s="427"/>
      <c r="X478" s="479"/>
      <c r="BS478" s="479"/>
    </row>
    <row r="479" spans="4:71" ht="18.95" customHeight="1">
      <c r="D479" s="427"/>
      <c r="X479" s="479"/>
      <c r="BS479" s="479"/>
    </row>
    <row r="480" spans="4:71" ht="18.95" customHeight="1">
      <c r="D480" s="427"/>
      <c r="X480" s="479"/>
      <c r="BS480" s="479"/>
    </row>
    <row r="481" spans="4:71" ht="18.95" customHeight="1">
      <c r="D481" s="427"/>
      <c r="X481" s="479"/>
      <c r="BS481" s="479"/>
    </row>
    <row r="482" spans="4:71" ht="18.95" customHeight="1">
      <c r="D482" s="427"/>
      <c r="X482" s="479"/>
      <c r="BS482" s="479"/>
    </row>
    <row r="483" spans="4:71" ht="18.95" customHeight="1">
      <c r="D483" s="427"/>
      <c r="X483" s="479"/>
      <c r="BS483" s="479"/>
    </row>
    <row r="484" spans="4:71" ht="18.95" customHeight="1">
      <c r="D484" s="427"/>
      <c r="X484" s="479"/>
      <c r="BS484" s="479"/>
    </row>
    <row r="485" spans="4:71" ht="18.95" customHeight="1">
      <c r="D485" s="427"/>
      <c r="X485" s="479"/>
      <c r="BS485" s="479"/>
    </row>
    <row r="486" spans="4:71" ht="18.95" customHeight="1">
      <c r="D486" s="427"/>
      <c r="X486" s="479"/>
      <c r="BS486" s="479"/>
    </row>
    <row r="487" spans="4:71" ht="18.95" customHeight="1">
      <c r="D487" s="427"/>
      <c r="X487" s="479"/>
      <c r="BS487" s="479"/>
    </row>
    <row r="488" spans="4:71" ht="18.95" customHeight="1">
      <c r="D488" s="427"/>
      <c r="X488" s="479"/>
      <c r="BS488" s="479"/>
    </row>
    <row r="489" spans="4:71" ht="18.95" customHeight="1">
      <c r="D489" s="427"/>
      <c r="X489" s="479"/>
      <c r="BS489" s="479"/>
    </row>
    <row r="490" spans="4:71" ht="18.95" customHeight="1">
      <c r="D490" s="427"/>
      <c r="X490" s="479"/>
      <c r="BS490" s="479"/>
    </row>
    <row r="491" spans="4:71" ht="18.95" customHeight="1">
      <c r="D491" s="427"/>
      <c r="X491" s="479"/>
      <c r="BS491" s="479"/>
    </row>
    <row r="492" spans="4:71" ht="18.95" customHeight="1">
      <c r="D492" s="427"/>
      <c r="X492" s="479"/>
      <c r="BS492" s="479"/>
    </row>
    <row r="493" spans="4:71" ht="18.95" customHeight="1">
      <c r="D493" s="427"/>
      <c r="X493" s="479"/>
      <c r="BS493" s="479"/>
    </row>
    <row r="494" spans="4:71" ht="18.95" customHeight="1">
      <c r="D494" s="427"/>
      <c r="X494" s="479"/>
      <c r="BS494" s="479"/>
    </row>
    <row r="495" spans="4:71" ht="18.95" customHeight="1">
      <c r="D495" s="427"/>
      <c r="X495" s="479"/>
      <c r="BS495" s="479"/>
    </row>
    <row r="496" spans="4:71" ht="18.95" customHeight="1">
      <c r="D496" s="427"/>
      <c r="X496" s="479"/>
      <c r="BS496" s="479"/>
    </row>
    <row r="497" spans="3:71" ht="18.95" customHeight="1">
      <c r="D497" s="427"/>
      <c r="X497" s="479"/>
      <c r="BS497" s="479"/>
    </row>
    <row r="498" spans="3:71" ht="18.95" customHeight="1">
      <c r="D498" s="427"/>
      <c r="X498" s="479"/>
      <c r="BS498" s="479"/>
    </row>
    <row r="499" spans="3:71" ht="18.95" customHeight="1">
      <c r="D499" s="427"/>
      <c r="X499" s="479"/>
      <c r="BS499" s="479"/>
    </row>
    <row r="500" spans="3:71" ht="18.95" customHeight="1">
      <c r="D500" s="427"/>
      <c r="X500" s="479"/>
      <c r="BS500" s="479"/>
    </row>
    <row r="501" spans="3:71" ht="18.95" customHeight="1">
      <c r="D501" s="427"/>
      <c r="X501" s="479"/>
      <c r="BS501" s="479"/>
    </row>
    <row r="502" spans="3:71" ht="18.95" customHeight="1">
      <c r="D502" s="427"/>
      <c r="X502" s="479"/>
      <c r="BS502" s="479"/>
    </row>
    <row r="503" spans="3:71" ht="18.95" customHeight="1">
      <c r="D503" s="427"/>
      <c r="V503" s="480">
        <f>V459+1</f>
        <v>10</v>
      </c>
      <c r="BS503" s="479"/>
    </row>
    <row r="504" spans="3:71" ht="18.95" customHeight="1">
      <c r="C504" s="430" t="str">
        <f>目次!F1</f>
        <v>【契約監理/20240401/第1版】</v>
      </c>
      <c r="D504" s="427"/>
    </row>
    <row r="505" spans="3:71" ht="18.95" customHeight="1">
      <c r="D505" s="427"/>
    </row>
    <row r="506" spans="3:71" ht="18.95" customHeight="1">
      <c r="D506" s="427"/>
    </row>
    <row r="507" spans="3:71" ht="18.95" customHeight="1">
      <c r="D507" s="427"/>
    </row>
    <row r="508" spans="3:71" ht="18.95" customHeight="1">
      <c r="D508" s="427"/>
    </row>
    <row r="509" spans="3:71" ht="18.95" customHeight="1">
      <c r="D509" s="427"/>
    </row>
    <row r="510" spans="3:71" ht="18.95" customHeight="1">
      <c r="D510" s="427"/>
    </row>
    <row r="511" spans="3:71" ht="18.95" customHeight="1">
      <c r="D511" s="427"/>
    </row>
    <row r="512" spans="3:71" ht="18.95" customHeight="1">
      <c r="D512" s="427"/>
    </row>
    <row r="513" spans="4:4" ht="18.95" customHeight="1">
      <c r="D513" s="427"/>
    </row>
    <row r="514" spans="4:4" ht="18.95" customHeight="1">
      <c r="D514" s="427"/>
    </row>
    <row r="515" spans="4:4" ht="18.95" customHeight="1">
      <c r="D515" s="427"/>
    </row>
    <row r="516" spans="4:4" ht="18.95" customHeight="1">
      <c r="D516" s="427"/>
    </row>
    <row r="517" spans="4:4" ht="18.95" customHeight="1">
      <c r="D517" s="427"/>
    </row>
    <row r="518" spans="4:4" ht="18.95" customHeight="1">
      <c r="D518" s="427"/>
    </row>
    <row r="519" spans="4:4" ht="18.95" customHeight="1">
      <c r="D519" s="427"/>
    </row>
    <row r="520" spans="4:4" ht="18.95" customHeight="1">
      <c r="D520" s="427"/>
    </row>
    <row r="521" spans="4:4" ht="18.95" customHeight="1">
      <c r="D521" s="427"/>
    </row>
    <row r="522" spans="4:4" ht="18.95" customHeight="1">
      <c r="D522" s="427"/>
    </row>
    <row r="523" spans="4:4" ht="18.95" customHeight="1">
      <c r="D523" s="427"/>
    </row>
    <row r="524" spans="4:4" ht="18.95" customHeight="1">
      <c r="D524" s="427"/>
    </row>
    <row r="525" spans="4:4" ht="18.95" customHeight="1">
      <c r="D525" s="427"/>
    </row>
    <row r="526" spans="4:4" ht="18.95" customHeight="1">
      <c r="D526" s="427"/>
    </row>
    <row r="527" spans="4:4" ht="18.95" customHeight="1">
      <c r="D527" s="427"/>
    </row>
    <row r="528" spans="4:4" ht="18.95" customHeight="1">
      <c r="D528" s="427"/>
    </row>
    <row r="529" spans="4:4" ht="18.95" customHeight="1">
      <c r="D529" s="427"/>
    </row>
    <row r="530" spans="4:4" ht="18.95" customHeight="1">
      <c r="D530" s="427"/>
    </row>
    <row r="531" spans="4:4" ht="18.95" customHeight="1">
      <c r="D531" s="427"/>
    </row>
    <row r="532" spans="4:4" ht="18.95" customHeight="1">
      <c r="D532" s="427"/>
    </row>
    <row r="533" spans="4:4" ht="18.95" customHeight="1">
      <c r="D533" s="427"/>
    </row>
    <row r="534" spans="4:4" ht="18.95" customHeight="1">
      <c r="D534" s="427"/>
    </row>
    <row r="535" spans="4:4" ht="18.95" customHeight="1">
      <c r="D535" s="427"/>
    </row>
    <row r="536" spans="4:4" ht="18.95" customHeight="1">
      <c r="D536" s="427"/>
    </row>
    <row r="537" spans="4:4" ht="18.95" customHeight="1">
      <c r="D537" s="427"/>
    </row>
    <row r="538" spans="4:4" ht="18.95" customHeight="1">
      <c r="D538" s="427"/>
    </row>
    <row r="539" spans="4:4" ht="18.95" customHeight="1">
      <c r="D539" s="427"/>
    </row>
    <row r="540" spans="4:4" ht="18.95" customHeight="1">
      <c r="D540" s="427"/>
    </row>
    <row r="541" spans="4:4" ht="18.95" customHeight="1">
      <c r="D541" s="427"/>
    </row>
    <row r="542" spans="4:4" ht="18.95" customHeight="1">
      <c r="D542" s="427"/>
    </row>
    <row r="543" spans="4:4" ht="18.95" customHeight="1">
      <c r="D543" s="427"/>
    </row>
    <row r="544" spans="4:4" ht="18.95" customHeight="1">
      <c r="D544" s="427"/>
    </row>
    <row r="545" spans="3:71" ht="18.95" customHeight="1">
      <c r="D545" s="427"/>
    </row>
    <row r="546" spans="3:71" ht="18.95" customHeight="1">
      <c r="D546" s="427"/>
    </row>
    <row r="547" spans="3:71" ht="18.95" customHeight="1">
      <c r="D547" s="427"/>
      <c r="V547" s="480">
        <f>V503+1</f>
        <v>11</v>
      </c>
    </row>
    <row r="548" spans="3:71" ht="18.95" customHeight="1">
      <c r="C548" s="430" t="str">
        <f>目次!F1</f>
        <v>【契約監理/20240401/第1版】</v>
      </c>
      <c r="D548" s="427"/>
      <c r="X548" s="479"/>
      <c r="BS548" s="479"/>
    </row>
    <row r="549" spans="3:71" ht="18.95" customHeight="1">
      <c r="D549" s="427"/>
      <c r="X549" s="479"/>
      <c r="BS549" s="479"/>
    </row>
    <row r="550" spans="3:71" ht="18.95" customHeight="1">
      <c r="D550" s="427"/>
      <c r="X550" s="479"/>
      <c r="BS550" s="479"/>
    </row>
    <row r="551" spans="3:71" ht="18.95" customHeight="1">
      <c r="D551" s="427"/>
      <c r="X551" s="479"/>
      <c r="BS551" s="479"/>
    </row>
    <row r="552" spans="3:71" ht="18.95" customHeight="1">
      <c r="D552" s="427"/>
      <c r="X552" s="479"/>
      <c r="BS552" s="479"/>
    </row>
    <row r="553" spans="3:71" ht="18.95" customHeight="1">
      <c r="D553" s="427"/>
      <c r="X553" s="479"/>
      <c r="BS553" s="479"/>
    </row>
    <row r="554" spans="3:71" ht="18.95" customHeight="1">
      <c r="D554" s="427"/>
      <c r="X554" s="479"/>
      <c r="BS554" s="479"/>
    </row>
    <row r="555" spans="3:71" ht="18.95" customHeight="1">
      <c r="D555" s="427"/>
      <c r="X555" s="479"/>
      <c r="BS555" s="479"/>
    </row>
    <row r="556" spans="3:71" ht="18.95" customHeight="1">
      <c r="D556" s="427"/>
      <c r="X556" s="479"/>
      <c r="BS556" s="479"/>
    </row>
    <row r="557" spans="3:71" ht="18.95" customHeight="1">
      <c r="D557" s="427"/>
      <c r="X557" s="479"/>
      <c r="BS557" s="479"/>
    </row>
    <row r="558" spans="3:71" ht="18.95" customHeight="1">
      <c r="D558" s="427"/>
      <c r="X558" s="479"/>
      <c r="BS558" s="479"/>
    </row>
    <row r="559" spans="3:71" ht="18.95" customHeight="1">
      <c r="D559" s="427"/>
      <c r="X559" s="479"/>
      <c r="BS559" s="479"/>
    </row>
    <row r="560" spans="3:71" ht="18.95" customHeight="1">
      <c r="D560" s="427"/>
      <c r="X560" s="479"/>
      <c r="BS560" s="479"/>
    </row>
    <row r="561" spans="4:71" ht="18.95" customHeight="1">
      <c r="D561" s="427"/>
      <c r="X561" s="479"/>
      <c r="BS561" s="479"/>
    </row>
    <row r="562" spans="4:71" ht="18.95" customHeight="1">
      <c r="D562" s="427"/>
      <c r="X562" s="479"/>
      <c r="BS562" s="479"/>
    </row>
    <row r="563" spans="4:71" ht="18.95" customHeight="1">
      <c r="D563" s="427"/>
      <c r="X563" s="479"/>
      <c r="BS563" s="479"/>
    </row>
    <row r="564" spans="4:71" ht="18.95" customHeight="1">
      <c r="D564" s="427"/>
      <c r="X564" s="479"/>
      <c r="BS564" s="479"/>
    </row>
    <row r="565" spans="4:71" ht="18.95" customHeight="1">
      <c r="D565" s="427"/>
      <c r="X565" s="479"/>
      <c r="BS565" s="479"/>
    </row>
    <row r="566" spans="4:71" ht="18.95" customHeight="1">
      <c r="D566" s="427"/>
      <c r="X566" s="479"/>
      <c r="BS566" s="479"/>
    </row>
    <row r="567" spans="4:71" ht="18.95" customHeight="1">
      <c r="D567" s="427"/>
      <c r="X567" s="479"/>
      <c r="BS567" s="479"/>
    </row>
    <row r="568" spans="4:71" ht="18.95" customHeight="1">
      <c r="D568" s="427"/>
      <c r="X568" s="479"/>
      <c r="BS568" s="479"/>
    </row>
    <row r="569" spans="4:71" ht="18.95" customHeight="1">
      <c r="D569" s="427"/>
      <c r="X569" s="479"/>
      <c r="BS569" s="479"/>
    </row>
    <row r="570" spans="4:71" ht="18.95" customHeight="1">
      <c r="D570" s="427"/>
      <c r="X570" s="479"/>
      <c r="BS570" s="479"/>
    </row>
    <row r="571" spans="4:71" ht="18.95" customHeight="1">
      <c r="D571" s="427"/>
      <c r="X571" s="479"/>
      <c r="BS571" s="479"/>
    </row>
    <row r="572" spans="4:71" ht="18.95" customHeight="1">
      <c r="D572" s="427"/>
      <c r="X572" s="479"/>
      <c r="BS572" s="479"/>
    </row>
    <row r="573" spans="4:71" ht="18.95" customHeight="1">
      <c r="D573" s="427"/>
      <c r="X573" s="479"/>
      <c r="BS573" s="479"/>
    </row>
    <row r="574" spans="4:71" ht="18.95" customHeight="1">
      <c r="D574" s="427"/>
      <c r="X574" s="479"/>
      <c r="BS574" s="479"/>
    </row>
    <row r="575" spans="4:71" ht="18.95" customHeight="1">
      <c r="D575" s="427"/>
      <c r="X575" s="479"/>
      <c r="BS575" s="479"/>
    </row>
    <row r="576" spans="4:71" ht="18.95" customHeight="1">
      <c r="D576" s="427"/>
      <c r="X576" s="479"/>
      <c r="BS576" s="479"/>
    </row>
    <row r="577" spans="3:71" ht="18.95" customHeight="1">
      <c r="D577" s="427"/>
      <c r="X577" s="479"/>
      <c r="BS577" s="479"/>
    </row>
    <row r="578" spans="3:71" ht="18.95" customHeight="1">
      <c r="D578" s="427"/>
      <c r="X578" s="479"/>
      <c r="BS578" s="479"/>
    </row>
    <row r="579" spans="3:71" ht="18.95" customHeight="1">
      <c r="D579" s="427"/>
      <c r="X579" s="479"/>
      <c r="BS579" s="479"/>
    </row>
    <row r="580" spans="3:71" ht="18.95" customHeight="1">
      <c r="D580" s="427"/>
      <c r="X580" s="479"/>
      <c r="BS580" s="479"/>
    </row>
    <row r="581" spans="3:71" ht="18.95" customHeight="1">
      <c r="D581" s="427"/>
      <c r="X581" s="479"/>
      <c r="BS581" s="479"/>
    </row>
    <row r="582" spans="3:71" ht="18.95" customHeight="1">
      <c r="D582" s="427"/>
      <c r="X582" s="479"/>
      <c r="BS582" s="479"/>
    </row>
    <row r="583" spans="3:71" ht="18.95" customHeight="1">
      <c r="D583" s="427"/>
      <c r="X583" s="479"/>
      <c r="BS583" s="479"/>
    </row>
    <row r="584" spans="3:71" ht="18.95" customHeight="1">
      <c r="D584" s="427"/>
      <c r="X584" s="479"/>
      <c r="BS584" s="479"/>
    </row>
    <row r="585" spans="3:71" ht="18.95" customHeight="1">
      <c r="D585" s="427"/>
      <c r="X585" s="479"/>
      <c r="BS585" s="479"/>
    </row>
    <row r="586" spans="3:71" ht="18.95" customHeight="1">
      <c r="D586" s="427"/>
      <c r="X586" s="479"/>
      <c r="BS586" s="479"/>
    </row>
    <row r="587" spans="3:71" ht="18.95" customHeight="1">
      <c r="D587" s="427"/>
      <c r="X587" s="479"/>
      <c r="BS587" s="479"/>
    </row>
    <row r="588" spans="3:71" ht="18.95" customHeight="1">
      <c r="D588" s="427"/>
      <c r="X588" s="479"/>
      <c r="BS588" s="479"/>
    </row>
    <row r="589" spans="3:71" ht="18.95" customHeight="1">
      <c r="D589" s="427"/>
      <c r="X589" s="479"/>
      <c r="BS589" s="479"/>
    </row>
    <row r="590" spans="3:71" ht="18.95" customHeight="1">
      <c r="D590" s="427"/>
      <c r="X590" s="479"/>
      <c r="BS590" s="479"/>
    </row>
    <row r="591" spans="3:71" ht="18.95" customHeight="1">
      <c r="D591" s="427"/>
      <c r="V591" s="480">
        <f>V547+1</f>
        <v>12</v>
      </c>
      <c r="BS591" s="479"/>
    </row>
    <row r="592" spans="3:71" ht="18.95" customHeight="1">
      <c r="C592" s="430" t="str">
        <f>目次!F1</f>
        <v>【契約監理/20240401/第1版】</v>
      </c>
      <c r="D592" s="427"/>
      <c r="X592" s="479"/>
      <c r="BS592" s="479"/>
    </row>
    <row r="593" spans="4:71" ht="18.95" customHeight="1">
      <c r="D593" s="427"/>
      <c r="X593" s="479"/>
      <c r="BS593" s="479"/>
    </row>
    <row r="594" spans="4:71" ht="18.95" customHeight="1">
      <c r="D594" s="427"/>
      <c r="X594" s="479"/>
      <c r="BS594" s="479"/>
    </row>
    <row r="595" spans="4:71" ht="18.95" customHeight="1">
      <c r="D595" s="427"/>
      <c r="X595" s="479"/>
      <c r="BS595" s="479"/>
    </row>
    <row r="596" spans="4:71" ht="18.95" customHeight="1">
      <c r="D596" s="427"/>
      <c r="X596" s="479"/>
      <c r="BS596" s="479"/>
    </row>
    <row r="597" spans="4:71" ht="18.95" customHeight="1">
      <c r="D597" s="427"/>
      <c r="X597" s="479"/>
      <c r="BS597" s="479"/>
    </row>
    <row r="598" spans="4:71" ht="18.95" customHeight="1">
      <c r="D598" s="427"/>
      <c r="X598" s="479"/>
      <c r="BS598" s="479"/>
    </row>
    <row r="599" spans="4:71" ht="18.95" customHeight="1">
      <c r="D599" s="427"/>
      <c r="X599" s="479"/>
      <c r="BS599" s="479"/>
    </row>
    <row r="600" spans="4:71" ht="18.95" customHeight="1">
      <c r="D600" s="427"/>
      <c r="X600" s="479"/>
      <c r="BS600" s="479"/>
    </row>
    <row r="601" spans="4:71" ht="18.95" customHeight="1">
      <c r="D601" s="427"/>
      <c r="X601" s="479"/>
      <c r="BS601" s="479"/>
    </row>
    <row r="602" spans="4:71" ht="18.95" customHeight="1">
      <c r="D602" s="427"/>
      <c r="X602" s="479"/>
      <c r="BS602" s="479"/>
    </row>
    <row r="603" spans="4:71" ht="18.95" customHeight="1">
      <c r="D603" s="427"/>
      <c r="X603" s="479"/>
      <c r="BS603" s="479"/>
    </row>
    <row r="604" spans="4:71" ht="18.95" customHeight="1">
      <c r="D604" s="427"/>
      <c r="X604" s="479"/>
      <c r="BS604" s="479"/>
    </row>
    <row r="605" spans="4:71" ht="18.95" customHeight="1">
      <c r="D605" s="427"/>
      <c r="X605" s="479"/>
      <c r="BS605" s="479"/>
    </row>
    <row r="606" spans="4:71" ht="18.95" customHeight="1">
      <c r="D606" s="427"/>
      <c r="X606" s="479"/>
      <c r="BS606" s="479"/>
    </row>
    <row r="607" spans="4:71" ht="18.95" customHeight="1">
      <c r="D607" s="427"/>
      <c r="X607" s="479"/>
      <c r="BS607" s="479"/>
    </row>
    <row r="608" spans="4:71" ht="18.95" customHeight="1">
      <c r="D608" s="427"/>
      <c r="X608" s="479"/>
      <c r="BS608" s="479"/>
    </row>
    <row r="609" spans="4:71" ht="18.95" customHeight="1">
      <c r="D609" s="427"/>
      <c r="X609" s="479"/>
      <c r="BS609" s="479"/>
    </row>
    <row r="610" spans="4:71" ht="18.95" customHeight="1">
      <c r="D610" s="427"/>
      <c r="X610" s="479"/>
      <c r="BS610" s="479"/>
    </row>
    <row r="611" spans="4:71" ht="18.95" customHeight="1">
      <c r="D611" s="427"/>
      <c r="X611" s="479"/>
      <c r="BS611" s="479"/>
    </row>
    <row r="612" spans="4:71" ht="18.95" customHeight="1">
      <c r="D612" s="427"/>
      <c r="X612" s="479"/>
      <c r="BS612" s="479"/>
    </row>
    <row r="613" spans="4:71" ht="18.95" customHeight="1">
      <c r="D613" s="427"/>
      <c r="X613" s="479"/>
      <c r="BS613" s="479"/>
    </row>
    <row r="614" spans="4:71" ht="18.95" customHeight="1">
      <c r="D614" s="427"/>
      <c r="X614" s="479"/>
      <c r="BS614" s="479"/>
    </row>
    <row r="615" spans="4:71" ht="18.95" customHeight="1">
      <c r="D615" s="427"/>
      <c r="X615" s="479"/>
      <c r="BS615" s="479"/>
    </row>
    <row r="616" spans="4:71" ht="18.95" customHeight="1">
      <c r="D616" s="427"/>
      <c r="X616" s="479"/>
      <c r="BS616" s="479"/>
    </row>
    <row r="617" spans="4:71" ht="18.95" customHeight="1">
      <c r="D617" s="427"/>
      <c r="X617" s="479"/>
      <c r="BS617" s="479"/>
    </row>
    <row r="618" spans="4:71" ht="18.95" customHeight="1">
      <c r="D618" s="427"/>
      <c r="X618" s="479"/>
      <c r="BS618" s="479"/>
    </row>
    <row r="619" spans="4:71" ht="18.95" customHeight="1">
      <c r="D619" s="427"/>
      <c r="X619" s="479"/>
      <c r="BS619" s="479"/>
    </row>
    <row r="620" spans="4:71" ht="18.95" customHeight="1">
      <c r="D620" s="427"/>
      <c r="X620" s="479"/>
      <c r="BS620" s="479"/>
    </row>
    <row r="621" spans="4:71" ht="18.95" customHeight="1">
      <c r="D621" s="427"/>
      <c r="X621" s="479"/>
      <c r="BS621" s="479"/>
    </row>
    <row r="622" spans="4:71" ht="18.95" customHeight="1">
      <c r="D622" s="427"/>
      <c r="X622" s="479"/>
      <c r="BS622" s="479"/>
    </row>
    <row r="623" spans="4:71" ht="18.95" customHeight="1">
      <c r="D623" s="427"/>
      <c r="X623" s="479"/>
      <c r="BS623" s="479"/>
    </row>
    <row r="624" spans="4:71" ht="18.95" customHeight="1">
      <c r="D624" s="427"/>
      <c r="X624" s="479"/>
      <c r="BS624" s="479"/>
    </row>
    <row r="625" spans="3:71" ht="18.95" customHeight="1">
      <c r="D625" s="427"/>
      <c r="X625" s="479"/>
      <c r="BS625" s="479"/>
    </row>
    <row r="626" spans="3:71" ht="18.95" customHeight="1">
      <c r="D626" s="427"/>
      <c r="X626" s="479"/>
      <c r="BS626" s="479"/>
    </row>
    <row r="627" spans="3:71" ht="18.95" customHeight="1">
      <c r="D627" s="427"/>
      <c r="X627" s="479"/>
      <c r="BS627" s="479"/>
    </row>
    <row r="628" spans="3:71" ht="18.95" customHeight="1">
      <c r="D628" s="427"/>
      <c r="X628" s="479"/>
      <c r="BS628" s="479"/>
    </row>
    <row r="629" spans="3:71" ht="18.95" customHeight="1">
      <c r="D629" s="427"/>
      <c r="X629" s="479"/>
      <c r="BS629" s="479"/>
    </row>
    <row r="630" spans="3:71" ht="18.95" customHeight="1">
      <c r="D630" s="427"/>
      <c r="X630" s="479"/>
      <c r="BS630" s="479"/>
    </row>
    <row r="631" spans="3:71" ht="18.95" customHeight="1">
      <c r="D631" s="427"/>
      <c r="X631" s="479"/>
      <c r="BS631" s="479"/>
    </row>
    <row r="632" spans="3:71" ht="18.95" customHeight="1">
      <c r="D632" s="427"/>
      <c r="X632" s="479"/>
      <c r="BS632" s="479"/>
    </row>
    <row r="633" spans="3:71" ht="18.95" customHeight="1">
      <c r="D633" s="427"/>
      <c r="X633" s="479"/>
      <c r="BS633" s="479"/>
    </row>
    <row r="634" spans="3:71" ht="18.95" customHeight="1">
      <c r="D634" s="427"/>
      <c r="X634" s="479"/>
      <c r="BS634" s="479"/>
    </row>
    <row r="635" spans="3:71" ht="18.95" customHeight="1">
      <c r="D635" s="427"/>
      <c r="V635" s="480">
        <f>V591+1</f>
        <v>13</v>
      </c>
    </row>
    <row r="636" spans="3:71" ht="18.95" customHeight="1">
      <c r="C636" s="430" t="str">
        <f>目次!F1</f>
        <v>【契約監理/20240401/第1版】</v>
      </c>
      <c r="D636" s="427"/>
      <c r="X636" s="479"/>
      <c r="BS636" s="479"/>
    </row>
    <row r="637" spans="3:71" ht="18.95" customHeight="1">
      <c r="D637" s="427"/>
      <c r="X637" s="479"/>
      <c r="BS637" s="479"/>
    </row>
    <row r="638" spans="3:71" ht="18.95" customHeight="1">
      <c r="D638" s="427"/>
      <c r="X638" s="479"/>
      <c r="BS638" s="479"/>
    </row>
    <row r="639" spans="3:71" ht="18.95" customHeight="1">
      <c r="D639" s="427"/>
      <c r="X639" s="479"/>
      <c r="BS639" s="479"/>
    </row>
    <row r="640" spans="3:71" ht="18.95" customHeight="1">
      <c r="D640" s="427"/>
      <c r="X640" s="479"/>
      <c r="BS640" s="479"/>
    </row>
    <row r="641" spans="4:71" ht="18.95" customHeight="1">
      <c r="D641" s="427"/>
      <c r="X641" s="479"/>
      <c r="BS641" s="479"/>
    </row>
    <row r="642" spans="4:71" ht="18.95" customHeight="1">
      <c r="D642" s="427"/>
      <c r="X642" s="479"/>
      <c r="BS642" s="479"/>
    </row>
    <row r="643" spans="4:71" ht="18.95" customHeight="1">
      <c r="D643" s="427"/>
      <c r="X643" s="479"/>
      <c r="BS643" s="479"/>
    </row>
    <row r="644" spans="4:71" ht="18.95" customHeight="1">
      <c r="D644" s="427"/>
      <c r="X644" s="479"/>
      <c r="BS644" s="479"/>
    </row>
    <row r="645" spans="4:71" ht="18.95" customHeight="1">
      <c r="D645" s="427"/>
      <c r="X645" s="479"/>
      <c r="BS645" s="479"/>
    </row>
    <row r="646" spans="4:71" ht="18.95" customHeight="1">
      <c r="D646" s="427"/>
      <c r="X646" s="479"/>
      <c r="BS646" s="479"/>
    </row>
    <row r="647" spans="4:71" ht="18.95" customHeight="1">
      <c r="D647" s="427"/>
      <c r="X647" s="479"/>
      <c r="BS647" s="479"/>
    </row>
    <row r="648" spans="4:71" ht="18.95" customHeight="1">
      <c r="D648" s="427"/>
      <c r="X648" s="479"/>
      <c r="BS648" s="479"/>
    </row>
    <row r="649" spans="4:71" ht="18.95" customHeight="1">
      <c r="D649" s="427"/>
      <c r="X649" s="479"/>
      <c r="BS649" s="479"/>
    </row>
    <row r="650" spans="4:71" ht="18.95" customHeight="1">
      <c r="D650" s="427"/>
      <c r="X650" s="479"/>
      <c r="BS650" s="479"/>
    </row>
    <row r="651" spans="4:71" ht="18.95" customHeight="1">
      <c r="D651" s="427"/>
      <c r="X651" s="479"/>
      <c r="BS651" s="479"/>
    </row>
    <row r="652" spans="4:71" ht="18.95" customHeight="1">
      <c r="D652" s="427"/>
      <c r="X652" s="479"/>
      <c r="BS652" s="479"/>
    </row>
    <row r="653" spans="4:71" ht="18.95" customHeight="1">
      <c r="D653" s="427"/>
      <c r="X653" s="479"/>
      <c r="BS653" s="479"/>
    </row>
    <row r="654" spans="4:71" ht="18.95" customHeight="1">
      <c r="D654" s="427"/>
      <c r="X654" s="479"/>
      <c r="BS654" s="479"/>
    </row>
    <row r="655" spans="4:71" ht="18.95" customHeight="1">
      <c r="D655" s="427"/>
      <c r="X655" s="479"/>
      <c r="BS655" s="479"/>
    </row>
    <row r="656" spans="4:71" ht="18.95" customHeight="1">
      <c r="D656" s="427"/>
      <c r="X656" s="479"/>
      <c r="BS656" s="479"/>
    </row>
    <row r="657" spans="4:71" ht="18.95" customHeight="1">
      <c r="D657" s="427"/>
      <c r="X657" s="479"/>
      <c r="BS657" s="479"/>
    </row>
    <row r="658" spans="4:71" ht="18.95" customHeight="1">
      <c r="D658" s="427"/>
      <c r="X658" s="479"/>
      <c r="BS658" s="479"/>
    </row>
    <row r="659" spans="4:71" ht="18.95" customHeight="1">
      <c r="D659" s="427"/>
      <c r="X659" s="479"/>
      <c r="BS659" s="479"/>
    </row>
    <row r="660" spans="4:71" ht="18.95" customHeight="1">
      <c r="D660" s="427"/>
      <c r="X660" s="479"/>
      <c r="BS660" s="479"/>
    </row>
    <row r="661" spans="4:71" ht="18.95" customHeight="1">
      <c r="D661" s="427"/>
      <c r="X661" s="479"/>
      <c r="BS661" s="479"/>
    </row>
    <row r="662" spans="4:71" ht="18.95" customHeight="1">
      <c r="D662" s="427"/>
      <c r="X662" s="479"/>
      <c r="BS662" s="479"/>
    </row>
    <row r="663" spans="4:71" ht="18.95" customHeight="1">
      <c r="D663" s="427"/>
      <c r="X663" s="479"/>
      <c r="BS663" s="479"/>
    </row>
    <row r="664" spans="4:71" ht="18.95" customHeight="1">
      <c r="D664" s="427"/>
      <c r="X664" s="479"/>
      <c r="BS664" s="479"/>
    </row>
    <row r="665" spans="4:71" ht="18.95" customHeight="1">
      <c r="D665" s="427"/>
      <c r="X665" s="479"/>
      <c r="BS665" s="479"/>
    </row>
    <row r="666" spans="4:71" ht="18.95" customHeight="1">
      <c r="D666" s="427"/>
      <c r="X666" s="479"/>
      <c r="BS666" s="479"/>
    </row>
    <row r="667" spans="4:71" ht="18.95" customHeight="1">
      <c r="D667" s="427"/>
      <c r="X667" s="479"/>
      <c r="BS667" s="479"/>
    </row>
    <row r="668" spans="4:71" ht="18.95" customHeight="1">
      <c r="D668" s="427"/>
      <c r="X668" s="479"/>
      <c r="BS668" s="479"/>
    </row>
    <row r="669" spans="4:71" ht="18.95" customHeight="1">
      <c r="D669" s="427"/>
      <c r="X669" s="479"/>
      <c r="BS669" s="479"/>
    </row>
    <row r="670" spans="4:71" ht="18.95" customHeight="1">
      <c r="D670" s="427"/>
      <c r="X670" s="479"/>
      <c r="BS670" s="479"/>
    </row>
    <row r="671" spans="4:71" ht="18.95" customHeight="1">
      <c r="D671" s="427"/>
      <c r="X671" s="479"/>
      <c r="BS671" s="479"/>
    </row>
    <row r="672" spans="4:71" ht="18.95" customHeight="1">
      <c r="D672" s="427"/>
      <c r="X672" s="479"/>
      <c r="BS672" s="479"/>
    </row>
    <row r="673" spans="3:71" ht="18.95" customHeight="1">
      <c r="D673" s="427"/>
      <c r="X673" s="479"/>
      <c r="BS673" s="479"/>
    </row>
    <row r="674" spans="3:71" ht="18.95" customHeight="1">
      <c r="D674" s="427"/>
      <c r="X674" s="479"/>
      <c r="BS674" s="479"/>
    </row>
    <row r="675" spans="3:71" ht="18.95" customHeight="1">
      <c r="D675" s="427"/>
      <c r="X675" s="479"/>
      <c r="BS675" s="479"/>
    </row>
    <row r="676" spans="3:71" ht="18.95" customHeight="1">
      <c r="D676" s="427"/>
      <c r="X676" s="479"/>
      <c r="BS676" s="479"/>
    </row>
    <row r="677" spans="3:71" ht="18.95" customHeight="1">
      <c r="D677" s="427"/>
      <c r="X677" s="479"/>
      <c r="BS677" s="479"/>
    </row>
    <row r="678" spans="3:71" ht="18.95" customHeight="1">
      <c r="D678" s="427"/>
      <c r="X678" s="479"/>
      <c r="BS678" s="479"/>
    </row>
    <row r="679" spans="3:71" ht="18.95" customHeight="1">
      <c r="D679" s="427"/>
      <c r="V679" s="480">
        <f>V635+1</f>
        <v>14</v>
      </c>
      <c r="BS679" s="479"/>
    </row>
    <row r="680" spans="3:71" ht="18.95" customHeight="1">
      <c r="C680" s="430" t="str">
        <f>目次!F1</f>
        <v>【契約監理/20240401/第1版】</v>
      </c>
      <c r="D680" s="427"/>
      <c r="X680" s="479"/>
      <c r="BS680" s="479"/>
    </row>
    <row r="681" spans="3:71" ht="18.95" customHeight="1">
      <c r="D681" s="427"/>
      <c r="X681" s="479"/>
      <c r="BS681" s="479"/>
    </row>
    <row r="682" spans="3:71" ht="18.95" customHeight="1">
      <c r="D682" s="427"/>
      <c r="X682" s="479"/>
      <c r="BS682" s="479"/>
    </row>
    <row r="683" spans="3:71" ht="18.95" customHeight="1">
      <c r="D683" s="427"/>
      <c r="X683" s="479"/>
      <c r="BS683" s="479"/>
    </row>
    <row r="684" spans="3:71" ht="18.95" customHeight="1">
      <c r="D684" s="427"/>
      <c r="X684" s="479"/>
      <c r="BS684" s="479"/>
    </row>
    <row r="685" spans="3:71" ht="18.95" customHeight="1">
      <c r="D685" s="427"/>
      <c r="X685" s="479"/>
      <c r="BS685" s="479"/>
    </row>
    <row r="686" spans="3:71" ht="18.95" customHeight="1">
      <c r="D686" s="427"/>
      <c r="X686" s="479"/>
      <c r="BS686" s="479"/>
    </row>
    <row r="687" spans="3:71" ht="18.95" customHeight="1">
      <c r="D687" s="427"/>
      <c r="X687" s="479"/>
      <c r="BS687" s="479"/>
    </row>
    <row r="688" spans="3:71" ht="18.95" customHeight="1">
      <c r="D688" s="427"/>
      <c r="X688" s="479"/>
      <c r="BS688" s="479"/>
    </row>
    <row r="689" spans="4:71" ht="18.95" customHeight="1">
      <c r="D689" s="427"/>
      <c r="X689" s="479"/>
      <c r="BS689" s="479"/>
    </row>
    <row r="690" spans="4:71" ht="18.95" customHeight="1">
      <c r="D690" s="427"/>
      <c r="X690" s="479"/>
      <c r="BS690" s="479"/>
    </row>
    <row r="691" spans="4:71" ht="18.95" customHeight="1">
      <c r="D691" s="427"/>
      <c r="X691" s="479"/>
      <c r="BS691" s="479"/>
    </row>
    <row r="692" spans="4:71" ht="18.95" customHeight="1">
      <c r="D692" s="427"/>
      <c r="X692" s="479"/>
      <c r="BS692" s="479"/>
    </row>
    <row r="693" spans="4:71" ht="18.95" customHeight="1">
      <c r="D693" s="427"/>
      <c r="X693" s="479"/>
      <c r="BS693" s="479"/>
    </row>
    <row r="694" spans="4:71" ht="18.95" customHeight="1">
      <c r="D694" s="427"/>
      <c r="X694" s="479"/>
      <c r="BS694" s="479"/>
    </row>
    <row r="695" spans="4:71" ht="18.95" customHeight="1">
      <c r="D695" s="427"/>
      <c r="X695" s="479"/>
      <c r="BS695" s="479"/>
    </row>
    <row r="696" spans="4:71" ht="18.95" customHeight="1">
      <c r="D696" s="427"/>
      <c r="X696" s="479"/>
      <c r="BS696" s="479"/>
    </row>
    <row r="697" spans="4:71" ht="18.95" customHeight="1">
      <c r="D697" s="427"/>
      <c r="X697" s="479"/>
      <c r="BS697" s="479"/>
    </row>
    <row r="698" spans="4:71" ht="18.95" customHeight="1">
      <c r="D698" s="427"/>
      <c r="X698" s="479"/>
      <c r="BS698" s="479"/>
    </row>
    <row r="699" spans="4:71" ht="18.95" customHeight="1">
      <c r="D699" s="427"/>
      <c r="X699" s="479"/>
      <c r="BS699" s="479"/>
    </row>
    <row r="700" spans="4:71" ht="18.95" customHeight="1">
      <c r="D700" s="427"/>
      <c r="X700" s="479"/>
      <c r="BS700" s="479"/>
    </row>
    <row r="701" spans="4:71" ht="18.95" customHeight="1">
      <c r="D701" s="427"/>
      <c r="X701" s="479"/>
      <c r="BS701" s="479"/>
    </row>
    <row r="702" spans="4:71" ht="18.95" customHeight="1">
      <c r="D702" s="427"/>
      <c r="X702" s="479"/>
      <c r="BS702" s="479"/>
    </row>
    <row r="703" spans="4:71" ht="18.95" customHeight="1">
      <c r="D703" s="427"/>
      <c r="X703" s="479"/>
      <c r="BS703" s="479"/>
    </row>
    <row r="704" spans="4:71" ht="18.95" customHeight="1">
      <c r="D704" s="427"/>
      <c r="X704" s="479"/>
      <c r="BS704" s="479"/>
    </row>
    <row r="705" spans="4:71" ht="18.95" customHeight="1">
      <c r="D705" s="427"/>
      <c r="X705" s="479"/>
      <c r="BS705" s="479"/>
    </row>
    <row r="706" spans="4:71" ht="18.95" customHeight="1">
      <c r="D706" s="427"/>
      <c r="X706" s="479"/>
      <c r="BS706" s="479"/>
    </row>
    <row r="707" spans="4:71" ht="18.95" customHeight="1">
      <c r="D707" s="427"/>
      <c r="X707" s="479"/>
      <c r="BS707" s="479"/>
    </row>
    <row r="708" spans="4:71" ht="18.95" customHeight="1">
      <c r="D708" s="427"/>
      <c r="X708" s="479"/>
      <c r="BS708" s="479"/>
    </row>
    <row r="709" spans="4:71" ht="18.95" customHeight="1">
      <c r="D709" s="427"/>
      <c r="X709" s="479"/>
      <c r="BS709" s="479"/>
    </row>
    <row r="710" spans="4:71" ht="18.95" customHeight="1">
      <c r="D710" s="427"/>
      <c r="X710" s="479"/>
      <c r="BS710" s="479"/>
    </row>
    <row r="711" spans="4:71" ht="18.95" customHeight="1">
      <c r="D711" s="427"/>
      <c r="X711" s="479"/>
      <c r="BS711" s="479"/>
    </row>
    <row r="712" spans="4:71" ht="18.95" customHeight="1">
      <c r="D712" s="427"/>
      <c r="X712" s="479"/>
      <c r="BS712" s="479"/>
    </row>
    <row r="713" spans="4:71" ht="18.95" customHeight="1">
      <c r="D713" s="427"/>
      <c r="X713" s="479"/>
      <c r="BS713" s="479"/>
    </row>
    <row r="714" spans="4:71" ht="18.95" customHeight="1">
      <c r="D714" s="427"/>
      <c r="X714" s="479"/>
      <c r="BS714" s="479"/>
    </row>
    <row r="715" spans="4:71" ht="18.95" customHeight="1">
      <c r="D715" s="427"/>
      <c r="X715" s="479"/>
      <c r="BS715" s="479"/>
    </row>
    <row r="716" spans="4:71" ht="18.95" customHeight="1">
      <c r="D716" s="427"/>
      <c r="X716" s="479"/>
      <c r="BS716" s="479"/>
    </row>
    <row r="717" spans="4:71" ht="18.95" customHeight="1">
      <c r="D717" s="427"/>
      <c r="X717" s="479"/>
      <c r="BS717" s="479"/>
    </row>
    <row r="718" spans="4:71" ht="18.95" customHeight="1">
      <c r="D718" s="427"/>
      <c r="X718" s="479"/>
      <c r="BS718" s="479"/>
    </row>
    <row r="719" spans="4:71" ht="18.95" customHeight="1">
      <c r="D719" s="427"/>
      <c r="X719" s="479"/>
      <c r="BS719" s="479"/>
    </row>
    <row r="720" spans="4:71" ht="18.95" customHeight="1">
      <c r="D720" s="427"/>
      <c r="X720" s="479"/>
      <c r="BS720" s="479"/>
    </row>
    <row r="721" spans="3:71" ht="18.95" customHeight="1">
      <c r="D721" s="427"/>
      <c r="X721" s="479"/>
      <c r="BS721" s="479"/>
    </row>
    <row r="722" spans="3:71" ht="18.95" customHeight="1">
      <c r="D722" s="427"/>
      <c r="X722" s="479"/>
      <c r="BS722" s="479"/>
    </row>
    <row r="723" spans="3:71" ht="18.95" customHeight="1">
      <c r="D723" s="427"/>
      <c r="V723" s="480">
        <f>V679+1</f>
        <v>15</v>
      </c>
      <c r="BS723" s="479"/>
    </row>
    <row r="724" spans="3:71" ht="18.95" customHeight="1">
      <c r="C724" s="430" t="str">
        <f>目次!F1</f>
        <v>【契約監理/20240401/第1版】</v>
      </c>
      <c r="D724" s="427"/>
      <c r="X724" s="479"/>
      <c r="BS724" s="479"/>
    </row>
    <row r="725" spans="3:71" ht="18.95" customHeight="1">
      <c r="D725" s="427"/>
      <c r="X725" s="479"/>
      <c r="BS725" s="479"/>
    </row>
    <row r="726" spans="3:71" ht="18.95" customHeight="1">
      <c r="D726" s="427"/>
      <c r="X726" s="479"/>
      <c r="BS726" s="479"/>
    </row>
    <row r="727" spans="3:71" ht="18.95" customHeight="1">
      <c r="D727" s="427"/>
      <c r="X727" s="479"/>
      <c r="BS727" s="479"/>
    </row>
    <row r="728" spans="3:71" ht="18.95" customHeight="1">
      <c r="D728" s="427"/>
      <c r="X728" s="479"/>
      <c r="BS728" s="479"/>
    </row>
    <row r="729" spans="3:71" ht="18.95" customHeight="1">
      <c r="D729" s="427"/>
      <c r="X729" s="479"/>
      <c r="BS729" s="479"/>
    </row>
    <row r="730" spans="3:71" ht="18.95" customHeight="1">
      <c r="D730" s="427"/>
      <c r="X730" s="479"/>
      <c r="BS730" s="479"/>
    </row>
    <row r="731" spans="3:71" ht="18.95" customHeight="1">
      <c r="D731" s="427"/>
      <c r="X731" s="479"/>
      <c r="BS731" s="479"/>
    </row>
    <row r="732" spans="3:71" ht="18.95" customHeight="1">
      <c r="D732" s="427"/>
      <c r="X732" s="479"/>
      <c r="BS732" s="479"/>
    </row>
    <row r="733" spans="3:71" ht="18.95" customHeight="1">
      <c r="D733" s="427"/>
      <c r="X733" s="479"/>
      <c r="BS733" s="479"/>
    </row>
    <row r="734" spans="3:71" ht="18.95" customHeight="1">
      <c r="D734" s="427"/>
      <c r="X734" s="479"/>
      <c r="BS734" s="479"/>
    </row>
    <row r="735" spans="3:71" ht="18.95" customHeight="1">
      <c r="D735" s="427"/>
      <c r="X735" s="479"/>
      <c r="BS735" s="479"/>
    </row>
    <row r="736" spans="3:71" ht="18.95" customHeight="1">
      <c r="D736" s="427"/>
      <c r="X736" s="479"/>
      <c r="BS736" s="479"/>
    </row>
    <row r="737" spans="4:71" ht="18.95" customHeight="1">
      <c r="D737" s="427"/>
      <c r="X737" s="479"/>
      <c r="BS737" s="479"/>
    </row>
    <row r="738" spans="4:71" ht="18.95" customHeight="1">
      <c r="D738" s="427"/>
      <c r="X738" s="479"/>
      <c r="BS738" s="479"/>
    </row>
    <row r="739" spans="4:71" ht="18.95" customHeight="1">
      <c r="D739" s="427"/>
      <c r="X739" s="479"/>
      <c r="BS739" s="479"/>
    </row>
    <row r="740" spans="4:71" ht="18.95" customHeight="1">
      <c r="D740" s="427"/>
      <c r="X740" s="479"/>
      <c r="BS740" s="479"/>
    </row>
    <row r="741" spans="4:71" ht="18.95" customHeight="1">
      <c r="D741" s="427"/>
      <c r="X741" s="479"/>
      <c r="BS741" s="479"/>
    </row>
    <row r="742" spans="4:71" ht="18.95" customHeight="1">
      <c r="D742" s="427"/>
      <c r="X742" s="479"/>
      <c r="BS742" s="479"/>
    </row>
    <row r="743" spans="4:71" ht="18.95" customHeight="1">
      <c r="D743" s="427"/>
      <c r="X743" s="479"/>
      <c r="BS743" s="479"/>
    </row>
    <row r="744" spans="4:71" ht="18.95" customHeight="1">
      <c r="D744" s="427"/>
      <c r="X744" s="479"/>
      <c r="BS744" s="479"/>
    </row>
    <row r="745" spans="4:71" ht="18.95" customHeight="1">
      <c r="D745" s="427"/>
      <c r="X745" s="479"/>
      <c r="BS745" s="479"/>
    </row>
    <row r="746" spans="4:71" ht="18.95" customHeight="1">
      <c r="D746" s="427"/>
      <c r="X746" s="479"/>
      <c r="BS746" s="479"/>
    </row>
    <row r="747" spans="4:71" ht="18.95" customHeight="1">
      <c r="D747" s="427"/>
      <c r="X747" s="479"/>
      <c r="BS747" s="479"/>
    </row>
    <row r="748" spans="4:71" ht="18.95" customHeight="1">
      <c r="D748" s="427"/>
      <c r="X748" s="479"/>
      <c r="BS748" s="479"/>
    </row>
    <row r="749" spans="4:71" ht="18.95" customHeight="1">
      <c r="D749" s="427"/>
      <c r="X749" s="479"/>
      <c r="BS749" s="479"/>
    </row>
    <row r="750" spans="4:71" ht="18.95" customHeight="1">
      <c r="D750" s="427"/>
      <c r="X750" s="479"/>
      <c r="BS750" s="479"/>
    </row>
    <row r="751" spans="4:71" ht="18.95" customHeight="1">
      <c r="D751" s="427"/>
      <c r="X751" s="479"/>
      <c r="BS751" s="479"/>
    </row>
    <row r="752" spans="4:71" ht="18.95" customHeight="1">
      <c r="D752" s="427"/>
      <c r="X752" s="479"/>
      <c r="BS752" s="479"/>
    </row>
    <row r="753" spans="3:71" ht="18.95" customHeight="1">
      <c r="D753" s="427"/>
      <c r="X753" s="479"/>
      <c r="BS753" s="479"/>
    </row>
    <row r="754" spans="3:71" ht="18.95" customHeight="1">
      <c r="D754" s="427"/>
      <c r="X754" s="479"/>
      <c r="BS754" s="479"/>
    </row>
    <row r="755" spans="3:71" ht="18.95" customHeight="1">
      <c r="D755" s="427"/>
      <c r="X755" s="479"/>
      <c r="BS755" s="479"/>
    </row>
    <row r="756" spans="3:71" ht="18.95" customHeight="1">
      <c r="D756" s="427"/>
      <c r="X756" s="479"/>
      <c r="BS756" s="479"/>
    </row>
    <row r="757" spans="3:71" ht="18.95" customHeight="1">
      <c r="D757" s="427"/>
      <c r="X757" s="479"/>
      <c r="BS757" s="479"/>
    </row>
    <row r="758" spans="3:71" ht="18.95" customHeight="1">
      <c r="D758" s="427"/>
      <c r="X758" s="479"/>
      <c r="BS758" s="479"/>
    </row>
    <row r="759" spans="3:71" ht="18.95" customHeight="1">
      <c r="D759" s="427"/>
      <c r="X759" s="479"/>
      <c r="BS759" s="479"/>
    </row>
    <row r="760" spans="3:71" ht="18.95" customHeight="1">
      <c r="D760" s="427"/>
      <c r="X760" s="479"/>
      <c r="BS760" s="479"/>
    </row>
    <row r="761" spans="3:71" ht="18.95" customHeight="1">
      <c r="D761" s="427"/>
      <c r="X761" s="479"/>
      <c r="BS761" s="479"/>
    </row>
    <row r="762" spans="3:71" ht="18.95" customHeight="1">
      <c r="D762" s="427"/>
      <c r="X762" s="479"/>
      <c r="BS762" s="479"/>
    </row>
    <row r="763" spans="3:71" ht="18.95" customHeight="1">
      <c r="D763" s="427"/>
      <c r="X763" s="479"/>
      <c r="BS763" s="479"/>
    </row>
    <row r="764" spans="3:71" ht="18.95" customHeight="1">
      <c r="D764" s="427"/>
      <c r="X764" s="479"/>
      <c r="BS764" s="479"/>
    </row>
    <row r="765" spans="3:71" ht="18.95" customHeight="1">
      <c r="D765" s="427"/>
      <c r="X765" s="479"/>
      <c r="BS765" s="479"/>
    </row>
    <row r="766" spans="3:71" ht="18.95" customHeight="1">
      <c r="D766" s="427"/>
      <c r="X766" s="479"/>
      <c r="BS766" s="479"/>
    </row>
    <row r="767" spans="3:71" ht="18.95" customHeight="1">
      <c r="D767" s="427"/>
      <c r="V767" s="480">
        <f>V723+1</f>
        <v>16</v>
      </c>
      <c r="BS767" s="479"/>
    </row>
    <row r="768" spans="3:71" ht="18.95" customHeight="1">
      <c r="C768" s="430" t="str">
        <f>目次!F1</f>
        <v>【契約監理/20240401/第1版】</v>
      </c>
      <c r="D768" s="427"/>
      <c r="X768" s="479"/>
      <c r="BS768" s="479"/>
    </row>
    <row r="769" spans="4:71" ht="18.95" customHeight="1">
      <c r="D769" s="427"/>
      <c r="X769" s="479"/>
      <c r="BS769" s="479"/>
    </row>
    <row r="770" spans="4:71" ht="18.95" customHeight="1">
      <c r="D770" s="427"/>
      <c r="X770" s="479"/>
      <c r="BS770" s="479"/>
    </row>
    <row r="771" spans="4:71" ht="18.95" customHeight="1">
      <c r="D771" s="427"/>
      <c r="X771" s="479"/>
      <c r="BS771" s="479"/>
    </row>
    <row r="772" spans="4:71" ht="18.95" customHeight="1">
      <c r="D772" s="427"/>
      <c r="X772" s="479"/>
      <c r="BS772" s="479"/>
    </row>
    <row r="773" spans="4:71" ht="18.95" customHeight="1">
      <c r="D773" s="427"/>
      <c r="X773" s="479"/>
      <c r="BS773" s="479"/>
    </row>
    <row r="774" spans="4:71" ht="18.95" customHeight="1">
      <c r="D774" s="427"/>
      <c r="X774" s="479"/>
      <c r="BS774" s="479"/>
    </row>
    <row r="775" spans="4:71" ht="18.95" customHeight="1">
      <c r="D775" s="427"/>
      <c r="X775" s="479"/>
      <c r="BS775" s="479"/>
    </row>
    <row r="776" spans="4:71" ht="18.95" customHeight="1">
      <c r="D776" s="427"/>
      <c r="X776" s="479"/>
      <c r="BS776" s="479"/>
    </row>
    <row r="777" spans="4:71" ht="18.95" customHeight="1">
      <c r="D777" s="427"/>
      <c r="X777" s="479"/>
      <c r="BS777" s="479"/>
    </row>
    <row r="778" spans="4:71" ht="18.95" customHeight="1">
      <c r="D778" s="427"/>
      <c r="X778" s="479"/>
      <c r="BS778" s="479"/>
    </row>
    <row r="779" spans="4:71" ht="18.95" customHeight="1">
      <c r="D779" s="427"/>
      <c r="X779" s="479"/>
      <c r="BS779" s="479"/>
    </row>
    <row r="780" spans="4:71" ht="18.95" customHeight="1">
      <c r="D780" s="427"/>
      <c r="X780" s="479"/>
      <c r="BS780" s="479"/>
    </row>
    <row r="781" spans="4:71" ht="18.95" customHeight="1">
      <c r="D781" s="427"/>
      <c r="X781" s="479"/>
      <c r="BS781" s="479"/>
    </row>
    <row r="782" spans="4:71" ht="18.95" customHeight="1">
      <c r="D782" s="427"/>
      <c r="X782" s="479"/>
      <c r="BS782" s="479"/>
    </row>
    <row r="783" spans="4:71" ht="18.95" customHeight="1">
      <c r="D783" s="427"/>
      <c r="X783" s="479"/>
      <c r="BS783" s="479"/>
    </row>
    <row r="784" spans="4:71" ht="18.95" customHeight="1">
      <c r="D784" s="427"/>
      <c r="X784" s="479"/>
      <c r="BS784" s="479"/>
    </row>
    <row r="785" spans="4:71" ht="18.95" customHeight="1">
      <c r="D785" s="427"/>
      <c r="X785" s="479"/>
      <c r="BS785" s="479"/>
    </row>
    <row r="786" spans="4:71" ht="18.95" customHeight="1">
      <c r="D786" s="427"/>
      <c r="X786" s="479"/>
      <c r="BS786" s="479"/>
    </row>
    <row r="787" spans="4:71" ht="18.95" customHeight="1">
      <c r="D787" s="427"/>
      <c r="X787" s="479"/>
      <c r="BS787" s="479"/>
    </row>
    <row r="788" spans="4:71" ht="18.95" customHeight="1">
      <c r="D788" s="427"/>
      <c r="X788" s="479"/>
      <c r="BS788" s="479"/>
    </row>
    <row r="789" spans="4:71" ht="18.95" customHeight="1">
      <c r="D789" s="427"/>
      <c r="X789" s="479"/>
      <c r="BS789" s="479"/>
    </row>
    <row r="790" spans="4:71" ht="18.95" customHeight="1">
      <c r="D790" s="427"/>
      <c r="X790" s="479"/>
      <c r="BS790" s="479"/>
    </row>
    <row r="791" spans="4:71" ht="18.95" customHeight="1">
      <c r="D791" s="427"/>
      <c r="X791" s="479"/>
      <c r="BS791" s="479"/>
    </row>
    <row r="792" spans="4:71" ht="18.95" customHeight="1">
      <c r="D792" s="427"/>
      <c r="X792" s="479"/>
      <c r="BS792" s="479"/>
    </row>
    <row r="793" spans="4:71" ht="18.95" customHeight="1">
      <c r="D793" s="427"/>
      <c r="X793" s="479"/>
      <c r="BS793" s="479"/>
    </row>
    <row r="794" spans="4:71" ht="18.95" customHeight="1">
      <c r="D794" s="427"/>
      <c r="X794" s="479"/>
      <c r="BS794" s="479"/>
    </row>
    <row r="795" spans="4:71" ht="18.95" customHeight="1">
      <c r="D795" s="427"/>
      <c r="X795" s="479"/>
      <c r="BS795" s="479"/>
    </row>
    <row r="796" spans="4:71" ht="18.95" customHeight="1">
      <c r="D796" s="427"/>
      <c r="X796" s="479"/>
      <c r="BS796" s="479"/>
    </row>
    <row r="797" spans="4:71" ht="18.95" customHeight="1">
      <c r="D797" s="427"/>
      <c r="X797" s="479"/>
      <c r="BS797" s="479"/>
    </row>
    <row r="798" spans="4:71" ht="18.95" customHeight="1">
      <c r="D798" s="427"/>
      <c r="X798" s="479"/>
      <c r="BS798" s="479"/>
    </row>
    <row r="799" spans="4:71" ht="18.95" customHeight="1">
      <c r="D799" s="427"/>
      <c r="X799" s="479"/>
      <c r="BS799" s="479"/>
    </row>
    <row r="800" spans="4:71" ht="18.95" customHeight="1">
      <c r="D800" s="427"/>
      <c r="X800" s="479"/>
      <c r="BS800" s="479"/>
    </row>
    <row r="801" spans="3:71" ht="18.95" customHeight="1">
      <c r="D801" s="427"/>
      <c r="X801" s="479"/>
      <c r="BS801" s="479"/>
    </row>
    <row r="802" spans="3:71" ht="18.95" customHeight="1">
      <c r="D802" s="427"/>
      <c r="X802" s="479"/>
      <c r="BS802" s="479"/>
    </row>
    <row r="803" spans="3:71" ht="18.95" customHeight="1">
      <c r="D803" s="427"/>
      <c r="X803" s="479"/>
      <c r="BS803" s="479"/>
    </row>
    <row r="804" spans="3:71" ht="18.95" customHeight="1">
      <c r="D804" s="427"/>
      <c r="X804" s="479"/>
      <c r="BS804" s="479"/>
    </row>
    <row r="805" spans="3:71" ht="18.95" customHeight="1">
      <c r="D805" s="427"/>
      <c r="X805" s="479"/>
      <c r="BS805" s="479"/>
    </row>
    <row r="806" spans="3:71" ht="18.95" customHeight="1">
      <c r="D806" s="427"/>
      <c r="X806" s="479"/>
      <c r="BS806" s="479"/>
    </row>
    <row r="807" spans="3:71" ht="18.95" customHeight="1">
      <c r="D807" s="427"/>
      <c r="X807" s="479"/>
      <c r="BS807" s="479"/>
    </row>
    <row r="808" spans="3:71" ht="18.95" customHeight="1">
      <c r="D808" s="427"/>
      <c r="X808" s="479"/>
      <c r="BS808" s="479"/>
    </row>
    <row r="809" spans="3:71" ht="18.95" customHeight="1">
      <c r="D809" s="427"/>
      <c r="X809" s="479"/>
      <c r="BS809" s="479"/>
    </row>
    <row r="810" spans="3:71" ht="18.95" customHeight="1">
      <c r="D810" s="427"/>
      <c r="X810" s="479"/>
      <c r="BS810" s="479"/>
    </row>
    <row r="811" spans="3:71" ht="18.95" customHeight="1">
      <c r="D811" s="427"/>
      <c r="V811" s="480">
        <f>V767+1</f>
        <v>17</v>
      </c>
      <c r="BS811" s="479"/>
    </row>
    <row r="812" spans="3:71" ht="18.95" customHeight="1">
      <c r="C812" s="430" t="str">
        <f>目次!F1</f>
        <v>【契約監理/20240401/第1版】</v>
      </c>
      <c r="D812" s="427"/>
      <c r="V812" s="480"/>
      <c r="BS812" s="479"/>
    </row>
    <row r="813" spans="3:71" ht="18" customHeight="1">
      <c r="D813" s="427"/>
      <c r="V813" s="480"/>
    </row>
    <row r="814" spans="3:71" ht="18.95" customHeight="1">
      <c r="D814" s="427"/>
      <c r="V814" s="480"/>
    </row>
    <row r="815" spans="3:71" ht="18.95" customHeight="1">
      <c r="D815" s="427"/>
    </row>
    <row r="816" spans="3:71" ht="18.95" customHeight="1">
      <c r="C816" s="427"/>
      <c r="D816" s="39"/>
      <c r="AX816" s="572"/>
    </row>
    <row r="817" spans="2:50" ht="18.95" customHeight="1">
      <c r="C817" s="427"/>
      <c r="D817" s="39"/>
      <c r="AX817" s="572"/>
    </row>
    <row r="818" spans="2:50" ht="18.95" customHeight="1">
      <c r="C818" s="427"/>
      <c r="D818" s="39"/>
      <c r="AX818" s="572"/>
    </row>
    <row r="819" spans="2:50" ht="18.95" customHeight="1">
      <c r="C819" s="427"/>
      <c r="D819" s="39"/>
      <c r="AX819" s="572"/>
    </row>
    <row r="820" spans="2:50" ht="18.95" customHeight="1">
      <c r="C820" s="427"/>
      <c r="D820" s="39"/>
      <c r="AX820" s="572"/>
    </row>
    <row r="821" spans="2:50" ht="18.95" customHeight="1">
      <c r="C821" s="427"/>
      <c r="D821" s="39"/>
      <c r="AX821" s="572"/>
    </row>
    <row r="822" spans="2:50" ht="18.95" customHeight="1">
      <c r="C822" s="427"/>
      <c r="D822" s="39"/>
      <c r="AX822" s="572"/>
    </row>
    <row r="823" spans="2:50" ht="18.95" customHeight="1">
      <c r="C823" s="427"/>
      <c r="D823" s="39"/>
      <c r="AX823" s="572"/>
    </row>
    <row r="824" spans="2:50" ht="18.95" customHeight="1">
      <c r="C824" s="427"/>
      <c r="D824" s="39"/>
      <c r="AX824" s="572"/>
    </row>
    <row r="825" spans="2:50" ht="18.95" customHeight="1">
      <c r="C825" s="427"/>
      <c r="D825" s="39"/>
      <c r="AX825" s="572"/>
    </row>
    <row r="826" spans="2:50" ht="18.95" customHeight="1">
      <c r="C826" s="427"/>
      <c r="D826" s="39"/>
      <c r="AX826" s="572"/>
    </row>
    <row r="827" spans="2:50" ht="14.25" customHeight="1">
      <c r="C827" s="427"/>
      <c r="D827" s="39"/>
      <c r="AX827" s="572"/>
    </row>
    <row r="828" spans="2:50" ht="15.75" customHeight="1">
      <c r="C828" s="427"/>
      <c r="D828" s="39"/>
    </row>
    <row r="829" spans="2:50" ht="15.75" customHeight="1">
      <c r="B829" s="428" t="s">
        <v>411</v>
      </c>
      <c r="C829" s="427"/>
      <c r="D829" s="39"/>
    </row>
    <row r="830" spans="2:50" ht="15.75" customHeight="1">
      <c r="C830" s="427"/>
      <c r="D830" s="39"/>
    </row>
    <row r="831" spans="2:50" ht="12" customHeight="1">
      <c r="C831" s="427"/>
      <c r="D831" s="39"/>
      <c r="I831" s="39" t="str">
        <f>AG8</f>
        <v>令和　　　年　　　月　　　日</v>
      </c>
    </row>
    <row r="832" spans="2:50" ht="12" customHeight="1">
      <c r="C832" s="427"/>
      <c r="D832" s="39"/>
    </row>
    <row r="833" spans="3:88" ht="15.75" customHeight="1">
      <c r="C833" s="427"/>
      <c r="D833" s="39"/>
      <c r="K833" s="39" t="s">
        <v>90</v>
      </c>
      <c r="O833" s="39" t="s">
        <v>358</v>
      </c>
    </row>
    <row r="834" spans="3:88" ht="15.75" customHeight="1">
      <c r="C834" s="427"/>
      <c r="D834" s="39"/>
    </row>
    <row r="835" spans="3:88" ht="15.75" customHeight="1">
      <c r="C835" s="427"/>
      <c r="D835" s="39"/>
      <c r="O835" s="39" t="s">
        <v>87</v>
      </c>
    </row>
    <row r="836" spans="3:88" ht="15.75" customHeight="1">
      <c r="C836" s="427"/>
      <c r="D836" s="39"/>
    </row>
    <row r="837" spans="3:88" ht="15.75" customHeight="1">
      <c r="C837" s="427"/>
      <c r="D837" s="39"/>
      <c r="O837" s="39" t="s">
        <v>78</v>
      </c>
      <c r="AC837" s="496" t="str">
        <f>目次!D29</f>
        <v>谷口圭三</v>
      </c>
      <c r="AD837" s="496"/>
      <c r="AE837" s="496"/>
      <c r="AF837" s="496"/>
      <c r="AG837" s="496"/>
      <c r="AH837" s="496"/>
      <c r="AI837" s="496"/>
      <c r="AJ837" s="496"/>
      <c r="AN837" s="39" t="s">
        <v>22</v>
      </c>
    </row>
    <row r="838" spans="3:88" ht="13.5" customHeight="1">
      <c r="C838" s="427"/>
      <c r="D838" s="39"/>
      <c r="BX838" s="496"/>
      <c r="BY838" s="496"/>
      <c r="BZ838" s="496"/>
      <c r="CA838" s="496"/>
      <c r="CB838" s="496"/>
      <c r="CC838" s="496"/>
      <c r="CD838" s="496"/>
      <c r="CE838" s="496"/>
    </row>
    <row r="839" spans="3:88" ht="13.5" customHeight="1">
      <c r="C839" s="427"/>
      <c r="D839" s="39"/>
    </row>
    <row r="840" spans="3:88" ht="15.75" customHeight="1">
      <c r="C840" s="427"/>
      <c r="D840" s="39"/>
      <c r="K840" s="39" t="s">
        <v>348</v>
      </c>
      <c r="O840" s="126" t="str">
        <f>IF(L13="","",L13)</f>
        <v/>
      </c>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row>
    <row r="841" spans="3:88" ht="15.75" customHeight="1">
      <c r="C841" s="427"/>
      <c r="D841" s="39"/>
    </row>
    <row r="842" spans="3:88" ht="15.75" customHeight="1">
      <c r="C842" s="427"/>
      <c r="D842" s="39"/>
      <c r="K842" s="39" t="s">
        <v>359</v>
      </c>
      <c r="Y842" s="489" t="str">
        <f>IF(AP12="","",AP12)</f>
        <v/>
      </c>
      <c r="Z842" s="489"/>
      <c r="AA842" s="489"/>
      <c r="AB842" s="489"/>
      <c r="AC842" s="489"/>
      <c r="AD842" s="489"/>
      <c r="AE842" s="489"/>
      <c r="AF842" s="489"/>
      <c r="AG842" s="489"/>
      <c r="AH842" s="489"/>
      <c r="AI842" s="489"/>
      <c r="AJ842" s="489"/>
      <c r="AK842" s="489"/>
      <c r="AL842" s="489"/>
      <c r="AM842" s="489"/>
      <c r="AN842" s="489"/>
    </row>
    <row r="843" spans="3:88" ht="15.75" customHeight="1">
      <c r="C843" s="427"/>
      <c r="D843" s="39"/>
      <c r="Y843" s="489" t="str">
        <f>IF(AP13="","",AP13)</f>
        <v/>
      </c>
      <c r="Z843" s="489"/>
      <c r="AA843" s="489"/>
      <c r="AB843" s="489"/>
      <c r="AC843" s="489"/>
      <c r="AD843" s="489"/>
      <c r="AE843" s="489"/>
      <c r="AF843" s="489"/>
      <c r="AG843" s="489"/>
      <c r="AH843" s="489"/>
      <c r="AI843" s="489"/>
      <c r="AJ843" s="489"/>
      <c r="AK843" s="489"/>
      <c r="AL843" s="489"/>
      <c r="AM843" s="489"/>
      <c r="AN843" s="489"/>
    </row>
    <row r="844" spans="3:88" ht="15.75" customHeight="1">
      <c r="C844" s="427"/>
      <c r="D844" s="39"/>
      <c r="Y844" s="489"/>
      <c r="Z844" s="489"/>
      <c r="AA844" s="489"/>
      <c r="AB844" s="489"/>
      <c r="AC844" s="489"/>
      <c r="AD844" s="489"/>
      <c r="AE844" s="489"/>
      <c r="AF844" s="489"/>
      <c r="AG844" s="489"/>
      <c r="AH844" s="489"/>
      <c r="AI844" s="489"/>
      <c r="AJ844" s="489"/>
      <c r="AK844" s="489"/>
      <c r="AL844" s="489"/>
      <c r="AM844" s="489"/>
      <c r="AN844" s="489"/>
    </row>
    <row r="845" spans="3:88" ht="15.75" customHeight="1">
      <c r="C845" s="427"/>
      <c r="D845" s="39"/>
      <c r="K845" s="39" t="s">
        <v>222</v>
      </c>
      <c r="Y845" s="489" t="str">
        <f>IF(AP14="","",AP14)</f>
        <v/>
      </c>
      <c r="Z845" s="489"/>
      <c r="AA845" s="489"/>
      <c r="AB845" s="489"/>
      <c r="AC845" s="489"/>
      <c r="AD845" s="496" t="str">
        <f>IF(AP15="","",AP15)</f>
        <v/>
      </c>
      <c r="AE845" s="496"/>
      <c r="AF845" s="496"/>
      <c r="AG845" s="496"/>
      <c r="AH845" s="496"/>
      <c r="AI845" s="496"/>
      <c r="AJ845" s="496"/>
      <c r="AK845" s="496"/>
      <c r="AN845" s="39" t="s">
        <v>22</v>
      </c>
      <c r="BT845" s="489"/>
      <c r="BU845" s="489"/>
      <c r="BV845" s="489"/>
      <c r="BW845" s="489"/>
      <c r="BX845" s="489"/>
      <c r="BY845" s="489"/>
      <c r="BZ845" s="489"/>
      <c r="CA845" s="489"/>
      <c r="CB845" s="489"/>
      <c r="CC845" s="489"/>
      <c r="CD845" s="489"/>
      <c r="CE845" s="489"/>
      <c r="CF845" s="489"/>
      <c r="CG845" s="489"/>
      <c r="CH845" s="489"/>
      <c r="CI845" s="489"/>
      <c r="CJ845" s="489"/>
    </row>
    <row r="846" spans="3:88" ht="14.25" customHeight="1">
      <c r="C846" s="427"/>
      <c r="D846" s="39"/>
    </row>
    <row r="847" spans="3:88" ht="14.25" customHeight="1">
      <c r="C847" s="427"/>
      <c r="D847" s="39"/>
      <c r="BT847" s="492"/>
      <c r="BU847" s="492"/>
      <c r="BV847" s="492"/>
      <c r="BW847" s="492"/>
      <c r="BX847" s="492"/>
      <c r="CA847" s="496"/>
      <c r="CB847" s="496"/>
      <c r="CC847" s="496"/>
      <c r="CD847" s="496"/>
      <c r="CE847" s="496"/>
      <c r="CF847" s="496"/>
      <c r="CG847" s="496"/>
    </row>
    <row r="848" spans="3:88" ht="15.75" customHeight="1">
      <c r="C848" s="427"/>
      <c r="D848" s="39"/>
      <c r="AO848" s="1"/>
    </row>
    <row r="849" spans="3:86" ht="15.75" customHeight="1">
      <c r="C849" s="427"/>
      <c r="D849" s="39"/>
      <c r="K849" s="39" t="s">
        <v>229</v>
      </c>
      <c r="Y849" s="489" t="str">
        <f>IF(BT12="","",BT12)</f>
        <v/>
      </c>
      <c r="Z849" s="489"/>
      <c r="AA849" s="489"/>
      <c r="AB849" s="489"/>
      <c r="AC849" s="489"/>
      <c r="AD849" s="489"/>
      <c r="AE849" s="489"/>
      <c r="AF849" s="489"/>
      <c r="AG849" s="489"/>
      <c r="AH849" s="489"/>
      <c r="AI849" s="489"/>
      <c r="AJ849" s="489"/>
      <c r="AK849" s="489"/>
      <c r="AL849" s="489"/>
      <c r="AM849" s="489"/>
      <c r="AN849" s="489"/>
      <c r="AO849" s="1"/>
    </row>
    <row r="850" spans="3:86" ht="15.75" customHeight="1">
      <c r="C850" s="427"/>
      <c r="D850" s="39"/>
      <c r="Y850" s="489" t="str">
        <f>IF(BT13="","",BT13)</f>
        <v/>
      </c>
      <c r="Z850" s="489"/>
      <c r="AA850" s="489"/>
      <c r="AB850" s="489"/>
      <c r="AC850" s="489"/>
      <c r="AD850" s="489"/>
      <c r="AE850" s="489"/>
      <c r="AF850" s="489"/>
      <c r="AG850" s="489"/>
      <c r="AH850" s="489"/>
      <c r="AI850" s="489"/>
      <c r="AJ850" s="489"/>
      <c r="AK850" s="489"/>
      <c r="AL850" s="489"/>
      <c r="AM850" s="489"/>
      <c r="AN850" s="489"/>
    </row>
    <row r="851" spans="3:86" ht="15.75" customHeight="1">
      <c r="C851" s="427"/>
      <c r="D851" s="39"/>
      <c r="Y851" s="489"/>
      <c r="Z851" s="489"/>
      <c r="AA851" s="489"/>
      <c r="AB851" s="489"/>
      <c r="AC851" s="489"/>
      <c r="AD851" s="489"/>
      <c r="AE851" s="489"/>
      <c r="AF851" s="489"/>
      <c r="AG851" s="489"/>
      <c r="AH851" s="489"/>
      <c r="AI851" s="489"/>
      <c r="AJ851" s="489"/>
      <c r="AK851" s="489"/>
      <c r="AL851" s="489"/>
      <c r="AM851" s="489"/>
      <c r="AN851" s="489"/>
      <c r="AO851" s="489"/>
    </row>
    <row r="852" spans="3:86" ht="15.75" customHeight="1">
      <c r="C852" s="427"/>
      <c r="D852" s="39"/>
      <c r="K852" s="39" t="s">
        <v>222</v>
      </c>
      <c r="Y852" s="489" t="str">
        <f>IF(BT14="","",BT14)</f>
        <v/>
      </c>
      <c r="Z852" s="489"/>
      <c r="AA852" s="489"/>
      <c r="AB852" s="489"/>
      <c r="AC852" s="489"/>
      <c r="AE852" s="496" t="str">
        <f>IF(BT15="","",BT15)</f>
        <v/>
      </c>
      <c r="AF852" s="496"/>
      <c r="AG852" s="496"/>
      <c r="AH852" s="496"/>
      <c r="AI852" s="496"/>
      <c r="AJ852" s="496"/>
      <c r="AK852" s="496"/>
      <c r="AL852" s="496"/>
      <c r="AN852" s="39" t="s">
        <v>22</v>
      </c>
    </row>
    <row r="853" spans="3:86" ht="14.25" customHeight="1">
      <c r="Z853" s="492"/>
      <c r="AA853" s="492"/>
      <c r="AB853" s="492"/>
      <c r="AC853" s="492"/>
      <c r="AD853" s="492"/>
      <c r="AG853" s="496"/>
      <c r="AH853" s="496"/>
      <c r="AI853" s="496"/>
      <c r="AJ853" s="496"/>
      <c r="AK853" s="496"/>
      <c r="AL853" s="496"/>
      <c r="AM853" s="496"/>
    </row>
    <row r="854" spans="3:86" ht="14.25" customHeight="1">
      <c r="BU854" s="578"/>
      <c r="BV854" s="578"/>
      <c r="BW854" s="578"/>
      <c r="BX854" s="578"/>
      <c r="BY854" s="578"/>
      <c r="CB854" s="496"/>
      <c r="CC854" s="496"/>
      <c r="CD854" s="496"/>
      <c r="CE854" s="496"/>
      <c r="CF854" s="496"/>
      <c r="CG854" s="496"/>
      <c r="CH854" s="496"/>
    </row>
    <row r="855" spans="3:86" ht="15.75" customHeight="1"/>
    <row r="856" spans="3:86" ht="15.75" customHeight="1">
      <c r="K856" s="39" t="s">
        <v>331</v>
      </c>
      <c r="Y856" s="489" t="str">
        <f>IF(CX12="","",CX12)</f>
        <v/>
      </c>
      <c r="Z856" s="489"/>
      <c r="AA856" s="489"/>
      <c r="AB856" s="489"/>
      <c r="AC856" s="489"/>
      <c r="AD856" s="489"/>
      <c r="AE856" s="489"/>
      <c r="AF856" s="489"/>
      <c r="AG856" s="489"/>
      <c r="AH856" s="489"/>
      <c r="AI856" s="489"/>
      <c r="AJ856" s="489"/>
      <c r="AK856" s="489"/>
      <c r="AL856" s="489"/>
      <c r="AM856" s="489"/>
      <c r="AN856" s="489"/>
    </row>
    <row r="857" spans="3:86" ht="15.75" customHeight="1">
      <c r="Y857" s="489" t="str">
        <f>IF(CX13="","",CX13)</f>
        <v/>
      </c>
      <c r="Z857" s="489"/>
      <c r="AA857" s="489"/>
      <c r="AB857" s="489"/>
      <c r="AC857" s="489"/>
      <c r="AD857" s="489"/>
      <c r="AE857" s="489"/>
      <c r="AF857" s="489"/>
      <c r="AG857" s="489"/>
      <c r="AH857" s="489"/>
      <c r="AI857" s="489"/>
      <c r="AJ857" s="489"/>
      <c r="AK857" s="489"/>
      <c r="AL857" s="489"/>
      <c r="AM857" s="489"/>
      <c r="AN857" s="489"/>
    </row>
    <row r="858" spans="3:86" ht="15.75" customHeight="1">
      <c r="Y858" s="489"/>
      <c r="Z858" s="489"/>
      <c r="AA858" s="489"/>
      <c r="AB858" s="489"/>
      <c r="AC858" s="489"/>
      <c r="AD858" s="489"/>
      <c r="AE858" s="489"/>
      <c r="AF858" s="489"/>
      <c r="AG858" s="489"/>
      <c r="AH858" s="489"/>
      <c r="AI858" s="489"/>
      <c r="AJ858" s="489"/>
      <c r="AK858" s="489"/>
      <c r="AL858" s="489"/>
      <c r="AM858" s="489"/>
      <c r="AN858" s="489"/>
    </row>
    <row r="859" spans="3:86" ht="15.75" customHeight="1">
      <c r="K859" s="39" t="s">
        <v>222</v>
      </c>
      <c r="Y859" s="489" t="str">
        <f>IF(CX14="","",CX14)</f>
        <v/>
      </c>
      <c r="Z859" s="489"/>
      <c r="AA859" s="489"/>
      <c r="AB859" s="489"/>
      <c r="AC859" s="489"/>
      <c r="AE859" s="496" t="str">
        <f>IF(CX15="","",CX15)</f>
        <v/>
      </c>
      <c r="AF859" s="496"/>
      <c r="AG859" s="496"/>
      <c r="AH859" s="496"/>
      <c r="AI859" s="496"/>
      <c r="AJ859" s="496"/>
      <c r="AK859" s="496"/>
      <c r="AL859" s="496"/>
      <c r="AN859" s="39" t="s">
        <v>22</v>
      </c>
    </row>
    <row r="860" spans="3:86" ht="15.75" customHeight="1"/>
    <row r="861" spans="3:86" ht="15.75" customHeight="1">
      <c r="D861" s="427"/>
    </row>
    <row r="862" spans="3:86" ht="18.75" customHeight="1">
      <c r="D862" s="556"/>
      <c r="V862" s="480">
        <f>V811+1</f>
        <v>18</v>
      </c>
      <c r="BU862" s="578"/>
      <c r="BV862" s="578"/>
      <c r="BW862" s="578"/>
      <c r="BX862" s="578"/>
      <c r="BY862" s="578"/>
      <c r="CB862" s="496"/>
      <c r="CC862" s="496"/>
      <c r="CD862" s="496"/>
      <c r="CE862" s="496"/>
      <c r="CF862" s="496"/>
      <c r="CG862" s="496"/>
      <c r="CH862" s="496"/>
    </row>
    <row r="863" spans="3:86" ht="18.95" customHeight="1">
      <c r="C863" s="39" t="str">
        <f>IF(L11="要","（別紙）","")</f>
        <v>（別紙）</v>
      </c>
      <c r="D863" s="39"/>
    </row>
    <row r="864" spans="3:86" ht="18.95" customHeight="1">
      <c r="D864" s="39"/>
    </row>
    <row r="865" spans="4:40" ht="18.95" customHeight="1">
      <c r="D865" s="39"/>
      <c r="K865" s="525" t="str">
        <f>IF(L11="要","支払予定表","")</f>
        <v>支払予定表</v>
      </c>
      <c r="L865" s="525"/>
      <c r="M865" s="525"/>
      <c r="N865" s="525"/>
      <c r="O865" s="525"/>
      <c r="P865" s="525"/>
      <c r="Q865" s="525"/>
      <c r="R865" s="525"/>
      <c r="S865" s="525"/>
      <c r="T865" s="525"/>
      <c r="U865" s="525"/>
      <c r="V865" s="525"/>
      <c r="W865" s="525"/>
      <c r="X865" s="525"/>
      <c r="Y865" s="525"/>
      <c r="Z865" s="525"/>
      <c r="AA865" s="525"/>
      <c r="AB865" s="525"/>
      <c r="AC865" s="525"/>
      <c r="AD865" s="525"/>
      <c r="AE865" s="525"/>
      <c r="AF865" s="525"/>
      <c r="AG865" s="525"/>
    </row>
    <row r="866" spans="4:40" ht="18.95" customHeight="1">
      <c r="D866" s="39"/>
      <c r="K866" s="525"/>
      <c r="L866" s="525"/>
      <c r="M866" s="525"/>
      <c r="N866" s="525"/>
      <c r="O866" s="525"/>
      <c r="P866" s="525"/>
      <c r="Q866" s="525"/>
      <c r="R866" s="525"/>
      <c r="S866" s="525"/>
      <c r="T866" s="525"/>
      <c r="U866" s="525"/>
      <c r="V866" s="525"/>
      <c r="W866" s="525"/>
      <c r="X866" s="525"/>
      <c r="Y866" s="525"/>
      <c r="Z866" s="525"/>
      <c r="AA866" s="525"/>
      <c r="AB866" s="525"/>
      <c r="AC866" s="525"/>
      <c r="AD866" s="525"/>
      <c r="AE866" s="525"/>
      <c r="AF866" s="525"/>
      <c r="AG866" s="525"/>
    </row>
    <row r="867" spans="4:40" ht="18.95" customHeight="1">
      <c r="D867" s="39"/>
      <c r="K867" s="525"/>
      <c r="L867" s="525"/>
      <c r="M867" s="525"/>
      <c r="N867" s="525"/>
      <c r="O867" s="525"/>
      <c r="P867" s="525"/>
      <c r="Q867" s="525"/>
      <c r="R867" s="525"/>
      <c r="S867" s="525"/>
      <c r="T867" s="525"/>
      <c r="U867" s="525"/>
      <c r="V867" s="525"/>
      <c r="W867" s="525"/>
      <c r="X867" s="525"/>
      <c r="Y867" s="525"/>
      <c r="Z867" s="525"/>
      <c r="AA867" s="525"/>
      <c r="AB867" s="525"/>
      <c r="AC867" s="525"/>
      <c r="AD867" s="525"/>
      <c r="AE867" s="525"/>
      <c r="AF867" s="525"/>
      <c r="AG867" s="525"/>
    </row>
    <row r="868" spans="4:40" ht="18.95" customHeight="1">
      <c r="D868" s="39"/>
    </row>
    <row r="869" spans="4:40" ht="18.95" customHeight="1">
      <c r="D869" s="39"/>
    </row>
    <row r="870" spans="4:40" ht="18.95" customHeight="1">
      <c r="D870" s="514" t="str">
        <f>IF(L11="要","１．履行期間における年度別支払い限度額は、次のとおりとする","")</f>
        <v>１．履行期間における年度別支払い限度額は、次のとおりとする</v>
      </c>
    </row>
    <row r="871" spans="4:40" ht="18.95" customHeight="1">
      <c r="D871" s="514"/>
    </row>
    <row r="872" spans="4:40" ht="18.95" customHeight="1">
      <c r="D872" s="514"/>
      <c r="E872" s="515" t="str">
        <f>IF(L11="要","年　度","")</f>
        <v>年　度</v>
      </c>
      <c r="F872" s="518"/>
      <c r="G872" s="518"/>
      <c r="H872" s="518"/>
      <c r="I872" s="518"/>
      <c r="J872" s="518"/>
      <c r="K872" s="518"/>
      <c r="L872" s="526"/>
      <c r="M872" s="530" t="str">
        <f>IF(L11="要","年度別支払限度額","")</f>
        <v>年度別支払限度額</v>
      </c>
      <c r="N872" s="536"/>
      <c r="O872" s="536"/>
      <c r="P872" s="536"/>
      <c r="Q872" s="536"/>
      <c r="R872" s="536"/>
      <c r="S872" s="536"/>
      <c r="T872" s="536"/>
      <c r="U872" s="536"/>
      <c r="V872" s="536"/>
      <c r="W872" s="536"/>
      <c r="X872" s="536"/>
      <c r="Y872" s="536"/>
      <c r="Z872" s="536"/>
      <c r="AA872" s="536"/>
      <c r="AB872" s="536"/>
      <c r="AC872" s="536"/>
      <c r="AD872" s="536"/>
      <c r="AE872" s="536"/>
      <c r="AF872" s="536"/>
      <c r="AG872" s="548"/>
      <c r="AH872" s="515" t="str">
        <f>IF(L11="要","備　考","")</f>
        <v>備　考</v>
      </c>
      <c r="AI872" s="518"/>
      <c r="AJ872" s="518"/>
      <c r="AK872" s="518"/>
      <c r="AL872" s="518"/>
      <c r="AM872" s="518"/>
      <c r="AN872" s="526"/>
    </row>
    <row r="873" spans="4:40" ht="18.95" customHeight="1">
      <c r="D873" s="514"/>
      <c r="E873" s="516"/>
      <c r="F873" s="519"/>
      <c r="G873" s="519"/>
      <c r="H873" s="519"/>
      <c r="I873" s="519"/>
      <c r="J873" s="519"/>
      <c r="K873" s="519"/>
      <c r="L873" s="527"/>
      <c r="M873" s="516" t="str">
        <f>IF(L11="要","（消費税含む）","")</f>
        <v>（消費税含む）</v>
      </c>
      <c r="N873" s="519"/>
      <c r="O873" s="519"/>
      <c r="P873" s="519"/>
      <c r="Q873" s="519"/>
      <c r="R873" s="519"/>
      <c r="S873" s="519"/>
      <c r="T873" s="519"/>
      <c r="U873" s="519"/>
      <c r="V873" s="519"/>
      <c r="W873" s="519"/>
      <c r="X873" s="519"/>
      <c r="Y873" s="519"/>
      <c r="Z873" s="519"/>
      <c r="AA873" s="519"/>
      <c r="AB873" s="519"/>
      <c r="AC873" s="519"/>
      <c r="AD873" s="519"/>
      <c r="AE873" s="519"/>
      <c r="AF873" s="519"/>
      <c r="AG873" s="527"/>
      <c r="AH873" s="516"/>
      <c r="AI873" s="519"/>
      <c r="AJ873" s="519"/>
      <c r="AK873" s="519"/>
      <c r="AL873" s="519"/>
      <c r="AM873" s="519"/>
      <c r="AN873" s="527"/>
    </row>
    <row r="874" spans="4:40" ht="18.95" customHeight="1">
      <c r="D874" s="514"/>
      <c r="E874" s="517"/>
      <c r="F874" s="520"/>
      <c r="G874" s="520"/>
      <c r="H874" s="520"/>
      <c r="I874" s="520"/>
      <c r="J874" s="522" t="str">
        <f>IF(L11="要","年度","")</f>
        <v>年度</v>
      </c>
      <c r="K874" s="522"/>
      <c r="L874" s="528"/>
      <c r="M874" s="531"/>
      <c r="N874" s="537"/>
      <c r="O874" s="537"/>
      <c r="P874" s="537"/>
      <c r="Q874" s="537"/>
      <c r="R874" s="537"/>
      <c r="S874" s="537"/>
      <c r="T874" s="537"/>
      <c r="U874" s="537"/>
      <c r="V874" s="537"/>
      <c r="W874" s="537"/>
      <c r="X874" s="537"/>
      <c r="Y874" s="537"/>
      <c r="Z874" s="537"/>
      <c r="AA874" s="537"/>
      <c r="AB874" s="537"/>
      <c r="AC874" s="537"/>
      <c r="AD874" s="537"/>
      <c r="AE874" s="458" t="str">
        <f>IF(L11="要","円","")</f>
        <v>円</v>
      </c>
      <c r="AF874" s="458"/>
      <c r="AG874" s="481"/>
      <c r="AH874" s="552"/>
      <c r="AI874" s="552"/>
      <c r="AJ874" s="552"/>
      <c r="AK874" s="552"/>
      <c r="AL874" s="552"/>
      <c r="AM874" s="552"/>
      <c r="AN874" s="552"/>
    </row>
    <row r="875" spans="4:40" ht="18.95" customHeight="1">
      <c r="D875" s="514"/>
      <c r="E875" s="517"/>
      <c r="F875" s="520"/>
      <c r="G875" s="520"/>
      <c r="H875" s="520"/>
      <c r="I875" s="520"/>
      <c r="J875" s="523"/>
      <c r="K875" s="523"/>
      <c r="L875" s="529"/>
      <c r="M875" s="532"/>
      <c r="N875" s="538"/>
      <c r="O875" s="538"/>
      <c r="P875" s="538"/>
      <c r="Q875" s="538"/>
      <c r="R875" s="538"/>
      <c r="S875" s="538"/>
      <c r="T875" s="538"/>
      <c r="U875" s="538"/>
      <c r="V875" s="538"/>
      <c r="W875" s="538"/>
      <c r="X875" s="538"/>
      <c r="Y875" s="538"/>
      <c r="Z875" s="538"/>
      <c r="AA875" s="538"/>
      <c r="AB875" s="538"/>
      <c r="AC875" s="538"/>
      <c r="AD875" s="538"/>
      <c r="AE875" s="459"/>
      <c r="AF875" s="459"/>
      <c r="AG875" s="549"/>
      <c r="AH875" s="552"/>
      <c r="AI875" s="552"/>
      <c r="AJ875" s="552"/>
      <c r="AK875" s="552"/>
      <c r="AL875" s="552"/>
      <c r="AM875" s="552"/>
      <c r="AN875" s="552"/>
    </row>
    <row r="876" spans="4:40" ht="18.95" customHeight="1">
      <c r="D876" s="514"/>
      <c r="E876" s="517"/>
      <c r="F876" s="520"/>
      <c r="G876" s="520"/>
      <c r="H876" s="520"/>
      <c r="I876" s="520"/>
      <c r="J876" s="522" t="str">
        <f>IF(L11="要","年度","")</f>
        <v>年度</v>
      </c>
      <c r="K876" s="522"/>
      <c r="L876" s="528"/>
      <c r="M876" s="531"/>
      <c r="N876" s="537"/>
      <c r="O876" s="537"/>
      <c r="P876" s="537"/>
      <c r="Q876" s="537"/>
      <c r="R876" s="537"/>
      <c r="S876" s="537"/>
      <c r="T876" s="537"/>
      <c r="U876" s="537"/>
      <c r="V876" s="537"/>
      <c r="W876" s="537"/>
      <c r="X876" s="537"/>
      <c r="Y876" s="537"/>
      <c r="Z876" s="537"/>
      <c r="AA876" s="537"/>
      <c r="AB876" s="537"/>
      <c r="AC876" s="537"/>
      <c r="AD876" s="537"/>
      <c r="AE876" s="458" t="str">
        <f>IF(L11="要","円","")</f>
        <v>円</v>
      </c>
      <c r="AF876" s="458"/>
      <c r="AG876" s="481"/>
      <c r="AH876" s="552"/>
      <c r="AI876" s="552"/>
      <c r="AJ876" s="552"/>
      <c r="AK876" s="552"/>
      <c r="AL876" s="552"/>
      <c r="AM876" s="552"/>
      <c r="AN876" s="552"/>
    </row>
    <row r="877" spans="4:40" ht="18.95" customHeight="1">
      <c r="D877" s="514"/>
      <c r="E877" s="517"/>
      <c r="F877" s="520"/>
      <c r="G877" s="520"/>
      <c r="H877" s="520"/>
      <c r="I877" s="520"/>
      <c r="J877" s="523"/>
      <c r="K877" s="523"/>
      <c r="L877" s="529"/>
      <c r="M877" s="532"/>
      <c r="N877" s="538"/>
      <c r="O877" s="538"/>
      <c r="P877" s="538"/>
      <c r="Q877" s="538"/>
      <c r="R877" s="538"/>
      <c r="S877" s="538"/>
      <c r="T877" s="538"/>
      <c r="U877" s="538"/>
      <c r="V877" s="538"/>
      <c r="W877" s="538"/>
      <c r="X877" s="538"/>
      <c r="Y877" s="538"/>
      <c r="Z877" s="538"/>
      <c r="AA877" s="538"/>
      <c r="AB877" s="538"/>
      <c r="AC877" s="538"/>
      <c r="AD877" s="538"/>
      <c r="AE877" s="459"/>
      <c r="AF877" s="459"/>
      <c r="AG877" s="549"/>
      <c r="AH877" s="552"/>
      <c r="AI877" s="552"/>
      <c r="AJ877" s="552"/>
      <c r="AK877" s="552"/>
      <c r="AL877" s="552"/>
      <c r="AM877" s="552"/>
      <c r="AN877" s="552"/>
    </row>
    <row r="878" spans="4:40" ht="18.95" customHeight="1">
      <c r="D878" s="514"/>
      <c r="E878" s="517"/>
      <c r="F878" s="520"/>
      <c r="G878" s="520"/>
      <c r="H878" s="520"/>
      <c r="I878" s="520"/>
      <c r="J878" s="522" t="str">
        <f>IF(L11="要","年度","")</f>
        <v>年度</v>
      </c>
      <c r="K878" s="522"/>
      <c r="L878" s="528"/>
      <c r="M878" s="531"/>
      <c r="N878" s="537"/>
      <c r="O878" s="537"/>
      <c r="P878" s="537"/>
      <c r="Q878" s="537"/>
      <c r="R878" s="537"/>
      <c r="S878" s="537"/>
      <c r="T878" s="537"/>
      <c r="U878" s="537"/>
      <c r="V878" s="537"/>
      <c r="W878" s="537"/>
      <c r="X878" s="537"/>
      <c r="Y878" s="537"/>
      <c r="Z878" s="537"/>
      <c r="AA878" s="537"/>
      <c r="AB878" s="537"/>
      <c r="AC878" s="537"/>
      <c r="AD878" s="537"/>
      <c r="AE878" s="458" t="str">
        <f>IF(L11="要","円","")</f>
        <v>円</v>
      </c>
      <c r="AF878" s="458"/>
      <c r="AG878" s="481"/>
      <c r="AH878" s="552"/>
      <c r="AI878" s="552"/>
      <c r="AJ878" s="552"/>
      <c r="AK878" s="552"/>
      <c r="AL878" s="552"/>
      <c r="AM878" s="552"/>
      <c r="AN878" s="552"/>
    </row>
    <row r="879" spans="4:40" ht="18.95" customHeight="1">
      <c r="D879" s="514"/>
      <c r="E879" s="517"/>
      <c r="F879" s="520"/>
      <c r="G879" s="520"/>
      <c r="H879" s="520"/>
      <c r="I879" s="520"/>
      <c r="J879" s="523"/>
      <c r="K879" s="523"/>
      <c r="L879" s="529"/>
      <c r="M879" s="532"/>
      <c r="N879" s="538"/>
      <c r="O879" s="538"/>
      <c r="P879" s="538"/>
      <c r="Q879" s="538"/>
      <c r="R879" s="538"/>
      <c r="S879" s="538"/>
      <c r="T879" s="538"/>
      <c r="U879" s="538"/>
      <c r="V879" s="538"/>
      <c r="W879" s="538"/>
      <c r="X879" s="538"/>
      <c r="Y879" s="538"/>
      <c r="Z879" s="538"/>
      <c r="AA879" s="538"/>
      <c r="AB879" s="538"/>
      <c r="AC879" s="538"/>
      <c r="AD879" s="538"/>
      <c r="AE879" s="459"/>
      <c r="AF879" s="459"/>
      <c r="AG879" s="549"/>
      <c r="AH879" s="552"/>
      <c r="AI879" s="552"/>
      <c r="AJ879" s="552"/>
      <c r="AK879" s="552"/>
      <c r="AL879" s="552"/>
      <c r="AM879" s="552"/>
      <c r="AN879" s="552"/>
    </row>
    <row r="880" spans="4:40" ht="18.95" customHeight="1">
      <c r="D880" s="514"/>
      <c r="E880" s="515" t="str">
        <f>IF(L11="要","合　計","")</f>
        <v>合　計</v>
      </c>
      <c r="F880" s="518"/>
      <c r="G880" s="518"/>
      <c r="H880" s="518"/>
      <c r="I880" s="518"/>
      <c r="J880" s="518"/>
      <c r="K880" s="518"/>
      <c r="L880" s="526"/>
      <c r="M880" s="533"/>
      <c r="N880" s="539"/>
      <c r="O880" s="539"/>
      <c r="P880" s="539"/>
      <c r="Q880" s="539"/>
      <c r="R880" s="539"/>
      <c r="S880" s="539"/>
      <c r="T880" s="539"/>
      <c r="U880" s="539"/>
      <c r="V880" s="539"/>
      <c r="W880" s="539"/>
      <c r="X880" s="539"/>
      <c r="Y880" s="539"/>
      <c r="Z880" s="539"/>
      <c r="AA880" s="539"/>
      <c r="AB880" s="539"/>
      <c r="AC880" s="539"/>
      <c r="AD880" s="539"/>
      <c r="AE880" s="546" t="str">
        <f>IF(L11="要","円","")</f>
        <v>円</v>
      </c>
      <c r="AF880" s="546"/>
      <c r="AG880" s="550"/>
      <c r="AH880" s="552"/>
      <c r="AI880" s="552"/>
      <c r="AJ880" s="552"/>
      <c r="AK880" s="552"/>
      <c r="AL880" s="552"/>
      <c r="AM880" s="552"/>
      <c r="AN880" s="552"/>
    </row>
    <row r="881" spans="4:42" ht="18.95" customHeight="1">
      <c r="D881" s="514"/>
      <c r="E881" s="103"/>
      <c r="F881" s="105"/>
      <c r="G881" s="105"/>
      <c r="H881" s="105"/>
      <c r="I881" s="105"/>
      <c r="J881" s="105"/>
      <c r="K881" s="105"/>
      <c r="L881" s="107"/>
      <c r="M881" s="534"/>
      <c r="N881" s="540"/>
      <c r="O881" s="540"/>
      <c r="P881" s="540"/>
      <c r="Q881" s="540"/>
      <c r="R881" s="540"/>
      <c r="S881" s="540"/>
      <c r="T881" s="540"/>
      <c r="U881" s="540"/>
      <c r="V881" s="540"/>
      <c r="W881" s="540"/>
      <c r="X881" s="540"/>
      <c r="Y881" s="540"/>
      <c r="Z881" s="540"/>
      <c r="AA881" s="540"/>
      <c r="AB881" s="540"/>
      <c r="AC881" s="540"/>
      <c r="AD881" s="540"/>
      <c r="AE881" s="547"/>
      <c r="AF881" s="547"/>
      <c r="AG881" s="551"/>
      <c r="AH881" s="552"/>
      <c r="AI881" s="552"/>
      <c r="AJ881" s="552"/>
      <c r="AK881" s="552"/>
      <c r="AL881" s="552"/>
      <c r="AM881" s="552"/>
      <c r="AN881" s="552"/>
    </row>
    <row r="882" spans="4:42" ht="18.95" customHeight="1">
      <c r="D882" s="514"/>
      <c r="E882" s="516"/>
      <c r="F882" s="519"/>
      <c r="G882" s="519"/>
      <c r="H882" s="519"/>
      <c r="I882" s="519"/>
      <c r="J882" s="519"/>
      <c r="K882" s="519"/>
      <c r="L882" s="527"/>
      <c r="M882" s="535" t="str">
        <f>IF(L11="要","（","")</f>
        <v>（</v>
      </c>
      <c r="N882" s="473" t="str">
        <f>IF(L11="要","内消費税及び地方消費税の額","")</f>
        <v>内消費税及び地方消費税の額</v>
      </c>
      <c r="O882" s="473"/>
      <c r="P882" s="473"/>
      <c r="Q882" s="473"/>
      <c r="R882" s="473"/>
      <c r="S882" s="473"/>
      <c r="T882" s="473"/>
      <c r="U882" s="473"/>
      <c r="V882" s="473"/>
      <c r="W882" s="473"/>
      <c r="X882" s="541"/>
      <c r="Y882" s="541"/>
      <c r="Z882" s="541"/>
      <c r="AA882" s="541"/>
      <c r="AB882" s="541"/>
      <c r="AC882" s="541"/>
      <c r="AD882" s="541"/>
      <c r="AE882" s="459" t="str">
        <f>IF(L11="要","円）","")</f>
        <v>円）</v>
      </c>
      <c r="AF882" s="459"/>
      <c r="AG882" s="549"/>
      <c r="AH882" s="552"/>
      <c r="AI882" s="552"/>
      <c r="AJ882" s="552"/>
      <c r="AK882" s="552"/>
      <c r="AL882" s="552"/>
      <c r="AM882" s="552"/>
      <c r="AN882" s="552"/>
    </row>
    <row r="883" spans="4:42" ht="18.95" customHeight="1">
      <c r="D883" s="514"/>
    </row>
    <row r="884" spans="4:42" ht="18.95" customHeight="1">
      <c r="D884" s="514"/>
    </row>
    <row r="885" spans="4:42" ht="18.95" customHeight="1">
      <c r="D885" s="514" t="str">
        <f>IF(L11="要","２．","")</f>
        <v>２．</v>
      </c>
      <c r="F885" s="521" t="str">
        <f>IF(L11="要","発注者は、予算の都合等、必要がある場合は、支払限度額を変更できるものとする。","")</f>
        <v>発注者は、予算の都合等、必要がある場合は、支払限度額を変更できるものとする。</v>
      </c>
    </row>
    <row r="886" spans="4:42" ht="18.95" customHeight="1">
      <c r="D886" s="514"/>
    </row>
    <row r="887" spans="4:42" ht="18.95" customHeight="1">
      <c r="D887" s="514"/>
    </row>
    <row r="888" spans="4:42" ht="18.95" customHeight="1">
      <c r="D888" s="514" t="str">
        <f>IF(L11="要","３．","")</f>
        <v>３．</v>
      </c>
      <c r="F888" s="39" t="str">
        <f>IF(L11="要","発注者が支払限度額を変更する場合は、受注者に通知する。","")</f>
        <v>発注者が支払限度額を変更する場合は、受注者に通知する。</v>
      </c>
    </row>
    <row r="889" spans="4:42" ht="18.95" customHeight="1">
      <c r="D889" s="39"/>
    </row>
    <row r="891" spans="4:42" ht="18.95" customHeight="1">
      <c r="D891" s="401" t="str">
        <f>IF(L11="要","４.","")</f>
        <v>４.</v>
      </c>
      <c r="E891" s="401"/>
      <c r="F891" s="401"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91" s="401"/>
      <c r="H891" s="401"/>
      <c r="I891" s="401"/>
      <c r="J891" s="401"/>
      <c r="K891" s="401"/>
      <c r="L891" s="401"/>
      <c r="M891" s="401"/>
      <c r="N891" s="401"/>
      <c r="O891" s="401"/>
      <c r="P891" s="401"/>
      <c r="Q891" s="401"/>
      <c r="R891" s="401"/>
      <c r="S891" s="401"/>
      <c r="T891" s="401"/>
      <c r="U891" s="401"/>
      <c r="V891" s="401"/>
      <c r="W891" s="401"/>
      <c r="X891" s="401"/>
      <c r="Y891" s="401"/>
      <c r="Z891" s="401"/>
      <c r="AA891" s="401"/>
      <c r="AB891" s="401"/>
      <c r="AC891" s="401"/>
      <c r="AD891" s="401"/>
      <c r="AE891" s="401"/>
      <c r="AF891" s="401"/>
      <c r="AG891" s="401"/>
      <c r="AH891" s="401"/>
      <c r="AI891" s="401"/>
      <c r="AJ891" s="401"/>
      <c r="AK891" s="401"/>
      <c r="AL891" s="401"/>
      <c r="AM891" s="401"/>
      <c r="AN891" s="401"/>
      <c r="AO891" s="401"/>
      <c r="AP891" s="401"/>
    </row>
    <row r="892" spans="4:42" ht="18.95" customHeight="1">
      <c r="D892" s="402"/>
      <c r="E892" s="402"/>
      <c r="F892" s="401"/>
      <c r="G892" s="401"/>
      <c r="H892" s="401"/>
      <c r="I892" s="401"/>
      <c r="J892" s="401"/>
      <c r="K892" s="401"/>
      <c r="L892" s="401"/>
      <c r="M892" s="401"/>
      <c r="N892" s="401"/>
      <c r="O892" s="401"/>
      <c r="P892" s="401"/>
      <c r="Q892" s="401"/>
      <c r="R892" s="401"/>
      <c r="S892" s="401"/>
      <c r="T892" s="401"/>
      <c r="U892" s="401"/>
      <c r="V892" s="401"/>
      <c r="W892" s="401"/>
      <c r="X892" s="401"/>
      <c r="Y892" s="401"/>
      <c r="Z892" s="401"/>
      <c r="AA892" s="401"/>
      <c r="AB892" s="401"/>
      <c r="AC892" s="401"/>
      <c r="AD892" s="401"/>
      <c r="AE892" s="401"/>
      <c r="AF892" s="401"/>
      <c r="AG892" s="401"/>
      <c r="AH892" s="401"/>
      <c r="AI892" s="401"/>
      <c r="AJ892" s="401"/>
      <c r="AK892" s="401"/>
      <c r="AL892" s="401"/>
      <c r="AM892" s="401"/>
      <c r="AN892" s="401"/>
      <c r="AO892" s="401"/>
      <c r="AP892" s="401"/>
    </row>
    <row r="906" spans="22:43" ht="18.95" customHeight="1">
      <c r="V906" s="480">
        <f>V862+1</f>
        <v>19</v>
      </c>
      <c r="AQ906" s="102" t="str">
        <f>目次!F1</f>
        <v>【契約監理/20240401/第1版】</v>
      </c>
    </row>
  </sheetData>
  <sheetProtection password="CF8E" sheet="1" objects="1" scenarios="1" selectLockedCells="1"/>
  <mergeCells count="223">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AF12:AI12"/>
    <mergeCell ref="AJ12:AO12"/>
    <mergeCell ref="AP12:BI12"/>
    <mergeCell ref="BJ12:BM12"/>
    <mergeCell ref="BN12:BS12"/>
    <mergeCell ref="BT12:CM12"/>
    <mergeCell ref="CN12:CQ12"/>
    <mergeCell ref="CR12:CW12"/>
    <mergeCell ref="CX12:DQ12"/>
    <mergeCell ref="B13:E13"/>
    <mergeCell ref="F13:K13"/>
    <mergeCell ref="L13:AE13"/>
    <mergeCell ref="AF13:AI13"/>
    <mergeCell ref="AJ13:AO13"/>
    <mergeCell ref="AP13:BI13"/>
    <mergeCell ref="BJ13:BM13"/>
    <mergeCell ref="BN13:BS13"/>
    <mergeCell ref="BT13:CM13"/>
    <mergeCell ref="CN13:CQ13"/>
    <mergeCell ref="CR13:CW13"/>
    <mergeCell ref="CX13:DQ13"/>
    <mergeCell ref="B14:E14"/>
    <mergeCell ref="F14:K14"/>
    <mergeCell ref="L14:AE14"/>
    <mergeCell ref="AF14:AI14"/>
    <mergeCell ref="AJ14:AO14"/>
    <mergeCell ref="AP14:BI14"/>
    <mergeCell ref="BN14:BS14"/>
    <mergeCell ref="BT14:CM14"/>
    <mergeCell ref="CR14:CW14"/>
    <mergeCell ref="CX14:DQ14"/>
    <mergeCell ref="B15:E15"/>
    <mergeCell ref="F15:K15"/>
    <mergeCell ref="L15:AE15"/>
    <mergeCell ref="AF15:AI15"/>
    <mergeCell ref="AJ15:AO15"/>
    <mergeCell ref="AP15:BI15"/>
    <mergeCell ref="BN15:BS15"/>
    <mergeCell ref="BT15:CM15"/>
    <mergeCell ref="CR15:CW15"/>
    <mergeCell ref="CX15:DQ15"/>
    <mergeCell ref="F16:M16"/>
    <mergeCell ref="AL92:AM92"/>
    <mergeCell ref="AC837:AJ837"/>
    <mergeCell ref="O840:AN840"/>
    <mergeCell ref="Y842:AN842"/>
    <mergeCell ref="Y845:AC845"/>
    <mergeCell ref="AD845:AK845"/>
    <mergeCell ref="Y849:AN849"/>
    <mergeCell ref="Y852:AC852"/>
    <mergeCell ref="AE852:AL852"/>
    <mergeCell ref="Y856:AN856"/>
    <mergeCell ref="Y859:AC859"/>
    <mergeCell ref="AE859:AL859"/>
    <mergeCell ref="M872:AG872"/>
    <mergeCell ref="M873:AG873"/>
    <mergeCell ref="N882:W882"/>
    <mergeCell ref="X882:AD882"/>
    <mergeCell ref="AE882:AG882"/>
    <mergeCell ref="D891:E891"/>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P82:Q85"/>
    <mergeCell ref="S82:AM85"/>
    <mergeCell ref="S86:U88"/>
    <mergeCell ref="W86:AD88"/>
    <mergeCell ref="AE86:AM88"/>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3:AN844"/>
    <mergeCell ref="Y850:AN851"/>
    <mergeCell ref="Y857:AN858"/>
    <mergeCell ref="K865:AG867"/>
    <mergeCell ref="E872:L873"/>
    <mergeCell ref="AH872:AN873"/>
    <mergeCell ref="E874:I875"/>
    <mergeCell ref="J874:L875"/>
    <mergeCell ref="M874:AD875"/>
    <mergeCell ref="AE874:AG875"/>
    <mergeCell ref="AH874:AN875"/>
    <mergeCell ref="E876:I877"/>
    <mergeCell ref="J876:L877"/>
    <mergeCell ref="M876:AD877"/>
    <mergeCell ref="AE876:AG877"/>
    <mergeCell ref="AH876:AN877"/>
    <mergeCell ref="E878:I879"/>
    <mergeCell ref="J878:L879"/>
    <mergeCell ref="M878:AD879"/>
    <mergeCell ref="AE878:AG879"/>
    <mergeCell ref="AH878:AN879"/>
    <mergeCell ref="E880:L882"/>
    <mergeCell ref="M880:AD881"/>
    <mergeCell ref="AE880:AG881"/>
    <mergeCell ref="AH880:AN882"/>
    <mergeCell ref="F891:AP892"/>
    <mergeCell ref="E52:F59"/>
    <mergeCell ref="G52:L59"/>
    <mergeCell ref="M52:M59"/>
    <mergeCell ref="E60:F77"/>
    <mergeCell ref="G60:L77"/>
    <mergeCell ref="M60:M77"/>
    <mergeCell ref="E78:F89"/>
    <mergeCell ref="G78:L89"/>
    <mergeCell ref="M78:M89"/>
  </mergeCells>
  <phoneticPr fontId="16"/>
  <conditionalFormatting sqref="D885:AN892">
    <cfRule type="expression" dxfId="29" priority="1" stopIfTrue="1">
      <formula>$L$11&lt;&gt;"要"</formula>
    </cfRule>
  </conditionalFormatting>
  <conditionalFormatting sqref="E872:AN882">
    <cfRule type="expression" dxfId="28" priority="2" stopIfTrue="1">
      <formula>$L$11&lt;&gt;"要"</formula>
    </cfRule>
  </conditionalFormatting>
  <dataValidations count="1">
    <dataValidation type="list" allowBlank="0" showDropDown="0" showInputMessage="1" showErrorMessage="1" sqref="L11:N11">
      <formula1>"要,不要"</formula1>
    </dataValidation>
  </dataValidations>
  <pageMargins left="0.59055118110236227" right="0.55118110236220474" top="0.78740157480314965" bottom="0.35433070866141736" header="0.31496062992125984" footer="0.62992125984251968"/>
  <pageSetup paperSize="9" fitToWidth="1" fitToHeight="1" pageOrder="overThenDown" orientation="portrait" usePrinterDefaults="1" r:id="rId1"/>
  <headerFooter alignWithMargins="0"/>
  <drawing r:id="rId2"/>
  <legacyDrawing r:id="rId3"/>
  <oleObjects>
    <mc:AlternateContent>
      <mc:Choice xmlns:x14="http://schemas.microsoft.com/office/spreadsheetml/2009/9/main" Requires="x14">
        <oleObject progId="文書" shapeId="98322" r:id="rId4">
          <objectPr defaultSize="0" r:id="rId5">
            <anchor moveWithCells="1">
              <from xmlns:xdr="http://schemas.openxmlformats.org/drawingml/2006/spreadsheetDrawing">
                <xdr:col>2</xdr:col>
                <xdr:colOff>57150</xdr:colOff>
                <xdr:row>110</xdr:row>
                <xdr:rowOff>0</xdr:rowOff>
              </from>
              <to xmlns:xdr="http://schemas.openxmlformats.org/drawingml/2006/spreadsheetDrawing">
                <xdr:col>39</xdr:col>
                <xdr:colOff>76200</xdr:colOff>
                <xdr:row>149</xdr:row>
                <xdr:rowOff>95250</xdr:rowOff>
              </to>
            </anchor>
          </objectPr>
        </oleObject>
      </mc:Choice>
      <mc:Fallback>
        <oleObject progId="文書" shapeId="98322" r:id="rId4"/>
      </mc:Fallback>
    </mc:AlternateContent>
    <mc:AlternateContent>
      <mc:Choice xmlns:x14="http://schemas.microsoft.com/office/spreadsheetml/2009/9/main" Requires="x14">
        <oleObject progId="文書" shapeId="98323" r:id="rId6">
          <objectPr defaultSize="0" r:id="rId7">
            <anchor moveWithCells="1">
              <from xmlns:xdr="http://schemas.openxmlformats.org/drawingml/2006/spreadsheetDrawing">
                <xdr:col>2</xdr:col>
                <xdr:colOff>76200</xdr:colOff>
                <xdr:row>153</xdr:row>
                <xdr:rowOff>209550</xdr:rowOff>
              </from>
              <to xmlns:xdr="http://schemas.openxmlformats.org/drawingml/2006/spreadsheetDrawing">
                <xdr:col>38</xdr:col>
                <xdr:colOff>142875</xdr:colOff>
                <xdr:row>192</xdr:row>
                <xdr:rowOff>219075</xdr:rowOff>
              </to>
            </anchor>
          </objectPr>
        </oleObject>
      </mc:Choice>
      <mc:Fallback>
        <oleObject progId="文書" shapeId="98323" r:id="rId6"/>
      </mc:Fallback>
    </mc:AlternateContent>
    <mc:AlternateContent>
      <mc:Choice xmlns:x14="http://schemas.microsoft.com/office/spreadsheetml/2009/9/main" Requires="x14">
        <oleObject progId="文書" shapeId="98324" r:id="rId8">
          <objectPr defaultSize="0" r:id="rId9">
            <anchor moveWithCells="1">
              <from xmlns:xdr="http://schemas.openxmlformats.org/drawingml/2006/spreadsheetDrawing">
                <xdr:col>2</xdr:col>
                <xdr:colOff>38100</xdr:colOff>
                <xdr:row>198</xdr:row>
                <xdr:rowOff>57785</xdr:rowOff>
              </from>
              <to xmlns:xdr="http://schemas.openxmlformats.org/drawingml/2006/spreadsheetDrawing">
                <xdr:col>39</xdr:col>
                <xdr:colOff>47625</xdr:colOff>
                <xdr:row>237</xdr:row>
                <xdr:rowOff>46990</xdr:rowOff>
              </to>
            </anchor>
          </objectPr>
        </oleObject>
      </mc:Choice>
      <mc:Fallback>
        <oleObject progId="文書" shapeId="98324" r:id="rId8"/>
      </mc:Fallback>
    </mc:AlternateContent>
    <mc:AlternateContent>
      <mc:Choice xmlns:x14="http://schemas.microsoft.com/office/spreadsheetml/2009/9/main" Requires="x14">
        <oleObject progId="文書" shapeId="98325" r:id="rId10">
          <objectPr defaultSize="0" r:id="rId11">
            <anchor moveWithCells="1">
              <from xmlns:xdr="http://schemas.openxmlformats.org/drawingml/2006/spreadsheetDrawing">
                <xdr:col>1</xdr:col>
                <xdr:colOff>142875</xdr:colOff>
                <xdr:row>242</xdr:row>
                <xdr:rowOff>46990</xdr:rowOff>
              </from>
              <to xmlns:xdr="http://schemas.openxmlformats.org/drawingml/2006/spreadsheetDrawing">
                <xdr:col>38</xdr:col>
                <xdr:colOff>133350</xdr:colOff>
                <xdr:row>281</xdr:row>
                <xdr:rowOff>57785</xdr:rowOff>
              </to>
            </anchor>
          </objectPr>
        </oleObject>
      </mc:Choice>
      <mc:Fallback>
        <oleObject progId="文書" shapeId="98325" r:id="rId10"/>
      </mc:Fallback>
    </mc:AlternateContent>
    <mc:AlternateContent>
      <mc:Choice xmlns:x14="http://schemas.microsoft.com/office/spreadsheetml/2009/9/main" Requires="x14">
        <oleObject progId="文書" shapeId="98326" r:id="rId12">
          <objectPr defaultSize="0" r:id="rId13">
            <anchor moveWithCells="1">
              <from xmlns:xdr="http://schemas.openxmlformats.org/drawingml/2006/spreadsheetDrawing">
                <xdr:col>1</xdr:col>
                <xdr:colOff>133350</xdr:colOff>
                <xdr:row>286</xdr:row>
                <xdr:rowOff>37465</xdr:rowOff>
              </from>
              <to xmlns:xdr="http://schemas.openxmlformats.org/drawingml/2006/spreadsheetDrawing">
                <xdr:col>39</xdr:col>
                <xdr:colOff>19050</xdr:colOff>
                <xdr:row>325</xdr:row>
                <xdr:rowOff>57785</xdr:rowOff>
              </to>
            </anchor>
          </objectPr>
        </oleObject>
      </mc:Choice>
      <mc:Fallback>
        <oleObject progId="文書" shapeId="98326" r:id="rId12"/>
      </mc:Fallback>
    </mc:AlternateContent>
    <mc:AlternateContent>
      <mc:Choice xmlns:x14="http://schemas.microsoft.com/office/spreadsheetml/2009/9/main" Requires="x14">
        <oleObject progId="文書" shapeId="98327" r:id="rId14">
          <objectPr defaultSize="0" r:id="rId15">
            <anchor moveWithCells="1">
              <from xmlns:xdr="http://schemas.openxmlformats.org/drawingml/2006/spreadsheetDrawing">
                <xdr:col>1</xdr:col>
                <xdr:colOff>152400</xdr:colOff>
                <xdr:row>330</xdr:row>
                <xdr:rowOff>95250</xdr:rowOff>
              </from>
              <to xmlns:xdr="http://schemas.openxmlformats.org/drawingml/2006/spreadsheetDrawing">
                <xdr:col>39</xdr:col>
                <xdr:colOff>28575</xdr:colOff>
                <xdr:row>369</xdr:row>
                <xdr:rowOff>104775</xdr:rowOff>
              </to>
            </anchor>
          </objectPr>
        </oleObject>
      </mc:Choice>
      <mc:Fallback>
        <oleObject progId="文書" shapeId="98327" r:id="rId14"/>
      </mc:Fallback>
    </mc:AlternateContent>
    <mc:AlternateContent>
      <mc:Choice xmlns:x14="http://schemas.microsoft.com/office/spreadsheetml/2009/9/main" Requires="x14">
        <oleObject progId="文書" shapeId="98328" r:id="rId16">
          <objectPr defaultSize="0" r:id="rId17">
            <anchor moveWithCells="1">
              <from xmlns:xdr="http://schemas.openxmlformats.org/drawingml/2006/spreadsheetDrawing">
                <xdr:col>2</xdr:col>
                <xdr:colOff>47625</xdr:colOff>
                <xdr:row>374</xdr:row>
                <xdr:rowOff>142240</xdr:rowOff>
              </from>
              <to xmlns:xdr="http://schemas.openxmlformats.org/drawingml/2006/spreadsheetDrawing">
                <xdr:col>38</xdr:col>
                <xdr:colOff>142875</xdr:colOff>
                <xdr:row>413</xdr:row>
                <xdr:rowOff>85725</xdr:rowOff>
              </to>
            </anchor>
          </objectPr>
        </oleObject>
      </mc:Choice>
      <mc:Fallback>
        <oleObject progId="文書" shapeId="98328" r:id="rId16"/>
      </mc:Fallback>
    </mc:AlternateContent>
    <mc:AlternateContent>
      <mc:Choice xmlns:x14="http://schemas.microsoft.com/office/spreadsheetml/2009/9/main" Requires="x14">
        <oleObject progId="文書" shapeId="98329" r:id="rId18">
          <objectPr defaultSize="0" r:id="rId19">
            <anchor moveWithCells="1">
              <from xmlns:xdr="http://schemas.openxmlformats.org/drawingml/2006/spreadsheetDrawing">
                <xdr:col>2</xdr:col>
                <xdr:colOff>19050</xdr:colOff>
                <xdr:row>418</xdr:row>
                <xdr:rowOff>67310</xdr:rowOff>
              </from>
              <to xmlns:xdr="http://schemas.openxmlformats.org/drawingml/2006/spreadsheetDrawing">
                <xdr:col>38</xdr:col>
                <xdr:colOff>123825</xdr:colOff>
                <xdr:row>457</xdr:row>
                <xdr:rowOff>19050</xdr:rowOff>
              </to>
            </anchor>
          </objectPr>
        </oleObject>
      </mc:Choice>
      <mc:Fallback>
        <oleObject progId="文書" shapeId="98329" r:id="rId18"/>
      </mc:Fallback>
    </mc:AlternateContent>
    <mc:AlternateContent>
      <mc:Choice xmlns:x14="http://schemas.microsoft.com/office/spreadsheetml/2009/9/main" Requires="x14">
        <oleObject progId="文書" shapeId="98330" r:id="rId20">
          <objectPr defaultSize="0" r:id="rId21">
            <anchor moveWithCells="1">
              <from xmlns:xdr="http://schemas.openxmlformats.org/drawingml/2006/spreadsheetDrawing">
                <xdr:col>1</xdr:col>
                <xdr:colOff>142875</xdr:colOff>
                <xdr:row>462</xdr:row>
                <xdr:rowOff>85725</xdr:rowOff>
              </from>
              <to xmlns:xdr="http://schemas.openxmlformats.org/drawingml/2006/spreadsheetDrawing">
                <xdr:col>38</xdr:col>
                <xdr:colOff>85725</xdr:colOff>
                <xdr:row>501</xdr:row>
                <xdr:rowOff>37465</xdr:rowOff>
              </to>
            </anchor>
          </objectPr>
        </oleObject>
      </mc:Choice>
      <mc:Fallback>
        <oleObject progId="文書" shapeId="98330" r:id="rId20"/>
      </mc:Fallback>
    </mc:AlternateContent>
    <mc:AlternateContent>
      <mc:Choice xmlns:x14="http://schemas.microsoft.com/office/spreadsheetml/2009/9/main" Requires="x14">
        <oleObject progId="文書" shapeId="98331" r:id="rId22">
          <objectPr defaultSize="0" r:id="rId23">
            <anchor moveWithCells="1">
              <from xmlns:xdr="http://schemas.openxmlformats.org/drawingml/2006/spreadsheetDrawing">
                <xdr:col>1</xdr:col>
                <xdr:colOff>133350</xdr:colOff>
                <xdr:row>506</xdr:row>
                <xdr:rowOff>133350</xdr:rowOff>
              </from>
              <to xmlns:xdr="http://schemas.openxmlformats.org/drawingml/2006/spreadsheetDrawing">
                <xdr:col>38</xdr:col>
                <xdr:colOff>133350</xdr:colOff>
                <xdr:row>545</xdr:row>
                <xdr:rowOff>190500</xdr:rowOff>
              </to>
            </anchor>
          </objectPr>
        </oleObject>
      </mc:Choice>
      <mc:Fallback>
        <oleObject progId="文書" shapeId="98331" r:id="rId22"/>
      </mc:Fallback>
    </mc:AlternateContent>
    <mc:AlternateContent>
      <mc:Choice xmlns:x14="http://schemas.microsoft.com/office/spreadsheetml/2009/9/main" Requires="x14">
        <oleObject progId="文書" shapeId="98332" r:id="rId24">
          <objectPr defaultSize="0" r:id="rId25">
            <anchor moveWithCells="1">
              <from xmlns:xdr="http://schemas.openxmlformats.org/drawingml/2006/spreadsheetDrawing">
                <xdr:col>1</xdr:col>
                <xdr:colOff>133350</xdr:colOff>
                <xdr:row>550</xdr:row>
                <xdr:rowOff>151765</xdr:rowOff>
              </from>
              <to xmlns:xdr="http://schemas.openxmlformats.org/drawingml/2006/spreadsheetDrawing">
                <xdr:col>38</xdr:col>
                <xdr:colOff>76200</xdr:colOff>
                <xdr:row>589</xdr:row>
                <xdr:rowOff>104775</xdr:rowOff>
              </to>
            </anchor>
          </objectPr>
        </oleObject>
      </mc:Choice>
      <mc:Fallback>
        <oleObject progId="文書" shapeId="98332" r:id="rId24"/>
      </mc:Fallback>
    </mc:AlternateContent>
    <mc:AlternateContent>
      <mc:Choice xmlns:x14="http://schemas.microsoft.com/office/spreadsheetml/2009/9/main" Requires="x14">
        <oleObject progId="文書" shapeId="98333" r:id="rId26">
          <objectPr defaultSize="0" r:id="rId27">
            <anchor moveWithCells="1">
              <from xmlns:xdr="http://schemas.openxmlformats.org/drawingml/2006/spreadsheetDrawing">
                <xdr:col>1</xdr:col>
                <xdr:colOff>76200</xdr:colOff>
                <xdr:row>594</xdr:row>
                <xdr:rowOff>9525</xdr:rowOff>
              </from>
              <to xmlns:xdr="http://schemas.openxmlformats.org/drawingml/2006/spreadsheetDrawing">
                <xdr:col>38</xdr:col>
                <xdr:colOff>19050</xdr:colOff>
                <xdr:row>632</xdr:row>
                <xdr:rowOff>200025</xdr:rowOff>
              </to>
            </anchor>
          </objectPr>
        </oleObject>
      </mc:Choice>
      <mc:Fallback>
        <oleObject progId="文書" shapeId="98333" r:id="rId26"/>
      </mc:Fallback>
    </mc:AlternateContent>
    <mc:AlternateContent>
      <mc:Choice xmlns:x14="http://schemas.microsoft.com/office/spreadsheetml/2009/9/main" Requires="x14">
        <oleObject progId="文書" shapeId="98334" r:id="rId28">
          <objectPr defaultSize="0" r:id="rId29">
            <anchor moveWithCells="1">
              <from xmlns:xdr="http://schemas.openxmlformats.org/drawingml/2006/spreadsheetDrawing">
                <xdr:col>1</xdr:col>
                <xdr:colOff>142875</xdr:colOff>
                <xdr:row>638</xdr:row>
                <xdr:rowOff>123825</xdr:rowOff>
              </from>
              <to xmlns:xdr="http://schemas.openxmlformats.org/drawingml/2006/spreadsheetDrawing">
                <xdr:col>38</xdr:col>
                <xdr:colOff>85725</xdr:colOff>
                <xdr:row>677</xdr:row>
                <xdr:rowOff>104775</xdr:rowOff>
              </to>
            </anchor>
          </objectPr>
        </oleObject>
      </mc:Choice>
      <mc:Fallback>
        <oleObject progId="文書" shapeId="98334" r:id="rId28"/>
      </mc:Fallback>
    </mc:AlternateContent>
    <mc:AlternateContent>
      <mc:Choice xmlns:x14="http://schemas.microsoft.com/office/spreadsheetml/2009/9/main" Requires="x14">
        <oleObject progId="文書" shapeId="98335" r:id="rId30">
          <objectPr defaultSize="0" r:id="rId31">
            <anchor moveWithCells="1">
              <from xmlns:xdr="http://schemas.openxmlformats.org/drawingml/2006/spreadsheetDrawing">
                <xdr:col>1</xdr:col>
                <xdr:colOff>114300</xdr:colOff>
                <xdr:row>682</xdr:row>
                <xdr:rowOff>85725</xdr:rowOff>
              </from>
              <to xmlns:xdr="http://schemas.openxmlformats.org/drawingml/2006/spreadsheetDrawing">
                <xdr:col>38</xdr:col>
                <xdr:colOff>57150</xdr:colOff>
                <xdr:row>721</xdr:row>
                <xdr:rowOff>37465</xdr:rowOff>
              </to>
            </anchor>
          </objectPr>
        </oleObject>
      </mc:Choice>
      <mc:Fallback>
        <oleObject progId="文書" shapeId="98335" r:id="rId30"/>
      </mc:Fallback>
    </mc:AlternateContent>
    <mc:AlternateContent>
      <mc:Choice xmlns:x14="http://schemas.microsoft.com/office/spreadsheetml/2009/9/main" Requires="x14">
        <oleObject progId="文書" shapeId="98336" r:id="rId32">
          <objectPr defaultSize="0" r:id="rId33">
            <anchor moveWithCells="1">
              <from xmlns:xdr="http://schemas.openxmlformats.org/drawingml/2006/spreadsheetDrawing">
                <xdr:col>1</xdr:col>
                <xdr:colOff>76200</xdr:colOff>
                <xdr:row>725</xdr:row>
                <xdr:rowOff>37465</xdr:rowOff>
              </from>
              <to xmlns:xdr="http://schemas.openxmlformats.org/drawingml/2006/spreadsheetDrawing">
                <xdr:col>38</xdr:col>
                <xdr:colOff>19050</xdr:colOff>
                <xdr:row>763</xdr:row>
                <xdr:rowOff>228600</xdr:rowOff>
              </to>
            </anchor>
          </objectPr>
        </oleObject>
      </mc:Choice>
      <mc:Fallback>
        <oleObject progId="文書" shapeId="98336" r:id="rId32"/>
      </mc:Fallback>
    </mc:AlternateContent>
    <mc:AlternateContent>
      <mc:Choice xmlns:x14="http://schemas.microsoft.com/office/spreadsheetml/2009/9/main" Requires="x14">
        <oleObject progId="文書" shapeId="98337" r:id="rId34">
          <objectPr defaultSize="0" r:id="rId35">
            <anchor moveWithCells="1">
              <from xmlns:xdr="http://schemas.openxmlformats.org/drawingml/2006/spreadsheetDrawing">
                <xdr:col>1</xdr:col>
                <xdr:colOff>142875</xdr:colOff>
                <xdr:row>769</xdr:row>
                <xdr:rowOff>28575</xdr:rowOff>
              </from>
              <to xmlns:xdr="http://schemas.openxmlformats.org/drawingml/2006/spreadsheetDrawing">
                <xdr:col>38</xdr:col>
                <xdr:colOff>85725</xdr:colOff>
                <xdr:row>808</xdr:row>
                <xdr:rowOff>0</xdr:rowOff>
              </to>
            </anchor>
          </objectPr>
        </oleObject>
      </mc:Choice>
      <mc:Fallback>
        <oleObject progId="文書" shapeId="98337" r:id="rId3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FF00"/>
    <outlinePr showOutlineSymbols="0"/>
  </sheetPr>
  <dimension ref="A1:CM899"/>
  <sheetViews>
    <sheetView showGridLines="0" showZeros="0" showOutlineSymbols="0" workbookViewId="0">
      <selection activeCell="L2" sqref="L2:AE2"/>
    </sheetView>
  </sheetViews>
  <sheetFormatPr defaultColWidth="2.125" defaultRowHeight="18.95" customHeight="1"/>
  <cols>
    <col min="1" max="3" width="2.125" style="39"/>
    <col min="4" max="4" width="2.125" style="427"/>
    <col min="5" max="16384" width="2.125" style="39"/>
  </cols>
  <sheetData>
    <row r="1" spans="1:91" ht="5.0999999999999996" customHeight="1">
      <c r="D1" s="39"/>
    </row>
    <row r="2" spans="1:91" s="38" customFormat="1" ht="15" customHeight="1">
      <c r="A2" s="39"/>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38"/>
      <c r="BE2" s="39">
        <f>L7</f>
        <v>0</v>
      </c>
      <c r="BF2" s="39"/>
      <c r="BG2" s="39"/>
      <c r="BH2" s="39"/>
      <c r="BI2" s="39"/>
      <c r="BJ2" s="39"/>
      <c r="BK2" s="39"/>
      <c r="BL2" s="39"/>
      <c r="BM2" s="39"/>
      <c r="BN2" s="39"/>
      <c r="BO2" s="39"/>
      <c r="BP2" s="38"/>
      <c r="BQ2" s="38"/>
      <c r="BR2" s="38"/>
      <c r="BS2" s="38"/>
      <c r="BT2" s="38"/>
      <c r="BU2" s="38"/>
      <c r="BV2" s="38"/>
      <c r="BW2" s="38"/>
      <c r="BX2" s="38"/>
      <c r="BY2" s="38"/>
      <c r="BZ2" s="38"/>
      <c r="CA2" s="38"/>
      <c r="CB2" s="38"/>
      <c r="CC2" s="38"/>
      <c r="CD2" s="38"/>
      <c r="CE2" s="38"/>
      <c r="CF2" s="38"/>
      <c r="CG2" s="38"/>
      <c r="CH2" s="38"/>
      <c r="CI2" s="38"/>
      <c r="CJ2" s="38"/>
      <c r="CK2" s="38"/>
      <c r="CL2" s="38"/>
      <c r="CM2" s="38"/>
    </row>
    <row r="3" spans="1:91" s="38" customFormat="1" ht="15" customHeight="1">
      <c r="A3" s="39"/>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38"/>
      <c r="BE3" s="39">
        <f>IF(L7="",0,LEN(BE2))</f>
        <v>0</v>
      </c>
      <c r="BF3" s="39"/>
      <c r="BG3" s="39"/>
      <c r="BH3" s="39"/>
      <c r="BI3" s="39"/>
      <c r="BJ3" s="39"/>
      <c r="BK3" s="39"/>
      <c r="BL3" s="39"/>
      <c r="BM3" s="39"/>
      <c r="BN3" s="39"/>
      <c r="BO3" s="39"/>
      <c r="BP3" s="38"/>
      <c r="BQ3" s="38"/>
      <c r="BR3" s="38"/>
      <c r="BS3" s="38"/>
      <c r="BT3" s="38"/>
      <c r="BU3" s="38"/>
      <c r="BV3" s="38"/>
      <c r="BW3" s="38"/>
      <c r="BX3" s="38"/>
      <c r="BY3" s="38"/>
      <c r="BZ3" s="38"/>
      <c r="CA3" s="38"/>
      <c r="CB3" s="38"/>
      <c r="CC3" s="38"/>
      <c r="CD3" s="38"/>
      <c r="CE3" s="38"/>
      <c r="CF3" s="38"/>
      <c r="CG3" s="38"/>
      <c r="CH3" s="38"/>
      <c r="CI3" s="38"/>
      <c r="CJ3" s="38"/>
      <c r="CK3" s="38"/>
      <c r="CL3" s="38"/>
      <c r="CM3" s="38"/>
    </row>
    <row r="4" spans="1:91" s="38" customFormat="1" ht="15" customHeight="1">
      <c r="A4" s="39"/>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493" t="s">
        <v>32</v>
      </c>
      <c r="AB4" s="544"/>
      <c r="AC4" s="544"/>
      <c r="AD4" s="84"/>
      <c r="AE4" s="93"/>
      <c r="AF4" s="209"/>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38"/>
      <c r="BE4" s="39" t="str">
        <f>IF(BE3=10,"￥","")</f>
        <v/>
      </c>
      <c r="BF4" s="39" t="str">
        <f>IF(BE3=9,"￥",IF(BE3&gt;=10,DBCS(MID(BE2,BE3-9,1)),""))</f>
        <v/>
      </c>
      <c r="BG4" s="39" t="str">
        <f>IF(BE3=8,"￥",IF(BE3&gt;=9,DBCS(MID(BE2,BE3-8,1)),""))</f>
        <v/>
      </c>
      <c r="BH4" s="39" t="str">
        <f>IF(BE3=7,"￥",IF(BE3&gt;=8,DBCS(MID(BE2,BE3-7,1)),""))</f>
        <v/>
      </c>
      <c r="BI4" s="39" t="str">
        <f>IF(BE3=6,"￥",IF(BE3&gt;=7,DBCS(MID(BE2,BE3-6,1)),""))</f>
        <v/>
      </c>
      <c r="BJ4" s="39" t="str">
        <f>IF(BE3=5,"￥",IF(BE3&gt;=6,DBCS(MID(BE2,BE3-5,1)),""))</f>
        <v/>
      </c>
      <c r="BK4" s="39" t="str">
        <f>IF(BE3=4,"￥",IF(BE3&gt;=5,DBCS(MID(BE2,BE3-4,1)),""))</f>
        <v/>
      </c>
      <c r="BL4" s="39" t="str">
        <f>IF(BE3=3,"￥",IF(BE3&gt;=4,DBCS(MID(BE2,BE3-3,1)),""))</f>
        <v/>
      </c>
      <c r="BM4" s="39" t="str">
        <f>IF(BE3=2,"￥",IF(BE3&gt;=3,DBCS(MID(BE2,BE3-2,1)),""))</f>
        <v/>
      </c>
      <c r="BN4" s="39" t="str">
        <f>IF(BE3=1,"￥",IF(BE3&gt;=2,DBCS(MID(BE2,BE3-1,1)),""))</f>
        <v/>
      </c>
      <c r="BO4" s="39" t="str">
        <f>IF(BE3&gt;0,DBCS(RIGHT(BE2,1)),"")</f>
        <v/>
      </c>
      <c r="BP4" s="38"/>
      <c r="BQ4" s="38"/>
      <c r="BR4" s="38"/>
      <c r="BS4" s="38"/>
      <c r="BT4" s="38"/>
      <c r="BU4" s="38"/>
      <c r="BV4" s="38"/>
      <c r="BW4" s="38"/>
      <c r="BX4" s="38"/>
      <c r="BY4" s="38"/>
      <c r="BZ4" s="38"/>
      <c r="CA4" s="38"/>
      <c r="CB4" s="38"/>
      <c r="CC4" s="38"/>
      <c r="CD4" s="38"/>
      <c r="CE4" s="38"/>
      <c r="CF4" s="38"/>
      <c r="CG4" s="38"/>
      <c r="CH4" s="38"/>
      <c r="CI4" s="38"/>
      <c r="CJ4" s="38"/>
      <c r="CK4" s="38"/>
      <c r="CL4" s="38"/>
      <c r="CM4" s="38"/>
    </row>
    <row r="5" spans="1:91" s="38" customFormat="1" ht="15" customHeight="1">
      <c r="A5" s="39"/>
      <c r="B5" s="321"/>
      <c r="C5" s="332"/>
      <c r="D5" s="332"/>
      <c r="E5" s="332"/>
      <c r="F5" s="332"/>
      <c r="G5" s="332"/>
      <c r="H5" s="332"/>
      <c r="I5" s="332"/>
      <c r="J5" s="332"/>
      <c r="K5" s="345"/>
      <c r="L5" s="67"/>
      <c r="M5" s="73"/>
      <c r="N5" s="73"/>
      <c r="O5" s="73"/>
      <c r="P5" s="73"/>
      <c r="Q5" s="73"/>
      <c r="R5" s="73"/>
      <c r="S5" s="73"/>
      <c r="T5" s="73"/>
      <c r="U5" s="73"/>
      <c r="V5" s="73"/>
      <c r="W5" s="73"/>
      <c r="X5" s="73"/>
      <c r="Y5" s="73"/>
      <c r="Z5" s="73"/>
      <c r="AA5" s="493" t="s">
        <v>321</v>
      </c>
      <c r="AB5" s="544"/>
      <c r="AC5" s="544"/>
      <c r="AD5" s="84"/>
      <c r="AE5" s="93"/>
      <c r="AF5" s="99"/>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row>
    <row r="6" spans="1:91" s="38" customFormat="1" ht="15" customHeight="1">
      <c r="A6" s="39"/>
      <c r="B6" s="321"/>
      <c r="C6" s="429" t="s">
        <v>38</v>
      </c>
      <c r="D6" s="429"/>
      <c r="E6" s="429"/>
      <c r="F6" s="429"/>
      <c r="G6" s="429"/>
      <c r="H6" s="429"/>
      <c r="I6" s="429"/>
      <c r="J6" s="429"/>
      <c r="K6" s="444"/>
      <c r="L6" s="351">
        <f>L4-L5</f>
        <v>0</v>
      </c>
      <c r="M6" s="89"/>
      <c r="N6" s="89"/>
      <c r="O6" s="89"/>
      <c r="P6" s="89"/>
      <c r="Q6" s="89"/>
      <c r="R6" s="89"/>
      <c r="S6" s="89"/>
      <c r="T6" s="89"/>
      <c r="U6" s="89"/>
      <c r="V6" s="89"/>
      <c r="W6" s="89"/>
      <c r="X6" s="89"/>
      <c r="Y6" s="89"/>
      <c r="Z6" s="89"/>
      <c r="AA6" s="89" t="s">
        <v>45</v>
      </c>
      <c r="AB6" s="84"/>
      <c r="AC6" s="84"/>
      <c r="AD6" s="84"/>
      <c r="AE6" s="93"/>
      <c r="AF6" s="99"/>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row>
    <row r="7" spans="1:91" s="38" customFormat="1" ht="15" customHeight="1">
      <c r="A7" s="39"/>
      <c r="B7" s="319" t="s">
        <v>333</v>
      </c>
      <c r="C7" s="330"/>
      <c r="D7" s="330"/>
      <c r="E7" s="330"/>
      <c r="F7" s="330"/>
      <c r="G7" s="330"/>
      <c r="H7" s="330"/>
      <c r="I7" s="330"/>
      <c r="J7" s="330"/>
      <c r="K7" s="348"/>
      <c r="L7" s="67"/>
      <c r="M7" s="73"/>
      <c r="N7" s="73"/>
      <c r="O7" s="73"/>
      <c r="P7" s="73"/>
      <c r="Q7" s="73"/>
      <c r="R7" s="73"/>
      <c r="S7" s="73"/>
      <c r="T7" s="73"/>
      <c r="U7" s="73"/>
      <c r="V7" s="73"/>
      <c r="W7" s="73"/>
      <c r="X7" s="73"/>
      <c r="Y7" s="73"/>
      <c r="Z7" s="73"/>
      <c r="AA7" s="89" t="s">
        <v>45</v>
      </c>
      <c r="AB7" s="84"/>
      <c r="AC7" s="84"/>
      <c r="AD7" s="84"/>
      <c r="AE7" s="93"/>
      <c r="AF7" s="99"/>
      <c r="AG7" s="377" t="str">
        <f>BE4&amp;BF4&amp;IF(OR(BF4="￥",BF4=""),"","，")&amp;BG4&amp;BH4&amp;BI4&amp;IF(OR(BI4="￥",BI4=""),"","，")&amp;BJ4&amp;BK4&amp;BL4&amp;IF(OR(BL4="￥",BL4=""),"","，")&amp;BM4&amp;BN4&amp;BO4</f>
        <v/>
      </c>
      <c r="AH7" s="377"/>
      <c r="AI7" s="377"/>
      <c r="AJ7" s="377"/>
      <c r="AK7" s="377"/>
      <c r="AL7" s="377"/>
      <c r="AM7" s="377"/>
      <c r="AN7" s="377"/>
      <c r="AO7" s="377"/>
      <c r="AP7" s="377"/>
      <c r="AQ7" s="377"/>
      <c r="AR7" s="377"/>
      <c r="AS7" s="377"/>
      <c r="AT7" s="377"/>
      <c r="AU7" s="377"/>
      <c r="AV7" s="377"/>
      <c r="AW7" s="377"/>
      <c r="AX7" s="377"/>
      <c r="AY7" s="377"/>
      <c r="AZ7" s="377"/>
      <c r="BA7" s="377"/>
      <c r="BB7" s="377"/>
      <c r="BC7" s="377"/>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row>
    <row r="8" spans="1:91" s="38" customFormat="1" ht="15" customHeight="1">
      <c r="A8" s="39"/>
      <c r="B8" s="40" t="s">
        <v>51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83"/>
      <c r="AB8" s="83"/>
      <c r="AC8" s="83"/>
      <c r="AD8" s="83"/>
      <c r="AE8" s="94"/>
      <c r="AF8" s="99"/>
      <c r="AG8" s="377" t="str">
        <f>IF(L8="","　　",L8)&amp;IF(OR(O8="",S8="",W8=""),"　　　年　　　月　　　日",IF(O8&lt;10,"　　","　")&amp;DBCS(O8)&amp;"年"&amp;IF(S8&lt;10,"　　","　")&amp;DBCS(S8)&amp;"月"&amp;IF(W8&lt;10,"　　","　")&amp;DBCS(W8)&amp;"日")</f>
        <v>令和　　　年　　　月　　　日</v>
      </c>
      <c r="AH8" s="377"/>
      <c r="AI8" s="377"/>
      <c r="AJ8" s="377"/>
      <c r="AK8" s="377"/>
      <c r="AL8" s="377"/>
      <c r="AM8" s="377"/>
      <c r="AN8" s="377"/>
      <c r="AO8" s="377"/>
      <c r="AP8" s="377"/>
      <c r="AQ8" s="377"/>
      <c r="AR8" s="377"/>
      <c r="AS8" s="377"/>
      <c r="AT8" s="377"/>
      <c r="AU8" s="377"/>
      <c r="AV8" s="377"/>
      <c r="AW8" s="377"/>
      <c r="AX8" s="377"/>
      <c r="AY8" s="377"/>
      <c r="AZ8" s="377"/>
      <c r="BA8" s="377"/>
      <c r="BB8" s="377"/>
      <c r="BC8" s="377"/>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row>
    <row r="9" spans="1:91" s="38" customFormat="1" ht="15" customHeight="1">
      <c r="A9" s="39"/>
      <c r="B9" s="40" t="s">
        <v>58</v>
      </c>
      <c r="C9" s="44"/>
      <c r="D9" s="44"/>
      <c r="E9" s="44"/>
      <c r="F9" s="44"/>
      <c r="G9" s="44"/>
      <c r="H9" s="44"/>
      <c r="I9" s="44"/>
      <c r="J9" s="44"/>
      <c r="K9" s="61"/>
      <c r="L9" s="264" t="str">
        <f>IF(L8="","",L8)</f>
        <v>令和</v>
      </c>
      <c r="M9" s="83"/>
      <c r="N9" s="83"/>
      <c r="O9" s="83" t="str">
        <f>IF(O8="","",O8)</f>
        <v/>
      </c>
      <c r="P9" s="83"/>
      <c r="Q9" s="83" t="s">
        <v>68</v>
      </c>
      <c r="R9" s="83"/>
      <c r="S9" s="83" t="str">
        <f>IF(S8="","",S8)</f>
        <v/>
      </c>
      <c r="T9" s="83"/>
      <c r="U9" s="83" t="s">
        <v>77</v>
      </c>
      <c r="V9" s="83"/>
      <c r="W9" s="83" t="str">
        <f>IF(W8="","",W8)</f>
        <v/>
      </c>
      <c r="X9" s="83"/>
      <c r="Y9" s="83" t="s">
        <v>9</v>
      </c>
      <c r="Z9" s="83"/>
      <c r="AA9" s="83"/>
      <c r="AB9" s="83"/>
      <c r="AC9" s="83"/>
      <c r="AD9" s="83"/>
      <c r="AE9" s="94"/>
      <c r="AF9" s="99"/>
      <c r="AG9" s="377" t="str">
        <f>IF(L9="","　　",L9)&amp;IF(OR(O9="",S9="",W9=""),"　　　年　　　月　　　日",IF(O9&lt;10,"　　","　")&amp;DBCS(O9)&amp;"年"&amp;IF(S9&lt;10,"　　","　")&amp;DBCS(S9)&amp;"月"&amp;IF(W9&lt;10,"　　","　")&amp;DBCS(W9)&amp;"日")</f>
        <v>令和　　　年　　　月　　　日</v>
      </c>
      <c r="AH9" s="377"/>
      <c r="AI9" s="377"/>
      <c r="AJ9" s="377"/>
      <c r="AK9" s="377"/>
      <c r="AL9" s="377"/>
      <c r="AM9" s="377"/>
      <c r="AN9" s="377"/>
      <c r="AO9" s="377"/>
      <c r="AP9" s="377"/>
      <c r="AQ9" s="377"/>
      <c r="AR9" s="377"/>
      <c r="AS9" s="377"/>
      <c r="AT9" s="377"/>
      <c r="AU9" s="377"/>
      <c r="AV9" s="377"/>
      <c r="AW9" s="377"/>
      <c r="AX9" s="377"/>
      <c r="AY9" s="377"/>
      <c r="AZ9" s="377"/>
      <c r="BA9" s="377"/>
      <c r="BB9" s="377"/>
      <c r="BC9" s="377"/>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row>
    <row r="10" spans="1:91" s="38" customFormat="1" ht="15" customHeight="1">
      <c r="A10" s="39"/>
      <c r="B10" s="40" t="s">
        <v>124</v>
      </c>
      <c r="C10" s="44"/>
      <c r="D10" s="44"/>
      <c r="E10" s="44"/>
      <c r="F10" s="44"/>
      <c r="G10" s="44"/>
      <c r="H10" s="44"/>
      <c r="I10" s="44"/>
      <c r="J10" s="44"/>
      <c r="K10" s="61"/>
      <c r="L10" s="68" t="s">
        <v>301</v>
      </c>
      <c r="M10" s="74"/>
      <c r="N10" s="74"/>
      <c r="O10" s="74"/>
      <c r="P10" s="74"/>
      <c r="Q10" s="83" t="s">
        <v>68</v>
      </c>
      <c r="R10" s="83"/>
      <c r="S10" s="74"/>
      <c r="T10" s="74"/>
      <c r="U10" s="83" t="s">
        <v>77</v>
      </c>
      <c r="V10" s="83"/>
      <c r="W10" s="74"/>
      <c r="X10" s="74"/>
      <c r="Y10" s="83" t="s">
        <v>9</v>
      </c>
      <c r="Z10" s="83"/>
      <c r="AA10" s="83"/>
      <c r="AB10" s="83"/>
      <c r="AC10" s="83"/>
      <c r="AD10" s="83"/>
      <c r="AE10" s="94"/>
      <c r="AF10" s="99"/>
      <c r="AG10" s="377" t="str">
        <f>IF(L10="","　　",L10)&amp;IF(OR(O10="",S10="",W10=""),"　　　年　　　月　　　日",IF(O10&lt;10,"　　","　")&amp;DBCS(O10)&amp;"年"&amp;IF(S10&lt;10,"　　","　")&amp;DBCS(S10)&amp;"月"&amp;IF(W10&lt;10,"　　","　")&amp;DBCS(W10)&amp;"日")</f>
        <v>令和　　　年　　　月　　　日</v>
      </c>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row>
    <row r="11" spans="1:91" s="38" customFormat="1" ht="15" customHeight="1">
      <c r="A11" s="39"/>
      <c r="B11" s="40" t="s">
        <v>214</v>
      </c>
      <c r="C11" s="44"/>
      <c r="D11" s="44"/>
      <c r="E11" s="44"/>
      <c r="F11" s="44"/>
      <c r="G11" s="44"/>
      <c r="H11" s="44"/>
      <c r="I11" s="44"/>
      <c r="J11" s="44"/>
      <c r="K11" s="61"/>
      <c r="L11" s="409" t="s">
        <v>163</v>
      </c>
      <c r="M11" s="411"/>
      <c r="N11" s="412"/>
      <c r="O11" s="361"/>
      <c r="P11" s="418" t="str">
        <f>IF(L11="不要","※1～18ページをページ指定で印刷してください","")</f>
        <v/>
      </c>
      <c r="Q11" s="361"/>
      <c r="R11" s="361"/>
      <c r="S11" s="361"/>
      <c r="T11" s="361"/>
      <c r="U11" s="361"/>
      <c r="V11" s="361"/>
      <c r="W11" s="361"/>
      <c r="X11" s="361"/>
      <c r="Y11" s="361"/>
      <c r="Z11" s="361"/>
      <c r="AA11" s="361"/>
      <c r="AB11" s="361"/>
      <c r="AC11" s="361"/>
      <c r="AD11" s="361"/>
      <c r="AE11" s="372"/>
      <c r="AF11" s="99"/>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row>
    <row r="12" spans="1:91" s="38" customFormat="1" ht="15" customHeight="1">
      <c r="A12" s="39"/>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561" t="s">
        <v>354</v>
      </c>
      <c r="AG12" s="565"/>
      <c r="AH12" s="565"/>
      <c r="AI12" s="568"/>
      <c r="AJ12" s="54" t="s">
        <v>81</v>
      </c>
      <c r="AK12" s="57"/>
      <c r="AL12" s="57"/>
      <c r="AM12" s="57"/>
      <c r="AN12" s="57"/>
      <c r="AO12" s="62"/>
      <c r="AP12" s="118"/>
      <c r="AQ12" s="122"/>
      <c r="AR12" s="122"/>
      <c r="AS12" s="122"/>
      <c r="AT12" s="122"/>
      <c r="AU12" s="122"/>
      <c r="AV12" s="122"/>
      <c r="AW12" s="122"/>
      <c r="AX12" s="122"/>
      <c r="AY12" s="122"/>
      <c r="AZ12" s="122"/>
      <c r="BA12" s="122"/>
      <c r="BB12" s="122"/>
      <c r="BC12" s="122"/>
      <c r="BD12" s="122"/>
      <c r="BE12" s="122"/>
      <c r="BF12" s="122"/>
      <c r="BG12" s="122"/>
      <c r="BH12" s="122"/>
      <c r="BI12" s="133"/>
      <c r="BJ12" s="573"/>
      <c r="BK12" s="474"/>
      <c r="BL12" s="474"/>
      <c r="BM12" s="575"/>
      <c r="BN12" s="54" t="s">
        <v>81</v>
      </c>
      <c r="BO12" s="57"/>
      <c r="BP12" s="57"/>
      <c r="BQ12" s="57"/>
      <c r="BR12" s="57"/>
      <c r="BS12" s="62"/>
      <c r="BT12" s="118"/>
      <c r="BU12" s="122"/>
      <c r="BV12" s="122"/>
      <c r="BW12" s="122"/>
      <c r="BX12" s="122"/>
      <c r="BY12" s="122"/>
      <c r="BZ12" s="122"/>
      <c r="CA12" s="122"/>
      <c r="CB12" s="122"/>
      <c r="CC12" s="122"/>
      <c r="CD12" s="122"/>
      <c r="CE12" s="122"/>
      <c r="CF12" s="122"/>
      <c r="CG12" s="122"/>
      <c r="CH12" s="122"/>
      <c r="CI12" s="122"/>
      <c r="CJ12" s="122"/>
      <c r="CK12" s="122"/>
      <c r="CL12" s="122"/>
      <c r="CM12" s="133"/>
    </row>
    <row r="13" spans="1:91" s="38" customFormat="1" ht="15" customHeight="1">
      <c r="A13" s="39"/>
      <c r="B13" s="42"/>
      <c r="C13" s="46"/>
      <c r="D13" s="46"/>
      <c r="E13" s="51"/>
      <c r="F13" s="55" t="s">
        <v>305</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562" t="s">
        <v>120</v>
      </c>
      <c r="AG13" s="566"/>
      <c r="AH13" s="566"/>
      <c r="AI13" s="569"/>
      <c r="AJ13" s="55" t="s">
        <v>356</v>
      </c>
      <c r="AK13" s="58"/>
      <c r="AL13" s="58"/>
      <c r="AM13" s="58"/>
      <c r="AN13" s="58"/>
      <c r="AO13" s="63"/>
      <c r="AP13" s="119"/>
      <c r="AQ13" s="123"/>
      <c r="AR13" s="123"/>
      <c r="AS13" s="123"/>
      <c r="AT13" s="123"/>
      <c r="AU13" s="123"/>
      <c r="AV13" s="123"/>
      <c r="AW13" s="123"/>
      <c r="AX13" s="123"/>
      <c r="AY13" s="123"/>
      <c r="AZ13" s="123"/>
      <c r="BA13" s="123"/>
      <c r="BB13" s="123"/>
      <c r="BC13" s="123"/>
      <c r="BD13" s="123"/>
      <c r="BE13" s="123"/>
      <c r="BF13" s="123"/>
      <c r="BG13" s="123"/>
      <c r="BH13" s="123"/>
      <c r="BI13" s="134"/>
      <c r="BJ13" s="562" t="s">
        <v>224</v>
      </c>
      <c r="BK13" s="566"/>
      <c r="BL13" s="566"/>
      <c r="BM13" s="569"/>
      <c r="BN13" s="55" t="s">
        <v>356</v>
      </c>
      <c r="BO13" s="58"/>
      <c r="BP13" s="58"/>
      <c r="BQ13" s="58"/>
      <c r="BR13" s="58"/>
      <c r="BS13" s="63"/>
      <c r="BT13" s="119"/>
      <c r="BU13" s="123"/>
      <c r="BV13" s="123"/>
      <c r="BW13" s="123"/>
      <c r="BX13" s="123"/>
      <c r="BY13" s="123"/>
      <c r="BZ13" s="123"/>
      <c r="CA13" s="123"/>
      <c r="CB13" s="123"/>
      <c r="CC13" s="123"/>
      <c r="CD13" s="123"/>
      <c r="CE13" s="123"/>
      <c r="CF13" s="123"/>
      <c r="CG13" s="123"/>
      <c r="CH13" s="123"/>
      <c r="CI13" s="123"/>
      <c r="CJ13" s="123"/>
      <c r="CK13" s="123"/>
      <c r="CL13" s="123"/>
      <c r="CM13" s="134"/>
    </row>
    <row r="14" spans="1:91" s="38" customFormat="1" ht="15" customHeight="1">
      <c r="A14" s="39"/>
      <c r="B14" s="42"/>
      <c r="C14" s="46"/>
      <c r="D14" s="46"/>
      <c r="E14" s="51"/>
      <c r="F14" s="110" t="s">
        <v>280</v>
      </c>
      <c r="G14" s="113"/>
      <c r="H14" s="113"/>
      <c r="I14" s="113"/>
      <c r="J14" s="113"/>
      <c r="K14" s="116"/>
      <c r="L14" s="119"/>
      <c r="M14" s="123"/>
      <c r="N14" s="123"/>
      <c r="O14" s="123"/>
      <c r="P14" s="123"/>
      <c r="Q14" s="123"/>
      <c r="R14" s="123"/>
      <c r="S14" s="123"/>
      <c r="T14" s="123"/>
      <c r="U14" s="123"/>
      <c r="V14" s="123"/>
      <c r="W14" s="123"/>
      <c r="X14" s="123"/>
      <c r="Y14" s="123"/>
      <c r="Z14" s="123"/>
      <c r="AA14" s="123"/>
      <c r="AB14" s="123"/>
      <c r="AC14" s="123"/>
      <c r="AD14" s="123"/>
      <c r="AE14" s="134"/>
      <c r="AF14" s="563"/>
      <c r="AG14" s="567"/>
      <c r="AH14" s="567"/>
      <c r="AI14" s="570"/>
      <c r="AJ14" s="55" t="s">
        <v>63</v>
      </c>
      <c r="AK14" s="58"/>
      <c r="AL14" s="58"/>
      <c r="AM14" s="58"/>
      <c r="AN14" s="58"/>
      <c r="AO14" s="63"/>
      <c r="AP14" s="119"/>
      <c r="AQ14" s="123"/>
      <c r="AR14" s="123"/>
      <c r="AS14" s="123"/>
      <c r="AT14" s="123"/>
      <c r="AU14" s="123"/>
      <c r="AV14" s="123"/>
      <c r="AW14" s="123"/>
      <c r="AX14" s="123"/>
      <c r="AY14" s="123"/>
      <c r="AZ14" s="123"/>
      <c r="BA14" s="123"/>
      <c r="BB14" s="123"/>
      <c r="BC14" s="123"/>
      <c r="BD14" s="123"/>
      <c r="BE14" s="123"/>
      <c r="BF14" s="123"/>
      <c r="BG14" s="123"/>
      <c r="BH14" s="123"/>
      <c r="BI14" s="134"/>
      <c r="BJ14" s="38"/>
      <c r="BK14" s="38"/>
      <c r="BL14" s="38"/>
      <c r="BM14" s="576"/>
      <c r="BN14" s="55" t="s">
        <v>63</v>
      </c>
      <c r="BO14" s="58"/>
      <c r="BP14" s="58"/>
      <c r="BQ14" s="58"/>
      <c r="BR14" s="58"/>
      <c r="BS14" s="63"/>
      <c r="BT14" s="119"/>
      <c r="BU14" s="123"/>
      <c r="BV14" s="123"/>
      <c r="BW14" s="123"/>
      <c r="BX14" s="123"/>
      <c r="BY14" s="123"/>
      <c r="BZ14" s="123"/>
      <c r="CA14" s="123"/>
      <c r="CB14" s="123"/>
      <c r="CC14" s="123"/>
      <c r="CD14" s="123"/>
      <c r="CE14" s="123"/>
      <c r="CF14" s="123"/>
      <c r="CG14" s="123"/>
      <c r="CH14" s="123"/>
      <c r="CI14" s="123"/>
      <c r="CJ14" s="123"/>
      <c r="CK14" s="123"/>
      <c r="CL14" s="123"/>
      <c r="CM14" s="134"/>
    </row>
    <row r="15" spans="1:91" s="38" customFormat="1" ht="15" customHeight="1">
      <c r="A15" s="39"/>
      <c r="B15" s="43"/>
      <c r="C15" s="47"/>
      <c r="D15" s="47"/>
      <c r="E15" s="52"/>
      <c r="F15" s="307" t="s">
        <v>235</v>
      </c>
      <c r="G15" s="308"/>
      <c r="H15" s="308"/>
      <c r="I15" s="308"/>
      <c r="J15" s="308"/>
      <c r="K15" s="309"/>
      <c r="L15" s="265"/>
      <c r="M15" s="267"/>
      <c r="N15" s="267"/>
      <c r="O15" s="267"/>
      <c r="P15" s="267"/>
      <c r="Q15" s="267"/>
      <c r="R15" s="267"/>
      <c r="S15" s="267"/>
      <c r="T15" s="267"/>
      <c r="U15" s="267"/>
      <c r="V15" s="267"/>
      <c r="W15" s="267"/>
      <c r="X15" s="267"/>
      <c r="Y15" s="267"/>
      <c r="Z15" s="267"/>
      <c r="AA15" s="267"/>
      <c r="AB15" s="267"/>
      <c r="AC15" s="267"/>
      <c r="AD15" s="267"/>
      <c r="AE15" s="290"/>
      <c r="AF15" s="564"/>
      <c r="AG15" s="476"/>
      <c r="AH15" s="476"/>
      <c r="AI15" s="571"/>
      <c r="AJ15" s="56" t="s">
        <v>82</v>
      </c>
      <c r="AK15" s="59"/>
      <c r="AL15" s="59"/>
      <c r="AM15" s="59"/>
      <c r="AN15" s="59"/>
      <c r="AO15" s="64"/>
      <c r="AP15" s="265"/>
      <c r="AQ15" s="267"/>
      <c r="AR15" s="267"/>
      <c r="AS15" s="267"/>
      <c r="AT15" s="267"/>
      <c r="AU15" s="267"/>
      <c r="AV15" s="267"/>
      <c r="AW15" s="267"/>
      <c r="AX15" s="267"/>
      <c r="AY15" s="267"/>
      <c r="AZ15" s="267"/>
      <c r="BA15" s="267"/>
      <c r="BB15" s="267"/>
      <c r="BC15" s="267"/>
      <c r="BD15" s="267"/>
      <c r="BE15" s="267"/>
      <c r="BF15" s="267"/>
      <c r="BG15" s="267"/>
      <c r="BH15" s="267"/>
      <c r="BI15" s="290"/>
      <c r="BJ15" s="574"/>
      <c r="BK15" s="494"/>
      <c r="BL15" s="494"/>
      <c r="BM15" s="577"/>
      <c r="BN15" s="56" t="s">
        <v>82</v>
      </c>
      <c r="BO15" s="59"/>
      <c r="BP15" s="59"/>
      <c r="BQ15" s="59"/>
      <c r="BR15" s="59"/>
      <c r="BS15" s="64"/>
      <c r="BT15" s="265"/>
      <c r="BU15" s="267"/>
      <c r="BV15" s="267"/>
      <c r="BW15" s="267"/>
      <c r="BX15" s="267"/>
      <c r="BY15" s="267"/>
      <c r="BZ15" s="267"/>
      <c r="CA15" s="267"/>
      <c r="CB15" s="267"/>
      <c r="CC15" s="267"/>
      <c r="CD15" s="267"/>
      <c r="CE15" s="267"/>
      <c r="CF15" s="267"/>
      <c r="CG15" s="267"/>
      <c r="CH15" s="267"/>
      <c r="CI15" s="267"/>
      <c r="CJ15" s="267"/>
      <c r="CK15" s="267"/>
      <c r="CL15" s="267"/>
      <c r="CM15" s="290"/>
    </row>
    <row r="16" spans="1:91" ht="5.0999999999999996" customHeight="1">
      <c r="F16" s="436"/>
      <c r="G16" s="436"/>
      <c r="H16" s="436"/>
      <c r="I16" s="436"/>
      <c r="J16" s="436"/>
      <c r="K16" s="436"/>
      <c r="L16" s="436"/>
      <c r="M16" s="436"/>
    </row>
    <row r="17" spans="3:91" ht="9.6" customHeight="1">
      <c r="C17" s="430" t="str">
        <f>目次!F1</f>
        <v>【契約監理/20240401/第1版】</v>
      </c>
    </row>
    <row r="18" spans="3:91" ht="9.6" customHeight="1">
      <c r="AX18" s="427"/>
    </row>
    <row r="19" spans="3:91" ht="9.6" customHeight="1">
      <c r="AY19" s="427"/>
      <c r="AZ19" s="427"/>
      <c r="BA19" s="427"/>
      <c r="BB19" s="427"/>
      <c r="BC19" s="427"/>
      <c r="BD19" s="427"/>
      <c r="BE19" s="427"/>
      <c r="BF19" s="427"/>
      <c r="BG19" s="427"/>
      <c r="BH19" s="427"/>
      <c r="BI19" s="427"/>
      <c r="BJ19" s="427"/>
      <c r="BK19" s="427"/>
      <c r="BL19" s="427"/>
      <c r="BM19" s="427"/>
      <c r="BN19" s="427"/>
      <c r="BO19" s="427"/>
      <c r="BP19" s="427"/>
      <c r="BQ19" s="427"/>
      <c r="BR19" s="427"/>
      <c r="BS19" s="427"/>
      <c r="BT19" s="427"/>
      <c r="BU19" s="427"/>
      <c r="BV19" s="427"/>
      <c r="BW19" s="427"/>
      <c r="BX19" s="427"/>
      <c r="BY19" s="427"/>
      <c r="BZ19" s="427"/>
      <c r="CA19" s="427"/>
      <c r="CB19" s="427"/>
      <c r="CC19" s="427"/>
      <c r="CD19" s="427"/>
      <c r="CE19" s="427"/>
      <c r="CF19" s="427"/>
      <c r="CG19" s="427"/>
      <c r="CH19" s="427"/>
      <c r="CI19" s="427"/>
      <c r="CJ19" s="427"/>
      <c r="CK19" s="427"/>
      <c r="CL19" s="427"/>
      <c r="CM19" s="427"/>
    </row>
    <row r="20" spans="3:91" ht="9.6" customHeight="1">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row>
    <row r="21" spans="3:91" ht="9.6" customHeight="1">
      <c r="AY21" s="427"/>
      <c r="AZ21" s="427"/>
      <c r="BA21" s="427"/>
      <c r="BB21" s="427"/>
      <c r="BC21" s="427"/>
      <c r="BD21" s="427"/>
      <c r="BE21" s="427"/>
      <c r="BF21" s="427"/>
      <c r="BG21" s="427"/>
      <c r="BH21" s="427"/>
      <c r="BI21" s="427"/>
      <c r="BJ21" s="427"/>
      <c r="BK21" s="427"/>
      <c r="BL21" s="427"/>
      <c r="BM21" s="427"/>
      <c r="BN21" s="427"/>
      <c r="BO21" s="427"/>
      <c r="BP21" s="427"/>
      <c r="BQ21" s="427"/>
      <c r="BR21" s="427"/>
      <c r="BS21" s="427"/>
      <c r="BT21" s="427"/>
      <c r="BU21" s="427"/>
      <c r="BV21" s="427"/>
      <c r="BW21" s="427"/>
      <c r="BX21" s="427"/>
      <c r="BY21" s="427"/>
      <c r="BZ21" s="427"/>
      <c r="CA21" s="427"/>
      <c r="CB21" s="427"/>
      <c r="CC21" s="427"/>
      <c r="CD21" s="427"/>
      <c r="CE21" s="427"/>
      <c r="CF21" s="427"/>
      <c r="CG21" s="427"/>
      <c r="CH21" s="427"/>
      <c r="CI21" s="427"/>
      <c r="CJ21" s="427"/>
      <c r="CK21" s="427"/>
      <c r="CL21" s="427"/>
      <c r="CM21" s="427"/>
    </row>
    <row r="22" spans="3:91" ht="9.6" customHeight="1">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c r="CK22" s="427"/>
      <c r="CL22" s="427"/>
      <c r="CM22" s="427"/>
    </row>
    <row r="23" spans="3:91" ht="9.6" customHeight="1">
      <c r="D23" s="427" t="s">
        <v>337</v>
      </c>
      <c r="E23" s="427"/>
      <c r="F23" s="427"/>
      <c r="G23" s="427"/>
      <c r="H23" s="427"/>
      <c r="I23" s="427"/>
      <c r="J23" s="427"/>
      <c r="K23" s="427"/>
      <c r="L23" s="427"/>
      <c r="M23" s="427"/>
      <c r="N23" s="427"/>
      <c r="O23" s="427"/>
      <c r="P23" s="427"/>
      <c r="Q23" s="427"/>
      <c r="R23" s="427"/>
      <c r="S23" s="427"/>
      <c r="T23" s="427"/>
      <c r="U23" s="427"/>
      <c r="V23" s="427"/>
      <c r="W23" s="427"/>
      <c r="X23" s="427"/>
      <c r="Y23" s="427"/>
      <c r="Z23" s="427"/>
      <c r="AY23" s="427"/>
      <c r="AZ23" s="427"/>
      <c r="BA23" s="427"/>
      <c r="BB23" s="427"/>
      <c r="BC23" s="427"/>
      <c r="BD23" s="427"/>
      <c r="BE23" s="427"/>
      <c r="BF23" s="427"/>
      <c r="BG23" s="427"/>
      <c r="BH23" s="427"/>
      <c r="BI23" s="427"/>
      <c r="BJ23" s="427"/>
      <c r="BK23" s="427"/>
      <c r="BL23" s="427"/>
      <c r="BM23" s="427"/>
      <c r="BN23" s="427"/>
      <c r="BO23" s="427"/>
      <c r="BP23" s="427"/>
      <c r="BQ23" s="427"/>
      <c r="BR23" s="427"/>
      <c r="BS23" s="427"/>
      <c r="BT23" s="427"/>
      <c r="BU23" s="427"/>
      <c r="BV23" s="427"/>
      <c r="BW23" s="427"/>
      <c r="BX23" s="427"/>
      <c r="BY23" s="427"/>
      <c r="BZ23" s="427"/>
      <c r="CA23" s="427"/>
      <c r="CB23" s="427"/>
      <c r="CC23" s="427"/>
      <c r="CD23" s="427"/>
      <c r="CE23" s="427"/>
      <c r="CF23" s="427"/>
      <c r="CG23" s="427"/>
      <c r="CH23" s="427"/>
      <c r="CI23" s="427"/>
      <c r="CJ23" s="427"/>
      <c r="CK23" s="427"/>
      <c r="CL23" s="427"/>
      <c r="CM23" s="427"/>
    </row>
    <row r="24" spans="3:91" ht="9.6" customHeight="1">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Y24" s="427"/>
      <c r="AZ24" s="427"/>
      <c r="BA24" s="427"/>
      <c r="BB24" s="427"/>
      <c r="BC24" s="427"/>
      <c r="BD24" s="427"/>
      <c r="BE24" s="427"/>
      <c r="BF24" s="427"/>
      <c r="BG24" s="427"/>
      <c r="BH24" s="427"/>
      <c r="BI24" s="427"/>
      <c r="BJ24" s="427"/>
      <c r="BK24" s="427"/>
      <c r="BL24" s="427"/>
      <c r="BM24" s="427"/>
      <c r="BN24" s="427"/>
      <c r="BO24" s="427"/>
      <c r="BP24" s="427"/>
      <c r="BQ24" s="427"/>
      <c r="BR24" s="427"/>
      <c r="BS24" s="427"/>
      <c r="BT24" s="427"/>
      <c r="BU24" s="427"/>
      <c r="BV24" s="427"/>
      <c r="BW24" s="427"/>
      <c r="BX24" s="427"/>
      <c r="BY24" s="427"/>
      <c r="BZ24" s="427"/>
      <c r="CA24" s="427"/>
      <c r="CB24" s="427"/>
      <c r="CC24" s="427"/>
      <c r="CD24" s="427"/>
      <c r="CE24" s="427"/>
      <c r="CF24" s="427"/>
      <c r="CG24" s="427"/>
      <c r="CH24" s="427"/>
      <c r="CI24" s="427"/>
      <c r="CJ24" s="427"/>
      <c r="CK24" s="427"/>
      <c r="CL24" s="427"/>
      <c r="CM24" s="427"/>
    </row>
    <row r="25" spans="3:91" ht="9.6" customHeight="1">
      <c r="AY25" s="427"/>
      <c r="AZ25" s="427"/>
      <c r="BA25" s="427"/>
      <c r="BB25" s="427"/>
      <c r="BC25" s="427"/>
      <c r="BD25" s="427"/>
      <c r="BE25" s="427"/>
      <c r="BF25" s="427"/>
      <c r="BG25" s="427"/>
      <c r="BH25" s="427"/>
      <c r="BI25" s="427"/>
      <c r="BJ25" s="427"/>
      <c r="BK25" s="427"/>
      <c r="BL25" s="427"/>
      <c r="BM25" s="427"/>
      <c r="BN25" s="427"/>
      <c r="BO25" s="427"/>
      <c r="BP25" s="427"/>
      <c r="BQ25" s="427"/>
      <c r="BR25" s="427"/>
      <c r="BS25" s="427"/>
      <c r="BT25" s="427"/>
      <c r="BU25" s="427"/>
      <c r="BV25" s="427"/>
      <c r="BW25" s="427"/>
      <c r="BX25" s="427"/>
      <c r="BY25" s="427"/>
      <c r="BZ25" s="427"/>
      <c r="CA25" s="427"/>
      <c r="CB25" s="427"/>
      <c r="CC25" s="427"/>
      <c r="CD25" s="427"/>
      <c r="CE25" s="427"/>
      <c r="CF25" s="427"/>
      <c r="CG25" s="427"/>
      <c r="CH25" s="427"/>
      <c r="CI25" s="427"/>
      <c r="CJ25" s="427"/>
      <c r="CK25" s="427"/>
      <c r="CL25" s="427"/>
      <c r="CM25" s="427"/>
    </row>
    <row r="26" spans="3:91" ht="9.6" customHeight="1">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Y26" s="427"/>
      <c r="AZ26" s="427"/>
      <c r="BA26" s="427"/>
      <c r="BB26" s="427"/>
      <c r="BC26" s="427"/>
      <c r="BD26" s="427"/>
      <c r="BE26" s="427"/>
      <c r="BF26" s="427"/>
      <c r="BG26" s="427"/>
      <c r="BH26" s="427"/>
      <c r="BI26" s="427"/>
      <c r="BJ26" s="427"/>
      <c r="BK26" s="427"/>
      <c r="BL26" s="427"/>
      <c r="BM26" s="427"/>
      <c r="BN26" s="427"/>
      <c r="BO26" s="427"/>
      <c r="BP26" s="427"/>
      <c r="BQ26" s="427"/>
      <c r="BR26" s="427"/>
      <c r="BS26" s="427"/>
      <c r="BT26" s="427"/>
      <c r="BU26" s="427"/>
      <c r="BV26" s="427"/>
      <c r="BW26" s="427"/>
      <c r="BX26" s="427"/>
      <c r="BY26" s="427"/>
      <c r="BZ26" s="427"/>
      <c r="CA26" s="427"/>
      <c r="CB26" s="427"/>
      <c r="CC26" s="427"/>
      <c r="CD26" s="427"/>
      <c r="CE26" s="427"/>
      <c r="CF26" s="427"/>
      <c r="CG26" s="427"/>
      <c r="CH26" s="427"/>
      <c r="CI26" s="427"/>
      <c r="CJ26" s="427"/>
      <c r="CK26" s="427"/>
      <c r="CL26" s="427"/>
      <c r="CM26" s="427"/>
    </row>
    <row r="27" spans="3:91" ht="9.6" customHeight="1">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Y27" s="427"/>
      <c r="AZ27" s="427"/>
      <c r="BA27" s="427"/>
      <c r="BB27" s="427"/>
      <c r="BC27" s="427"/>
      <c r="BD27" s="427"/>
      <c r="BE27" s="427"/>
      <c r="BF27" s="427"/>
      <c r="BG27" s="427"/>
      <c r="BH27" s="427"/>
      <c r="BI27" s="427"/>
      <c r="BJ27" s="427"/>
      <c r="BK27" s="427"/>
      <c r="BL27" s="427"/>
      <c r="BM27" s="427"/>
      <c r="BN27" s="427"/>
      <c r="BO27" s="427"/>
      <c r="BP27" s="427"/>
      <c r="BQ27" s="427"/>
      <c r="BR27" s="427"/>
      <c r="BS27" s="427"/>
      <c r="BT27" s="427"/>
      <c r="BU27" s="427"/>
      <c r="BV27" s="427"/>
      <c r="BW27" s="427"/>
      <c r="BX27" s="427"/>
      <c r="BY27" s="427"/>
      <c r="BZ27" s="427"/>
      <c r="CA27" s="427"/>
      <c r="CB27" s="427"/>
      <c r="CC27" s="427"/>
      <c r="CD27" s="427"/>
      <c r="CE27" s="427"/>
      <c r="CF27" s="427"/>
      <c r="CG27" s="427"/>
      <c r="CH27" s="427"/>
      <c r="CI27" s="427"/>
      <c r="CJ27" s="427"/>
      <c r="CK27" s="427"/>
      <c r="CL27" s="427"/>
      <c r="CM27" s="427"/>
    </row>
    <row r="28" spans="3:91" ht="9.6" customHeight="1">
      <c r="AY28" s="427"/>
      <c r="AZ28" s="427"/>
      <c r="BA28" s="427"/>
      <c r="BB28" s="427"/>
      <c r="BC28" s="427"/>
      <c r="BD28" s="427"/>
      <c r="BE28" s="427"/>
      <c r="BF28" s="427"/>
      <c r="BG28" s="427"/>
      <c r="BH28" s="427"/>
      <c r="BI28" s="427"/>
      <c r="BJ28" s="427"/>
      <c r="BK28" s="427"/>
      <c r="BL28" s="427"/>
      <c r="BM28" s="427"/>
      <c r="BN28" s="427"/>
      <c r="BO28" s="427"/>
      <c r="BP28" s="427"/>
      <c r="BQ28" s="427"/>
      <c r="BR28" s="427"/>
      <c r="BS28" s="427"/>
      <c r="BT28" s="427"/>
      <c r="BU28" s="427"/>
      <c r="BV28" s="427"/>
      <c r="BW28" s="427"/>
      <c r="BX28" s="427"/>
      <c r="BY28" s="427"/>
      <c r="BZ28" s="427"/>
      <c r="CA28" s="427"/>
      <c r="CB28" s="427"/>
      <c r="CC28" s="427"/>
      <c r="CD28" s="427"/>
      <c r="CE28" s="427"/>
      <c r="CF28" s="427"/>
      <c r="CG28" s="427"/>
      <c r="CH28" s="427"/>
      <c r="CI28" s="427"/>
      <c r="CJ28" s="427"/>
      <c r="CK28" s="427"/>
      <c r="CL28" s="427"/>
      <c r="CM28" s="427"/>
    </row>
    <row r="29" spans="3:91" ht="9.6" customHeight="1">
      <c r="E29" s="431" t="s">
        <v>342</v>
      </c>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Y29" s="427"/>
      <c r="AZ29" s="427"/>
      <c r="BA29" s="427"/>
      <c r="BB29" s="427"/>
      <c r="BC29" s="427"/>
      <c r="BD29" s="427"/>
      <c r="BE29" s="427"/>
      <c r="BF29" s="427"/>
      <c r="BG29" s="427"/>
      <c r="BH29" s="427"/>
      <c r="BI29" s="427"/>
      <c r="BJ29" s="427"/>
      <c r="BK29" s="427"/>
      <c r="BL29" s="427"/>
      <c r="BM29" s="427"/>
      <c r="BN29" s="427"/>
      <c r="BO29" s="427"/>
      <c r="BP29" s="427"/>
      <c r="BQ29" s="427"/>
      <c r="BR29" s="427"/>
      <c r="BS29" s="427"/>
      <c r="BT29" s="427"/>
      <c r="BU29" s="427"/>
      <c r="BV29" s="427"/>
      <c r="BW29" s="427"/>
      <c r="BX29" s="427"/>
      <c r="BY29" s="427"/>
      <c r="BZ29" s="427"/>
      <c r="CA29" s="427"/>
      <c r="CB29" s="427"/>
      <c r="CC29" s="427"/>
      <c r="CD29" s="427"/>
      <c r="CE29" s="427"/>
      <c r="CF29" s="427"/>
      <c r="CG29" s="427"/>
      <c r="CH29" s="427"/>
      <c r="CI29" s="427"/>
      <c r="CJ29" s="427"/>
      <c r="CK29" s="427"/>
      <c r="CL29" s="427"/>
      <c r="CM29" s="427"/>
    </row>
    <row r="30" spans="3:91" ht="9.6" customHeight="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Y30" s="427"/>
      <c r="AZ30" s="427"/>
      <c r="BA30" s="427"/>
      <c r="BB30" s="427"/>
      <c r="BC30" s="427"/>
      <c r="BD30" s="427"/>
      <c r="BE30" s="427"/>
      <c r="BF30" s="427"/>
      <c r="BG30" s="427"/>
      <c r="BH30" s="427"/>
      <c r="BI30" s="427"/>
      <c r="BJ30" s="427"/>
      <c r="BK30" s="427"/>
      <c r="BL30" s="427"/>
      <c r="BM30" s="427"/>
      <c r="BN30" s="427"/>
      <c r="BO30" s="427"/>
      <c r="BP30" s="427"/>
      <c r="BQ30" s="427"/>
      <c r="BR30" s="427"/>
      <c r="BS30" s="427"/>
      <c r="BT30" s="427"/>
      <c r="BU30" s="427"/>
      <c r="BV30" s="427"/>
      <c r="BW30" s="427"/>
      <c r="BX30" s="427"/>
      <c r="BY30" s="427"/>
      <c r="BZ30" s="427"/>
      <c r="CA30" s="427"/>
      <c r="CB30" s="427"/>
      <c r="CC30" s="427"/>
      <c r="CD30" s="427"/>
      <c r="CE30" s="427"/>
      <c r="CF30" s="427"/>
      <c r="CG30" s="427"/>
      <c r="CH30" s="427"/>
      <c r="CI30" s="427"/>
      <c r="CJ30" s="427"/>
      <c r="CK30" s="427"/>
      <c r="CL30" s="427"/>
      <c r="CM30" s="427"/>
    </row>
    <row r="31" spans="3:91" ht="9.6" customHeight="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7"/>
      <c r="BY31" s="427"/>
      <c r="BZ31" s="427"/>
      <c r="CA31" s="427"/>
      <c r="CB31" s="427"/>
      <c r="CC31" s="427"/>
      <c r="CD31" s="427"/>
      <c r="CE31" s="427"/>
      <c r="CF31" s="427"/>
      <c r="CG31" s="427"/>
      <c r="CH31" s="427"/>
      <c r="CI31" s="427"/>
      <c r="CJ31" s="427"/>
      <c r="CK31" s="427"/>
      <c r="CL31" s="427"/>
      <c r="CM31" s="427"/>
    </row>
    <row r="32" spans="3:91" ht="9.6" customHeight="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Y32" s="427"/>
      <c r="AZ32" s="427"/>
      <c r="BA32" s="427"/>
      <c r="BB32" s="427"/>
      <c r="BC32" s="427"/>
      <c r="BD32" s="427"/>
      <c r="BE32" s="427"/>
      <c r="BF32" s="427"/>
      <c r="BG32" s="427"/>
      <c r="BH32" s="427"/>
      <c r="BI32" s="427"/>
      <c r="BJ32" s="427"/>
      <c r="BK32" s="427"/>
      <c r="BL32" s="427"/>
      <c r="BM32" s="427"/>
      <c r="BN32" s="427"/>
      <c r="BO32" s="427"/>
      <c r="BP32" s="427"/>
      <c r="BQ32" s="427"/>
      <c r="BR32" s="427"/>
      <c r="BS32" s="427"/>
      <c r="BT32" s="427"/>
      <c r="BU32" s="427"/>
      <c r="BV32" s="427"/>
      <c r="BW32" s="427"/>
      <c r="BX32" s="427"/>
      <c r="BY32" s="427"/>
      <c r="BZ32" s="427"/>
      <c r="CA32" s="427"/>
      <c r="CB32" s="427"/>
      <c r="CC32" s="427"/>
      <c r="CD32" s="427"/>
      <c r="CE32" s="427"/>
      <c r="CF32" s="427"/>
      <c r="CG32" s="427"/>
      <c r="CH32" s="427"/>
      <c r="CI32" s="427"/>
      <c r="CJ32" s="427"/>
      <c r="CK32" s="427"/>
      <c r="CL32" s="427"/>
      <c r="CM32" s="427"/>
    </row>
    <row r="33" spans="5:91" ht="9.6" customHeight="1">
      <c r="AY33" s="427"/>
      <c r="AZ33" s="427"/>
      <c r="BA33" s="427"/>
      <c r="BB33" s="427"/>
      <c r="BC33" s="427"/>
      <c r="BD33" s="427"/>
      <c r="BE33" s="427"/>
      <c r="BF33" s="427"/>
      <c r="BG33" s="427"/>
      <c r="BH33" s="427"/>
      <c r="BI33" s="427"/>
      <c r="BJ33" s="427"/>
      <c r="BK33" s="427"/>
      <c r="BL33" s="427"/>
      <c r="BM33" s="427"/>
      <c r="BN33" s="427"/>
      <c r="BO33" s="427"/>
      <c r="BP33" s="427"/>
      <c r="BQ33" s="427"/>
      <c r="BR33" s="427"/>
      <c r="BS33" s="427"/>
      <c r="BT33" s="427"/>
      <c r="BU33" s="427"/>
      <c r="BV33" s="427"/>
      <c r="BW33" s="427"/>
      <c r="BX33" s="427"/>
      <c r="BY33" s="427"/>
      <c r="BZ33" s="427"/>
      <c r="CA33" s="427"/>
      <c r="CB33" s="427"/>
      <c r="CC33" s="427"/>
      <c r="CD33" s="427"/>
      <c r="CE33" s="427"/>
      <c r="CF33" s="427"/>
      <c r="CG33" s="427"/>
      <c r="CH33" s="427"/>
      <c r="CI33" s="427"/>
      <c r="CJ33" s="427"/>
      <c r="CK33" s="427"/>
      <c r="CL33" s="427"/>
      <c r="CM33" s="427"/>
    </row>
    <row r="34" spans="5:91" ht="9.6" customHeight="1">
      <c r="AY34" s="427"/>
      <c r="AZ34" s="427"/>
      <c r="BA34" s="427"/>
      <c r="BB34" s="427"/>
      <c r="BC34" s="427"/>
      <c r="BD34" s="427"/>
      <c r="BE34" s="427"/>
      <c r="BF34" s="427"/>
      <c r="BG34" s="427"/>
      <c r="BH34" s="427"/>
      <c r="BI34" s="427"/>
      <c r="BJ34" s="427"/>
      <c r="BK34" s="427"/>
      <c r="BL34" s="427"/>
      <c r="BM34" s="427"/>
      <c r="BN34" s="427"/>
      <c r="BO34" s="427"/>
      <c r="BP34" s="427"/>
      <c r="BQ34" s="427"/>
      <c r="BR34" s="427"/>
      <c r="BS34" s="427"/>
      <c r="BT34" s="427"/>
      <c r="BU34" s="427"/>
      <c r="BV34" s="427"/>
      <c r="BW34" s="427"/>
      <c r="BX34" s="427"/>
      <c r="BY34" s="427"/>
      <c r="BZ34" s="427"/>
      <c r="CA34" s="427"/>
      <c r="CB34" s="427"/>
      <c r="CC34" s="427"/>
      <c r="CD34" s="427"/>
      <c r="CE34" s="427"/>
      <c r="CF34" s="427"/>
      <c r="CG34" s="427"/>
      <c r="CH34" s="427"/>
      <c r="CI34" s="427"/>
      <c r="CJ34" s="427"/>
      <c r="CK34" s="427"/>
      <c r="CL34" s="427"/>
      <c r="CM34" s="427"/>
    </row>
    <row r="35" spans="5:91" ht="9.6" customHeight="1">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row>
    <row r="36" spans="5:91" ht="9.6" customHeight="1">
      <c r="AY36" s="427"/>
      <c r="AZ36" s="427"/>
      <c r="BA36" s="427"/>
      <c r="BB36" s="427"/>
      <c r="BC36" s="427"/>
      <c r="BD36" s="427"/>
      <c r="BE36" s="427"/>
      <c r="BF36" s="427"/>
      <c r="BG36" s="427"/>
      <c r="BH36" s="427"/>
      <c r="BI36" s="427"/>
      <c r="BJ36" s="427"/>
      <c r="BK36" s="427"/>
      <c r="BL36" s="427"/>
      <c r="BM36" s="427"/>
      <c r="BN36" s="427"/>
      <c r="BO36" s="427"/>
      <c r="BP36" s="427"/>
      <c r="BQ36" s="427"/>
      <c r="BR36" s="427"/>
      <c r="BS36" s="427"/>
      <c r="BT36" s="427"/>
      <c r="BU36" s="427"/>
      <c r="BV36" s="427"/>
      <c r="BW36" s="427"/>
      <c r="BX36" s="427"/>
      <c r="BY36" s="427"/>
      <c r="BZ36" s="427"/>
      <c r="CA36" s="427"/>
      <c r="CB36" s="427"/>
      <c r="CC36" s="427"/>
      <c r="CD36" s="427"/>
      <c r="CE36" s="427"/>
      <c r="CF36" s="427"/>
      <c r="CG36" s="427"/>
      <c r="CH36" s="427"/>
      <c r="CI36" s="427"/>
      <c r="CJ36" s="427"/>
      <c r="CK36" s="427"/>
      <c r="CL36" s="427"/>
      <c r="CM36" s="427"/>
    </row>
    <row r="37" spans="5:91" ht="9.6" customHeight="1">
      <c r="E37" s="432" t="s">
        <v>31</v>
      </c>
      <c r="F37" s="438"/>
      <c r="G37" s="440" t="s">
        <v>274</v>
      </c>
      <c r="H37" s="440"/>
      <c r="I37" s="440"/>
      <c r="J37" s="440"/>
      <c r="K37" s="440"/>
      <c r="L37" s="440"/>
      <c r="M37" s="446"/>
      <c r="N37" s="449"/>
      <c r="O37" s="452" t="str">
        <f>IF(L2="","",L2)</f>
        <v/>
      </c>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500"/>
      <c r="AQ37" s="282"/>
      <c r="AY37" s="427"/>
      <c r="AZ37" s="427"/>
      <c r="BA37" s="427"/>
      <c r="BB37" s="427"/>
      <c r="BC37" s="427"/>
      <c r="BD37" s="427"/>
      <c r="BE37" s="427"/>
      <c r="BF37" s="427"/>
      <c r="BG37" s="427"/>
      <c r="BH37" s="427"/>
      <c r="BI37" s="427"/>
      <c r="BJ37" s="427"/>
      <c r="BK37" s="427"/>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row>
    <row r="38" spans="5:91" ht="9.6" customHeight="1">
      <c r="E38" s="433"/>
      <c r="F38" s="435"/>
      <c r="G38" s="441"/>
      <c r="H38" s="441"/>
      <c r="I38" s="441"/>
      <c r="J38" s="441"/>
      <c r="K38" s="441"/>
      <c r="L38" s="441"/>
      <c r="M38" s="447"/>
      <c r="N38" s="450"/>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501"/>
      <c r="AQ38" s="282"/>
      <c r="AY38" s="427"/>
      <c r="AZ38" s="427"/>
      <c r="BA38" s="427"/>
      <c r="BB38" s="427"/>
      <c r="BC38" s="427"/>
      <c r="BD38" s="427"/>
      <c r="BE38" s="427"/>
      <c r="BF38" s="427"/>
      <c r="BG38" s="427"/>
      <c r="BH38" s="427"/>
      <c r="BI38" s="427"/>
      <c r="BJ38" s="427"/>
      <c r="BK38" s="427"/>
      <c r="BL38" s="427"/>
      <c r="BM38" s="427"/>
      <c r="BN38" s="427"/>
      <c r="BO38" s="427"/>
      <c r="BP38" s="427"/>
      <c r="BQ38" s="427"/>
      <c r="BR38" s="427"/>
      <c r="BS38" s="427"/>
      <c r="BT38" s="427"/>
      <c r="BU38" s="427"/>
      <c r="BV38" s="427"/>
      <c r="BW38" s="427"/>
      <c r="BX38" s="427"/>
      <c r="BY38" s="427"/>
      <c r="BZ38" s="427"/>
      <c r="CA38" s="427"/>
      <c r="CB38" s="427"/>
      <c r="CC38" s="427"/>
      <c r="CD38" s="427"/>
      <c r="CE38" s="427"/>
      <c r="CF38" s="427"/>
      <c r="CG38" s="427"/>
      <c r="CH38" s="427"/>
      <c r="CI38" s="427"/>
      <c r="CJ38" s="427"/>
      <c r="CK38" s="427"/>
      <c r="CL38" s="427"/>
      <c r="CM38" s="427"/>
    </row>
    <row r="39" spans="5:91" ht="9.6" customHeight="1">
      <c r="E39" s="433"/>
      <c r="F39" s="435"/>
      <c r="G39" s="441"/>
      <c r="H39" s="441"/>
      <c r="I39" s="441"/>
      <c r="J39" s="441"/>
      <c r="K39" s="441"/>
      <c r="L39" s="441"/>
      <c r="M39" s="447"/>
      <c r="N39" s="450"/>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5"/>
      <c r="AL39" s="365"/>
      <c r="AM39" s="365"/>
      <c r="AN39" s="365"/>
      <c r="AO39" s="365"/>
      <c r="AP39" s="501"/>
      <c r="AQ39" s="282"/>
      <c r="AY39" s="427"/>
      <c r="AZ39" s="427"/>
      <c r="BA39" s="427"/>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27"/>
      <c r="CM39" s="427"/>
    </row>
    <row r="40" spans="5:91" ht="9.6" customHeight="1">
      <c r="E40" s="433"/>
      <c r="F40" s="435"/>
      <c r="G40" s="441"/>
      <c r="H40" s="441"/>
      <c r="I40" s="441"/>
      <c r="J40" s="441"/>
      <c r="K40" s="441"/>
      <c r="L40" s="441"/>
      <c r="M40" s="447"/>
      <c r="N40" s="450"/>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365"/>
      <c r="AL40" s="365"/>
      <c r="AM40" s="365"/>
      <c r="AN40" s="365"/>
      <c r="AO40" s="365"/>
      <c r="AP40" s="501"/>
      <c r="AQ40" s="282"/>
      <c r="AY40" s="427"/>
      <c r="AZ40" s="427"/>
      <c r="BA40" s="427"/>
      <c r="BB40" s="427"/>
      <c r="BC40" s="427"/>
      <c r="BD40" s="427"/>
      <c r="BE40" s="427"/>
      <c r="BF40" s="427"/>
      <c r="BG40" s="427"/>
      <c r="BH40" s="427"/>
      <c r="BI40" s="427"/>
      <c r="BJ40" s="427"/>
      <c r="BK40" s="427"/>
      <c r="BL40" s="427"/>
      <c r="BM40" s="427"/>
      <c r="BN40" s="427"/>
      <c r="BO40" s="427"/>
      <c r="BP40" s="427"/>
      <c r="BQ40" s="427"/>
      <c r="BR40" s="427"/>
      <c r="BS40" s="427"/>
      <c r="BT40" s="427"/>
      <c r="BU40" s="427"/>
      <c r="BV40" s="427"/>
      <c r="BW40" s="427"/>
      <c r="BX40" s="427"/>
      <c r="BY40" s="427"/>
      <c r="BZ40" s="427"/>
      <c r="CA40" s="427"/>
      <c r="CB40" s="427"/>
      <c r="CC40" s="427"/>
      <c r="CD40" s="427"/>
      <c r="CE40" s="427"/>
      <c r="CF40" s="427"/>
      <c r="CG40" s="427"/>
      <c r="CH40" s="427"/>
      <c r="CI40" s="427"/>
      <c r="CJ40" s="427"/>
      <c r="CK40" s="427"/>
      <c r="CL40" s="427"/>
      <c r="CM40" s="427"/>
    </row>
    <row r="41" spans="5:91" ht="9.6" customHeight="1">
      <c r="E41" s="434"/>
      <c r="F41" s="439"/>
      <c r="G41" s="442"/>
      <c r="H41" s="442"/>
      <c r="I41" s="442"/>
      <c r="J41" s="442"/>
      <c r="K41" s="442"/>
      <c r="L41" s="442"/>
      <c r="M41" s="448"/>
      <c r="N41" s="416"/>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502"/>
      <c r="AQ41" s="282"/>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7"/>
      <c r="CB41" s="427"/>
      <c r="CC41" s="427"/>
      <c r="CD41" s="427"/>
      <c r="CE41" s="427"/>
      <c r="CF41" s="427"/>
      <c r="CG41" s="427"/>
      <c r="CH41" s="427"/>
      <c r="CI41" s="427"/>
      <c r="CJ41" s="427"/>
      <c r="CK41" s="427"/>
      <c r="CL41" s="427"/>
      <c r="CM41" s="427"/>
    </row>
    <row r="42" spans="5:91" ht="9.6" customHeight="1">
      <c r="E42" s="432" t="s">
        <v>110</v>
      </c>
      <c r="F42" s="438"/>
      <c r="G42" s="440" t="s">
        <v>278</v>
      </c>
      <c r="H42" s="440"/>
      <c r="I42" s="440"/>
      <c r="J42" s="440"/>
      <c r="K42" s="440"/>
      <c r="L42" s="440"/>
      <c r="M42" s="446"/>
      <c r="N42" s="449"/>
      <c r="O42" s="453"/>
      <c r="P42" s="453"/>
      <c r="Q42" s="453"/>
      <c r="R42" s="451"/>
      <c r="S42" s="470"/>
      <c r="T42" s="470"/>
      <c r="U42" s="470"/>
      <c r="V42" s="470"/>
      <c r="W42" s="470"/>
      <c r="X42" s="470"/>
      <c r="Y42" s="470"/>
      <c r="Z42" s="470"/>
      <c r="AA42" s="470"/>
      <c r="AB42" s="470"/>
      <c r="AC42" s="470"/>
      <c r="AD42" s="451"/>
      <c r="AE42" s="451"/>
      <c r="AF42" s="451"/>
      <c r="AG42" s="451"/>
      <c r="AH42" s="451"/>
      <c r="AI42" s="451"/>
      <c r="AJ42" s="451"/>
      <c r="AK42" s="451"/>
      <c r="AL42" s="451"/>
      <c r="AM42" s="451"/>
      <c r="AN42" s="451"/>
      <c r="AO42" s="451"/>
      <c r="AP42" s="446"/>
      <c r="AQ42" s="282"/>
      <c r="AY42" s="427"/>
      <c r="AZ42" s="427"/>
      <c r="BA42" s="427"/>
      <c r="BB42" s="427"/>
      <c r="BC42" s="427"/>
      <c r="BD42" s="427"/>
      <c r="BE42" s="427"/>
      <c r="BF42" s="427"/>
      <c r="BG42" s="427"/>
      <c r="BH42" s="427"/>
      <c r="BI42" s="427"/>
      <c r="BJ42" s="427"/>
      <c r="BK42" s="427"/>
      <c r="BL42" s="427"/>
      <c r="BM42" s="427"/>
      <c r="BN42" s="427"/>
      <c r="BO42" s="427"/>
      <c r="BP42" s="427"/>
      <c r="BQ42" s="427"/>
      <c r="BR42" s="427"/>
      <c r="BS42" s="427"/>
      <c r="BT42" s="427"/>
      <c r="BU42" s="427"/>
      <c r="BV42" s="427"/>
      <c r="BW42" s="427"/>
      <c r="BX42" s="427"/>
      <c r="BY42" s="427"/>
      <c r="BZ42" s="427"/>
      <c r="CA42" s="427"/>
      <c r="CB42" s="427"/>
      <c r="CC42" s="427"/>
      <c r="CD42" s="427"/>
      <c r="CE42" s="427"/>
      <c r="CF42" s="427"/>
      <c r="CG42" s="427"/>
      <c r="CH42" s="427"/>
      <c r="CI42" s="427"/>
      <c r="CJ42" s="427"/>
      <c r="CK42" s="427"/>
      <c r="CL42" s="427"/>
      <c r="CM42" s="427"/>
    </row>
    <row r="43" spans="5:91" ht="9.6" customHeight="1">
      <c r="E43" s="433"/>
      <c r="F43" s="435"/>
      <c r="G43" s="441"/>
      <c r="H43" s="441"/>
      <c r="I43" s="441"/>
      <c r="J43" s="441"/>
      <c r="K43" s="441"/>
      <c r="L43" s="441"/>
      <c r="M43" s="447"/>
      <c r="N43" s="450"/>
      <c r="O43" s="46" t="str">
        <f>"津山市　"&amp;IF(O3="","　　　　　　　　",O3)&amp;"　地内"</f>
        <v>津山市　　　　　　　　　　地内</v>
      </c>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47"/>
      <c r="AQ43" s="282"/>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row>
    <row r="44" spans="5:91" ht="9.6" customHeight="1">
      <c r="E44" s="433"/>
      <c r="F44" s="435"/>
      <c r="G44" s="441"/>
      <c r="H44" s="441"/>
      <c r="I44" s="441"/>
      <c r="J44" s="441"/>
      <c r="K44" s="441"/>
      <c r="L44" s="441"/>
      <c r="M44" s="447"/>
      <c r="N44" s="450"/>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47"/>
      <c r="AQ44" s="282"/>
      <c r="AY44" s="427"/>
      <c r="AZ44" s="427"/>
      <c r="BA44" s="427"/>
      <c r="BB44" s="427"/>
      <c r="BC44" s="427"/>
      <c r="BD44" s="427"/>
      <c r="BE44" s="427"/>
      <c r="BF44" s="427"/>
      <c r="BG44" s="427"/>
      <c r="BH44" s="427"/>
      <c r="BI44" s="427"/>
      <c r="BJ44" s="427"/>
      <c r="BK44" s="427"/>
      <c r="BL44" s="427"/>
      <c r="BM44" s="427"/>
      <c r="BN44" s="427"/>
      <c r="BO44" s="427"/>
      <c r="BP44" s="427"/>
      <c r="BQ44" s="427"/>
      <c r="BR44" s="427"/>
      <c r="BS44" s="427"/>
      <c r="BT44" s="427"/>
      <c r="BU44" s="427"/>
      <c r="BV44" s="427"/>
      <c r="BW44" s="427"/>
      <c r="BX44" s="427"/>
      <c r="BY44" s="427"/>
      <c r="BZ44" s="427"/>
      <c r="CA44" s="427"/>
      <c r="CB44" s="427"/>
      <c r="CC44" s="427"/>
      <c r="CD44" s="427"/>
      <c r="CE44" s="427"/>
      <c r="CF44" s="427"/>
      <c r="CG44" s="427"/>
      <c r="CH44" s="427"/>
      <c r="CI44" s="427"/>
      <c r="CJ44" s="427"/>
      <c r="CK44" s="427"/>
      <c r="CL44" s="427"/>
      <c r="CM44" s="427"/>
    </row>
    <row r="45" spans="5:91" ht="9.6" customHeight="1">
      <c r="E45" s="433"/>
      <c r="F45" s="435"/>
      <c r="G45" s="441"/>
      <c r="H45" s="441"/>
      <c r="I45" s="441"/>
      <c r="J45" s="441"/>
      <c r="K45" s="441"/>
      <c r="L45" s="441"/>
      <c r="M45" s="447"/>
      <c r="N45" s="450"/>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47"/>
      <c r="AQ45" s="282"/>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row>
    <row r="46" spans="5:91" ht="9.6" customHeight="1">
      <c r="E46" s="434"/>
      <c r="F46" s="439"/>
      <c r="G46" s="442"/>
      <c r="H46" s="442"/>
      <c r="I46" s="442"/>
      <c r="J46" s="442"/>
      <c r="K46" s="442"/>
      <c r="L46" s="442"/>
      <c r="M46" s="448"/>
      <c r="N46" s="416"/>
      <c r="O46" s="454"/>
      <c r="P46" s="454"/>
      <c r="Q46" s="454"/>
      <c r="R46" s="66"/>
      <c r="S46" s="471"/>
      <c r="T46" s="471"/>
      <c r="U46" s="471"/>
      <c r="V46" s="471"/>
      <c r="W46" s="471"/>
      <c r="X46" s="471"/>
      <c r="Y46" s="471"/>
      <c r="Z46" s="471"/>
      <c r="AA46" s="471"/>
      <c r="AB46" s="471"/>
      <c r="AC46" s="471"/>
      <c r="AD46" s="66"/>
      <c r="AE46" s="66"/>
      <c r="AF46" s="66"/>
      <c r="AG46" s="66"/>
      <c r="AH46" s="66"/>
      <c r="AI46" s="66"/>
      <c r="AJ46" s="66"/>
      <c r="AK46" s="66"/>
      <c r="AL46" s="66"/>
      <c r="AM46" s="66"/>
      <c r="AN46" s="66"/>
      <c r="AO46" s="66"/>
      <c r="AP46" s="448"/>
      <c r="AQ46" s="282"/>
      <c r="AY46" s="427"/>
      <c r="AZ46" s="427"/>
      <c r="BA46" s="427"/>
      <c r="BB46" s="427"/>
      <c r="BC46" s="427"/>
      <c r="BD46" s="427"/>
      <c r="BE46" s="427"/>
      <c r="BF46" s="427"/>
      <c r="BG46" s="427"/>
      <c r="BH46" s="427"/>
      <c r="BI46" s="427"/>
      <c r="BJ46" s="427"/>
      <c r="BK46" s="427"/>
      <c r="BL46" s="427"/>
      <c r="BM46" s="427"/>
      <c r="BN46" s="427"/>
      <c r="BO46" s="427"/>
      <c r="BP46" s="427"/>
      <c r="BQ46" s="427"/>
      <c r="BR46" s="427"/>
      <c r="BS46" s="427"/>
      <c r="BT46" s="427"/>
      <c r="BU46" s="427"/>
      <c r="BV46" s="427"/>
      <c r="BW46" s="427"/>
      <c r="BX46" s="427"/>
      <c r="BY46" s="427"/>
      <c r="BZ46" s="427"/>
      <c r="CA46" s="427"/>
      <c r="CB46" s="427"/>
      <c r="CC46" s="427"/>
      <c r="CD46" s="427"/>
      <c r="CE46" s="427"/>
      <c r="CF46" s="427"/>
      <c r="CG46" s="427"/>
      <c r="CH46" s="427"/>
      <c r="CI46" s="427"/>
      <c r="CJ46" s="427"/>
      <c r="CK46" s="427"/>
      <c r="CL46" s="427"/>
      <c r="CM46" s="427"/>
    </row>
    <row r="47" spans="5:91" ht="9.9499999999999993" customHeight="1">
      <c r="E47" s="432" t="s">
        <v>112</v>
      </c>
      <c r="F47" s="438"/>
      <c r="G47" s="440" t="s">
        <v>239</v>
      </c>
      <c r="H47" s="440"/>
      <c r="I47" s="440"/>
      <c r="J47" s="440"/>
      <c r="K47" s="440"/>
      <c r="L47" s="440"/>
      <c r="M47" s="446"/>
      <c r="N47" s="449"/>
      <c r="O47" s="455" t="s">
        <v>252</v>
      </c>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503"/>
      <c r="AQ47" s="456"/>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row>
    <row r="48" spans="5:91" ht="9.6" customHeight="1">
      <c r="E48" s="433"/>
      <c r="F48" s="435"/>
      <c r="G48" s="441"/>
      <c r="H48" s="441"/>
      <c r="I48" s="441"/>
      <c r="J48" s="441"/>
      <c r="K48" s="441"/>
      <c r="L48" s="441"/>
      <c r="M48" s="447"/>
      <c r="N48" s="450"/>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504"/>
      <c r="AQ48" s="456"/>
      <c r="AY48" s="427"/>
      <c r="AZ48" s="427"/>
      <c r="BA48" s="427"/>
      <c r="BB48" s="427"/>
      <c r="BC48" s="427"/>
      <c r="BD48" s="427"/>
      <c r="BE48" s="427"/>
      <c r="BF48" s="427"/>
      <c r="BG48" s="427"/>
      <c r="BH48" s="427"/>
      <c r="BI48" s="427"/>
      <c r="BJ48" s="427"/>
      <c r="BK48" s="427"/>
      <c r="BL48" s="427"/>
      <c r="BM48" s="427"/>
      <c r="BN48" s="427"/>
      <c r="BO48" s="427"/>
      <c r="BP48" s="427"/>
      <c r="BQ48" s="427"/>
      <c r="BR48" s="427"/>
      <c r="BS48" s="427"/>
      <c r="BT48" s="427"/>
      <c r="BU48" s="427"/>
      <c r="BV48" s="427"/>
      <c r="BW48" s="427"/>
      <c r="BX48" s="427"/>
      <c r="BY48" s="427"/>
      <c r="BZ48" s="427"/>
      <c r="CA48" s="427"/>
      <c r="CB48" s="427"/>
      <c r="CC48" s="427"/>
      <c r="CD48" s="427"/>
      <c r="CE48" s="427"/>
      <c r="CF48" s="427"/>
      <c r="CG48" s="427"/>
      <c r="CH48" s="427"/>
      <c r="CI48" s="427"/>
      <c r="CJ48" s="427"/>
      <c r="CK48" s="427"/>
      <c r="CL48" s="427"/>
      <c r="CM48" s="427"/>
    </row>
    <row r="49" spans="5:91" ht="9.6" customHeight="1">
      <c r="E49" s="433"/>
      <c r="F49" s="435"/>
      <c r="G49" s="441"/>
      <c r="H49" s="441"/>
      <c r="I49" s="441"/>
      <c r="J49" s="441"/>
      <c r="K49" s="441"/>
      <c r="L49" s="441"/>
      <c r="M49" s="447"/>
      <c r="N49" s="450"/>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504"/>
      <c r="AQ49" s="456"/>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row>
    <row r="50" spans="5:91" ht="9.6" customHeight="1">
      <c r="E50" s="433"/>
      <c r="F50" s="435"/>
      <c r="G50" s="441"/>
      <c r="H50" s="441"/>
      <c r="I50" s="441"/>
      <c r="J50" s="441"/>
      <c r="K50" s="441"/>
      <c r="L50" s="441"/>
      <c r="M50" s="447"/>
      <c r="N50" s="450"/>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504"/>
      <c r="AQ50" s="456"/>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row>
    <row r="51" spans="5:91" ht="9.6" customHeight="1">
      <c r="E51" s="434"/>
      <c r="F51" s="439"/>
      <c r="G51" s="442"/>
      <c r="H51" s="442"/>
      <c r="I51" s="442"/>
      <c r="J51" s="442"/>
      <c r="K51" s="442"/>
      <c r="L51" s="442"/>
      <c r="M51" s="448"/>
      <c r="N51" s="416"/>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505"/>
      <c r="AQ51" s="456"/>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row>
    <row r="52" spans="5:91" ht="9.6" customHeight="1">
      <c r="E52" s="432" t="s">
        <v>47</v>
      </c>
      <c r="F52" s="438"/>
      <c r="G52" s="330" t="s">
        <v>330</v>
      </c>
      <c r="H52" s="330"/>
      <c r="I52" s="330"/>
      <c r="J52" s="330"/>
      <c r="K52" s="330"/>
      <c r="L52" s="330"/>
      <c r="M52" s="446"/>
      <c r="N52" s="449"/>
      <c r="O52" s="330" t="s">
        <v>343</v>
      </c>
      <c r="P52" s="330"/>
      <c r="Q52" s="330"/>
      <c r="R52" s="451"/>
      <c r="S52" s="451"/>
      <c r="T52" s="451" t="str">
        <f>AG9</f>
        <v>令和　　　年　　　月　　　日</v>
      </c>
      <c r="U52" s="451"/>
      <c r="V52" s="451"/>
      <c r="W52" s="451"/>
      <c r="X52" s="451"/>
      <c r="Y52" s="451"/>
      <c r="Z52" s="451"/>
      <c r="AA52" s="451"/>
      <c r="AB52" s="451"/>
      <c r="AC52" s="451"/>
      <c r="AD52" s="451"/>
      <c r="AE52" s="451"/>
      <c r="AF52" s="451"/>
      <c r="AG52" s="451"/>
      <c r="AH52" s="451"/>
      <c r="AI52" s="451"/>
      <c r="AJ52" s="451"/>
      <c r="AK52" s="451"/>
      <c r="AL52" s="451"/>
      <c r="AM52" s="451"/>
      <c r="AN52" s="451"/>
      <c r="AO52" s="451"/>
      <c r="AP52" s="446"/>
      <c r="AQ52" s="282"/>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row>
    <row r="53" spans="5:91" ht="9.6" customHeight="1">
      <c r="E53" s="433"/>
      <c r="F53" s="435"/>
      <c r="G53" s="331"/>
      <c r="H53" s="331"/>
      <c r="I53" s="331"/>
      <c r="J53" s="331"/>
      <c r="K53" s="331"/>
      <c r="L53" s="331"/>
      <c r="M53" s="447"/>
      <c r="N53" s="450"/>
      <c r="O53" s="331"/>
      <c r="P53" s="331"/>
      <c r="Q53" s="331"/>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447"/>
      <c r="AQ53" s="282"/>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row>
    <row r="54" spans="5:91" ht="9.6" customHeight="1">
      <c r="E54" s="433"/>
      <c r="F54" s="435"/>
      <c r="G54" s="331"/>
      <c r="H54" s="331"/>
      <c r="I54" s="331"/>
      <c r="J54" s="331"/>
      <c r="K54" s="331"/>
      <c r="L54" s="331"/>
      <c r="M54" s="447"/>
      <c r="N54" s="450"/>
      <c r="O54" s="331"/>
      <c r="P54" s="331"/>
      <c r="Q54" s="331"/>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447"/>
      <c r="AQ54" s="282"/>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row>
    <row r="55" spans="5:91" ht="9.6" customHeight="1">
      <c r="E55" s="433"/>
      <c r="F55" s="435"/>
      <c r="G55" s="331"/>
      <c r="H55" s="331"/>
      <c r="I55" s="331"/>
      <c r="J55" s="331"/>
      <c r="K55" s="331"/>
      <c r="L55" s="331"/>
      <c r="M55" s="447"/>
      <c r="N55" s="450"/>
      <c r="O55" s="331"/>
      <c r="P55" s="331"/>
      <c r="Q55" s="331"/>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447"/>
      <c r="AQ55" s="282"/>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row>
    <row r="56" spans="5:91" ht="9.6" customHeight="1">
      <c r="E56" s="433"/>
      <c r="F56" s="435"/>
      <c r="G56" s="331"/>
      <c r="H56" s="331"/>
      <c r="I56" s="331"/>
      <c r="J56" s="331"/>
      <c r="K56" s="331"/>
      <c r="L56" s="331"/>
      <c r="M56" s="447"/>
      <c r="N56" s="450"/>
      <c r="O56" s="331" t="s">
        <v>156</v>
      </c>
      <c r="P56" s="331"/>
      <c r="Q56" s="331"/>
      <c r="R56" s="282"/>
      <c r="S56" s="282"/>
      <c r="T56" s="282" t="str">
        <f>AG10</f>
        <v>令和　　　年　　　月　　　日</v>
      </c>
      <c r="U56" s="282"/>
      <c r="V56" s="282"/>
      <c r="W56" s="282"/>
      <c r="X56" s="282"/>
      <c r="Y56" s="282"/>
      <c r="Z56" s="282"/>
      <c r="AA56" s="282"/>
      <c r="AB56" s="282"/>
      <c r="AC56" s="282"/>
      <c r="AD56" s="282"/>
      <c r="AE56" s="282"/>
      <c r="AF56" s="282"/>
      <c r="AG56" s="282"/>
      <c r="AH56" s="282"/>
      <c r="AI56" s="282"/>
      <c r="AJ56" s="282"/>
      <c r="AK56" s="282"/>
      <c r="AL56" s="282"/>
      <c r="AM56" s="282"/>
      <c r="AN56" s="282"/>
      <c r="AO56" s="282"/>
      <c r="AP56" s="447"/>
      <c r="AQ56" s="282"/>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row>
    <row r="57" spans="5:91" ht="9.6" customHeight="1">
      <c r="E57" s="433"/>
      <c r="F57" s="435"/>
      <c r="G57" s="331"/>
      <c r="H57" s="331"/>
      <c r="I57" s="331"/>
      <c r="J57" s="331"/>
      <c r="K57" s="331"/>
      <c r="L57" s="331"/>
      <c r="M57" s="447"/>
      <c r="N57" s="450"/>
      <c r="O57" s="331"/>
      <c r="P57" s="331"/>
      <c r="Q57" s="331"/>
      <c r="R57" s="282"/>
      <c r="S57" s="282"/>
      <c r="T57" s="282"/>
      <c r="U57" s="282"/>
      <c r="V57" s="282"/>
      <c r="W57" s="282"/>
      <c r="X57" s="282"/>
      <c r="Y57" s="282"/>
      <c r="Z57" s="282"/>
      <c r="AA57" s="282"/>
      <c r="AB57" s="282"/>
      <c r="AC57" s="282"/>
      <c r="AD57" s="282"/>
      <c r="AE57" s="282"/>
      <c r="AF57" s="282"/>
      <c r="AG57" s="282"/>
      <c r="AH57" s="282"/>
      <c r="AI57" s="282"/>
      <c r="AJ57" s="282"/>
      <c r="AK57" s="282"/>
      <c r="AL57" s="282"/>
      <c r="AM57" s="282"/>
      <c r="AN57" s="282"/>
      <c r="AO57" s="282"/>
      <c r="AP57" s="447"/>
      <c r="AQ57" s="282"/>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row>
    <row r="58" spans="5:91" ht="9.6" customHeight="1">
      <c r="E58" s="433"/>
      <c r="F58" s="435"/>
      <c r="G58" s="331"/>
      <c r="H58" s="331"/>
      <c r="I58" s="331"/>
      <c r="J58" s="331"/>
      <c r="K58" s="331"/>
      <c r="L58" s="331"/>
      <c r="M58" s="447"/>
      <c r="N58" s="450"/>
      <c r="O58" s="331"/>
      <c r="P58" s="331"/>
      <c r="Q58" s="331"/>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447"/>
      <c r="AQ58" s="282"/>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row>
    <row r="59" spans="5:91" ht="9.6" customHeight="1">
      <c r="E59" s="434"/>
      <c r="F59" s="439"/>
      <c r="G59" s="332"/>
      <c r="H59" s="332"/>
      <c r="I59" s="332"/>
      <c r="J59" s="332"/>
      <c r="K59" s="332"/>
      <c r="L59" s="332"/>
      <c r="M59" s="448"/>
      <c r="N59" s="416"/>
      <c r="O59" s="332"/>
      <c r="P59" s="332"/>
      <c r="Q59" s="332"/>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448"/>
      <c r="AQ59" s="282"/>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row>
    <row r="60" spans="5:91" ht="9.6" customHeight="1">
      <c r="E60" s="432" t="s">
        <v>118</v>
      </c>
      <c r="F60" s="438"/>
      <c r="G60" s="330" t="s">
        <v>117</v>
      </c>
      <c r="H60" s="330"/>
      <c r="I60" s="330"/>
      <c r="J60" s="330"/>
      <c r="K60" s="330"/>
      <c r="L60" s="330"/>
      <c r="M60" s="446"/>
      <c r="N60" s="451"/>
      <c r="O60" s="458" t="s">
        <v>184</v>
      </c>
      <c r="P60" s="458"/>
      <c r="Q60" s="458"/>
      <c r="R60" s="458"/>
      <c r="S60" s="458"/>
      <c r="T60" s="458"/>
      <c r="U60" s="458"/>
      <c r="V60" s="522"/>
      <c r="W60" s="485" t="s">
        <v>308</v>
      </c>
      <c r="X60" s="490"/>
      <c r="Y60" s="485" t="s">
        <v>268</v>
      </c>
      <c r="Z60" s="490"/>
      <c r="AA60" s="485" t="s">
        <v>269</v>
      </c>
      <c r="AB60" s="490"/>
      <c r="AC60" s="485" t="s">
        <v>42</v>
      </c>
      <c r="AD60" s="490"/>
      <c r="AE60" s="485" t="s">
        <v>79</v>
      </c>
      <c r="AF60" s="490"/>
      <c r="AG60" s="485" t="s">
        <v>160</v>
      </c>
      <c r="AH60" s="490"/>
      <c r="AI60" s="485" t="s">
        <v>99</v>
      </c>
      <c r="AJ60" s="490"/>
      <c r="AK60" s="485" t="s">
        <v>253</v>
      </c>
      <c r="AL60" s="490"/>
      <c r="AM60" s="485" t="s">
        <v>139</v>
      </c>
      <c r="AN60" s="490"/>
      <c r="AO60" s="485" t="s">
        <v>45</v>
      </c>
      <c r="AP60" s="490"/>
      <c r="AQ60" s="509"/>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row>
    <row r="61" spans="5:91" ht="9.6" customHeight="1">
      <c r="E61" s="433"/>
      <c r="F61" s="435"/>
      <c r="G61" s="331"/>
      <c r="H61" s="331"/>
      <c r="I61" s="331"/>
      <c r="J61" s="331"/>
      <c r="K61" s="331"/>
      <c r="L61" s="331"/>
      <c r="M61" s="447"/>
      <c r="N61" s="282"/>
      <c r="O61" s="400"/>
      <c r="P61" s="400"/>
      <c r="Q61" s="400"/>
      <c r="R61" s="400"/>
      <c r="S61" s="400"/>
      <c r="T61" s="400"/>
      <c r="U61" s="400"/>
      <c r="V61" s="553"/>
      <c r="W61" s="486"/>
      <c r="X61" s="491"/>
      <c r="Y61" s="486"/>
      <c r="Z61" s="491"/>
      <c r="AA61" s="486"/>
      <c r="AB61" s="491"/>
      <c r="AC61" s="486"/>
      <c r="AD61" s="491"/>
      <c r="AE61" s="486"/>
      <c r="AF61" s="491"/>
      <c r="AG61" s="486"/>
      <c r="AH61" s="491"/>
      <c r="AI61" s="486"/>
      <c r="AJ61" s="491"/>
      <c r="AK61" s="486"/>
      <c r="AL61" s="491"/>
      <c r="AM61" s="486"/>
      <c r="AN61" s="491"/>
      <c r="AO61" s="486"/>
      <c r="AP61" s="491"/>
      <c r="AQ61" s="509"/>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row>
    <row r="62" spans="5:91" ht="9.6" customHeight="1">
      <c r="E62" s="433"/>
      <c r="F62" s="435"/>
      <c r="G62" s="331"/>
      <c r="H62" s="331"/>
      <c r="I62" s="331"/>
      <c r="J62" s="331"/>
      <c r="K62" s="331"/>
      <c r="L62" s="331"/>
      <c r="M62" s="447"/>
      <c r="N62" s="282"/>
      <c r="O62" s="400" t="s">
        <v>92</v>
      </c>
      <c r="P62" s="400"/>
      <c r="Q62" s="400"/>
      <c r="R62" s="400"/>
      <c r="S62" s="400"/>
      <c r="T62" s="400"/>
      <c r="U62" s="400"/>
      <c r="V62" s="477"/>
      <c r="W62" s="487" t="str">
        <f>AH4</f>
        <v/>
      </c>
      <c r="X62" s="487"/>
      <c r="Y62" s="487" t="str">
        <f>AI4</f>
        <v/>
      </c>
      <c r="Z62" s="487"/>
      <c r="AA62" s="487" t="str">
        <f>AJ4</f>
        <v/>
      </c>
      <c r="AB62" s="487"/>
      <c r="AC62" s="487" t="str">
        <f>AK4</f>
        <v/>
      </c>
      <c r="AD62" s="487"/>
      <c r="AE62" s="487" t="str">
        <f>AL4</f>
        <v/>
      </c>
      <c r="AF62" s="487"/>
      <c r="AG62" s="487" t="str">
        <f>AM4</f>
        <v/>
      </c>
      <c r="AH62" s="487"/>
      <c r="AI62" s="487" t="str">
        <f>AN4</f>
        <v/>
      </c>
      <c r="AJ62" s="487"/>
      <c r="AK62" s="487" t="str">
        <f>AO4</f>
        <v/>
      </c>
      <c r="AL62" s="487"/>
      <c r="AM62" s="487" t="str">
        <f>AP4</f>
        <v/>
      </c>
      <c r="AN62" s="487"/>
      <c r="AO62" s="487" t="str">
        <f>AQ4</f>
        <v/>
      </c>
      <c r="AP62" s="487"/>
      <c r="AQ62" s="477"/>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row>
    <row r="63" spans="5:91" ht="9.6" customHeight="1">
      <c r="E63" s="433"/>
      <c r="F63" s="435"/>
      <c r="G63" s="331"/>
      <c r="H63" s="331"/>
      <c r="I63" s="331"/>
      <c r="J63" s="331"/>
      <c r="K63" s="331"/>
      <c r="L63" s="331"/>
      <c r="M63" s="447"/>
      <c r="N63" s="282"/>
      <c r="O63" s="400"/>
      <c r="P63" s="400"/>
      <c r="Q63" s="400"/>
      <c r="R63" s="400"/>
      <c r="S63" s="400"/>
      <c r="T63" s="400"/>
      <c r="U63" s="400"/>
      <c r="V63" s="477"/>
      <c r="W63" s="487"/>
      <c r="X63" s="487"/>
      <c r="Y63" s="487"/>
      <c r="Z63" s="487"/>
      <c r="AA63" s="487"/>
      <c r="AB63" s="487"/>
      <c r="AC63" s="487"/>
      <c r="AD63" s="487"/>
      <c r="AE63" s="487"/>
      <c r="AF63" s="487"/>
      <c r="AG63" s="487"/>
      <c r="AH63" s="487"/>
      <c r="AI63" s="487"/>
      <c r="AJ63" s="487"/>
      <c r="AK63" s="487"/>
      <c r="AL63" s="487"/>
      <c r="AM63" s="487"/>
      <c r="AN63" s="487"/>
      <c r="AO63" s="487"/>
      <c r="AP63" s="487"/>
      <c r="AQ63" s="477"/>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row>
    <row r="64" spans="5:91" ht="9.6" customHeight="1">
      <c r="E64" s="433"/>
      <c r="F64" s="435"/>
      <c r="G64" s="331"/>
      <c r="H64" s="331"/>
      <c r="I64" s="331"/>
      <c r="J64" s="331"/>
      <c r="K64" s="331"/>
      <c r="L64" s="331"/>
      <c r="M64" s="447"/>
      <c r="N64" s="282"/>
      <c r="O64" s="400" t="s">
        <v>344</v>
      </c>
      <c r="P64" s="400"/>
      <c r="Q64" s="400"/>
      <c r="R64" s="400"/>
      <c r="S64" s="400"/>
      <c r="T64" s="400"/>
      <c r="U64" s="400"/>
      <c r="V64" s="477"/>
      <c r="W64" s="487"/>
      <c r="X64" s="487"/>
      <c r="Y64" s="487"/>
      <c r="Z64" s="487"/>
      <c r="AA64" s="487"/>
      <c r="AB64" s="487"/>
      <c r="AC64" s="487"/>
      <c r="AD64" s="487"/>
      <c r="AE64" s="487"/>
      <c r="AF64" s="487"/>
      <c r="AG64" s="487"/>
      <c r="AH64" s="487"/>
      <c r="AI64" s="487"/>
      <c r="AJ64" s="487"/>
      <c r="AK64" s="487"/>
      <c r="AL64" s="487"/>
      <c r="AM64" s="487"/>
      <c r="AN64" s="487"/>
      <c r="AO64" s="487"/>
      <c r="AP64" s="487"/>
      <c r="AQ64" s="477"/>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row>
    <row r="65" spans="5:91" ht="9.6" customHeight="1">
      <c r="E65" s="433"/>
      <c r="F65" s="435"/>
      <c r="G65" s="331"/>
      <c r="H65" s="331"/>
      <c r="I65" s="331"/>
      <c r="J65" s="331"/>
      <c r="K65" s="331"/>
      <c r="L65" s="331"/>
      <c r="M65" s="447"/>
      <c r="N65" s="282"/>
      <c r="O65" s="400"/>
      <c r="P65" s="400"/>
      <c r="Q65" s="400"/>
      <c r="R65" s="400"/>
      <c r="S65" s="400"/>
      <c r="T65" s="400"/>
      <c r="U65" s="400"/>
      <c r="V65" s="477"/>
      <c r="W65" s="487"/>
      <c r="X65" s="487"/>
      <c r="Y65" s="487"/>
      <c r="Z65" s="487"/>
      <c r="AA65" s="487"/>
      <c r="AB65" s="487"/>
      <c r="AC65" s="487"/>
      <c r="AD65" s="487"/>
      <c r="AE65" s="487"/>
      <c r="AF65" s="487"/>
      <c r="AG65" s="487"/>
      <c r="AH65" s="487"/>
      <c r="AI65" s="487"/>
      <c r="AJ65" s="487"/>
      <c r="AK65" s="487"/>
      <c r="AL65" s="487"/>
      <c r="AM65" s="487"/>
      <c r="AN65" s="487"/>
      <c r="AO65" s="487"/>
      <c r="AP65" s="487"/>
      <c r="AQ65" s="477"/>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row>
    <row r="66" spans="5:91" ht="9.6" customHeight="1">
      <c r="E66" s="433"/>
      <c r="F66" s="435"/>
      <c r="G66" s="331"/>
      <c r="H66" s="331"/>
      <c r="I66" s="331"/>
      <c r="J66" s="331"/>
      <c r="K66" s="331"/>
      <c r="L66" s="331"/>
      <c r="M66" s="447"/>
      <c r="N66" s="282"/>
      <c r="O66" s="400" t="s">
        <v>59</v>
      </c>
      <c r="P66" s="400"/>
      <c r="Q66" s="400"/>
      <c r="R66" s="400"/>
      <c r="S66" s="400"/>
      <c r="T66" s="400"/>
      <c r="U66" s="400"/>
      <c r="V66" s="477"/>
      <c r="W66" s="487"/>
      <c r="X66" s="487"/>
      <c r="Y66" s="487"/>
      <c r="Z66" s="487"/>
      <c r="AA66" s="487"/>
      <c r="AB66" s="487"/>
      <c r="AC66" s="487"/>
      <c r="AD66" s="487"/>
      <c r="AE66" s="487"/>
      <c r="AF66" s="487"/>
      <c r="AG66" s="487"/>
      <c r="AH66" s="487"/>
      <c r="AI66" s="487"/>
      <c r="AJ66" s="487"/>
      <c r="AK66" s="487"/>
      <c r="AL66" s="487"/>
      <c r="AM66" s="487"/>
      <c r="AN66" s="487"/>
      <c r="AO66" s="487"/>
      <c r="AP66" s="487"/>
      <c r="AQ66" s="477"/>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row>
    <row r="67" spans="5:91" ht="9.6" customHeight="1">
      <c r="E67" s="433"/>
      <c r="F67" s="435"/>
      <c r="G67" s="331"/>
      <c r="H67" s="331"/>
      <c r="I67" s="331"/>
      <c r="J67" s="331"/>
      <c r="K67" s="331"/>
      <c r="L67" s="331"/>
      <c r="M67" s="447"/>
      <c r="N67" s="66"/>
      <c r="O67" s="459"/>
      <c r="P67" s="459"/>
      <c r="Q67" s="459"/>
      <c r="R67" s="459"/>
      <c r="S67" s="459"/>
      <c r="T67" s="459"/>
      <c r="U67" s="459"/>
      <c r="V67" s="478"/>
      <c r="W67" s="488"/>
      <c r="X67" s="488"/>
      <c r="Y67" s="488"/>
      <c r="Z67" s="488"/>
      <c r="AA67" s="488"/>
      <c r="AB67" s="488"/>
      <c r="AC67" s="488"/>
      <c r="AD67" s="488"/>
      <c r="AE67" s="488"/>
      <c r="AF67" s="488"/>
      <c r="AG67" s="488"/>
      <c r="AH67" s="488"/>
      <c r="AI67" s="488"/>
      <c r="AJ67" s="488"/>
      <c r="AK67" s="488"/>
      <c r="AL67" s="488"/>
      <c r="AM67" s="488"/>
      <c r="AN67" s="488"/>
      <c r="AO67" s="488"/>
      <c r="AP67" s="488"/>
      <c r="AQ67" s="477"/>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row>
    <row r="68" spans="5:91" ht="9.6" customHeight="1">
      <c r="E68" s="433"/>
      <c r="F68" s="435"/>
      <c r="G68" s="331"/>
      <c r="H68" s="331"/>
      <c r="I68" s="331"/>
      <c r="J68" s="331"/>
      <c r="K68" s="331"/>
      <c r="L68" s="331"/>
      <c r="M68" s="447"/>
      <c r="N68" s="328"/>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386"/>
      <c r="AQ68" s="282"/>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row>
    <row r="69" spans="5:91" ht="9.6" customHeight="1">
      <c r="E69" s="433"/>
      <c r="F69" s="435"/>
      <c r="G69" s="331"/>
      <c r="H69" s="331"/>
      <c r="I69" s="331"/>
      <c r="J69" s="331"/>
      <c r="K69" s="331"/>
      <c r="L69" s="331"/>
      <c r="M69" s="447"/>
      <c r="N69" s="328"/>
      <c r="O69" s="460" t="s">
        <v>346</v>
      </c>
      <c r="P69" s="460"/>
      <c r="Q69" s="460"/>
      <c r="R69" s="460"/>
      <c r="S69" s="460"/>
      <c r="T69" s="460"/>
      <c r="U69" s="460"/>
      <c r="V69" s="460"/>
      <c r="W69" s="460"/>
      <c r="X69" s="460"/>
      <c r="Y69" s="460"/>
      <c r="Z69" s="460"/>
      <c r="AA69" s="460"/>
      <c r="AB69" s="460"/>
      <c r="AC69" s="495" t="str">
        <f>$AG$6</f>
        <v/>
      </c>
      <c r="AD69" s="495"/>
      <c r="AE69" s="495"/>
      <c r="AF69" s="495"/>
      <c r="AG69" s="495"/>
      <c r="AH69" s="495"/>
      <c r="AI69" s="495"/>
      <c r="AJ69" s="495"/>
      <c r="AK69" s="495"/>
      <c r="AL69" s="495"/>
      <c r="AM69" s="495"/>
      <c r="AN69" s="181" t="s">
        <v>45</v>
      </c>
      <c r="AO69" s="181"/>
      <c r="AP69" s="386"/>
      <c r="AQ69" s="282"/>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row>
    <row r="70" spans="5:91" ht="9.6" customHeight="1">
      <c r="E70" s="433"/>
      <c r="F70" s="435"/>
      <c r="G70" s="331"/>
      <c r="H70" s="331"/>
      <c r="I70" s="331"/>
      <c r="J70" s="331"/>
      <c r="K70" s="331"/>
      <c r="L70" s="331"/>
      <c r="M70" s="447"/>
      <c r="N70" s="328"/>
      <c r="O70" s="460"/>
      <c r="P70" s="460"/>
      <c r="Q70" s="460"/>
      <c r="R70" s="460"/>
      <c r="S70" s="460"/>
      <c r="T70" s="460"/>
      <c r="U70" s="460"/>
      <c r="V70" s="460"/>
      <c r="W70" s="460"/>
      <c r="X70" s="460"/>
      <c r="Y70" s="460"/>
      <c r="Z70" s="460"/>
      <c r="AA70" s="460"/>
      <c r="AB70" s="460"/>
      <c r="AC70" s="495"/>
      <c r="AD70" s="495"/>
      <c r="AE70" s="495"/>
      <c r="AF70" s="495"/>
      <c r="AG70" s="495"/>
      <c r="AH70" s="495"/>
      <c r="AI70" s="495"/>
      <c r="AJ70" s="495"/>
      <c r="AK70" s="495"/>
      <c r="AL70" s="495"/>
      <c r="AM70" s="495"/>
      <c r="AN70" s="181"/>
      <c r="AO70" s="181"/>
      <c r="AP70" s="386"/>
      <c r="AQ70" s="282"/>
      <c r="AY70" s="511"/>
      <c r="AZ70" s="511"/>
      <c r="BA70" s="511"/>
      <c r="BB70" s="511"/>
      <c r="BC70" s="511"/>
      <c r="BD70" s="511"/>
      <c r="BE70" s="511"/>
      <c r="BF70" s="511"/>
      <c r="BG70" s="511"/>
      <c r="BH70" s="511"/>
      <c r="BI70" s="511"/>
      <c r="BJ70" s="511"/>
      <c r="BK70" s="511"/>
      <c r="BL70" s="511"/>
      <c r="BM70" s="511"/>
      <c r="BN70" s="511"/>
      <c r="BO70" s="511"/>
      <c r="BP70" s="511"/>
      <c r="BQ70" s="511"/>
      <c r="BR70" s="511"/>
      <c r="BS70" s="511"/>
      <c r="BT70" s="511"/>
      <c r="BU70" s="511"/>
      <c r="BV70" s="511"/>
      <c r="BW70" s="511"/>
      <c r="BX70" s="511"/>
      <c r="BY70" s="511"/>
      <c r="BZ70" s="511"/>
      <c r="CA70" s="511"/>
      <c r="CB70" s="511"/>
      <c r="CC70" s="511"/>
      <c r="CD70" s="511"/>
      <c r="CE70" s="511"/>
      <c r="CF70" s="511"/>
      <c r="CG70" s="511"/>
      <c r="CH70" s="511"/>
      <c r="CI70" s="511"/>
      <c r="CJ70" s="511"/>
      <c r="CK70" s="511"/>
      <c r="CL70" s="511"/>
      <c r="CM70" s="511"/>
    </row>
    <row r="71" spans="5:91" ht="9.6" customHeight="1">
      <c r="E71" s="433"/>
      <c r="F71" s="435"/>
      <c r="G71" s="331"/>
      <c r="H71" s="331"/>
      <c r="I71" s="331"/>
      <c r="J71" s="331"/>
      <c r="K71" s="331"/>
      <c r="L71" s="331"/>
      <c r="M71" s="447"/>
      <c r="N71" s="328"/>
      <c r="O71" s="46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386"/>
      <c r="AQ71" s="282"/>
      <c r="AY71" s="511"/>
      <c r="AZ71" s="511"/>
      <c r="BA71" s="511"/>
      <c r="BB71" s="511"/>
      <c r="BC71" s="511"/>
      <c r="BD71" s="511"/>
      <c r="BE71" s="511"/>
      <c r="BF71" s="511"/>
      <c r="BG71" s="511"/>
      <c r="BH71" s="511"/>
      <c r="BI71" s="511"/>
      <c r="BJ71" s="511"/>
      <c r="BK71" s="511"/>
      <c r="BL71" s="511"/>
      <c r="BM71" s="511"/>
      <c r="BN71" s="511"/>
      <c r="BO71" s="511"/>
      <c r="BP71" s="511"/>
      <c r="BQ71" s="511"/>
      <c r="BR71" s="511"/>
      <c r="BS71" s="511"/>
      <c r="BT71" s="511"/>
      <c r="BU71" s="511"/>
      <c r="BV71" s="511"/>
      <c r="BW71" s="511"/>
      <c r="BX71" s="511"/>
      <c r="BY71" s="511"/>
      <c r="BZ71" s="511"/>
      <c r="CA71" s="511"/>
      <c r="CB71" s="511"/>
      <c r="CC71" s="511"/>
      <c r="CD71" s="511"/>
      <c r="CE71" s="511"/>
      <c r="CF71" s="511"/>
      <c r="CG71" s="511"/>
      <c r="CH71" s="511"/>
      <c r="CI71" s="511"/>
      <c r="CJ71" s="511"/>
      <c r="CK71" s="511"/>
      <c r="CL71" s="511"/>
      <c r="CM71" s="511"/>
    </row>
    <row r="72" spans="5:91" ht="9.6" customHeight="1">
      <c r="E72" s="433"/>
      <c r="F72" s="435"/>
      <c r="G72" s="331"/>
      <c r="H72" s="331"/>
      <c r="I72" s="331"/>
      <c r="J72" s="331"/>
      <c r="K72" s="331"/>
      <c r="L72" s="331"/>
      <c r="M72" s="447"/>
      <c r="N72" s="328"/>
      <c r="O72" s="462" t="s">
        <v>69</v>
      </c>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506"/>
      <c r="AQ72" s="510"/>
      <c r="AY72" s="511"/>
      <c r="AZ72" s="511"/>
      <c r="BA72" s="511"/>
      <c r="BB72" s="511"/>
      <c r="BC72" s="511"/>
      <c r="BD72" s="511"/>
      <c r="BE72" s="511"/>
      <c r="BF72" s="511"/>
      <c r="BG72" s="511"/>
      <c r="BH72" s="511"/>
      <c r="BI72" s="511"/>
      <c r="BJ72" s="511"/>
      <c r="BK72" s="511"/>
      <c r="BL72" s="511"/>
      <c r="BM72" s="511"/>
      <c r="BN72" s="511"/>
      <c r="BO72" s="511"/>
      <c r="BP72" s="511"/>
      <c r="BQ72" s="511"/>
      <c r="BR72" s="511"/>
      <c r="BS72" s="511"/>
      <c r="BT72" s="511"/>
      <c r="BU72" s="511"/>
      <c r="BV72" s="511"/>
      <c r="BW72" s="511"/>
      <c r="BX72" s="511"/>
      <c r="BY72" s="511"/>
      <c r="BZ72" s="511"/>
      <c r="CA72" s="511"/>
      <c r="CB72" s="511"/>
      <c r="CC72" s="511"/>
      <c r="CD72" s="511"/>
      <c r="CE72" s="511"/>
      <c r="CF72" s="511"/>
      <c r="CG72" s="511"/>
      <c r="CH72" s="511"/>
      <c r="CI72" s="511"/>
      <c r="CJ72" s="511"/>
      <c r="CK72" s="511"/>
      <c r="CL72" s="511"/>
      <c r="CM72" s="511"/>
    </row>
    <row r="73" spans="5:91" ht="9.6" customHeight="1">
      <c r="E73" s="433"/>
      <c r="F73" s="435"/>
      <c r="G73" s="331"/>
      <c r="H73" s="331"/>
      <c r="I73" s="331"/>
      <c r="J73" s="331"/>
      <c r="K73" s="331"/>
      <c r="L73" s="331"/>
      <c r="M73" s="447"/>
      <c r="N73" s="328"/>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506"/>
      <c r="AQ73" s="510"/>
      <c r="AY73" s="511"/>
      <c r="AZ73" s="511"/>
      <c r="BA73" s="511"/>
      <c r="BB73" s="511"/>
      <c r="BC73" s="511"/>
      <c r="BD73" s="511"/>
      <c r="BE73" s="511"/>
      <c r="BF73" s="511"/>
      <c r="BG73" s="511"/>
      <c r="BH73" s="511"/>
      <c r="BI73" s="511"/>
      <c r="BJ73" s="511"/>
      <c r="BK73" s="511"/>
      <c r="BL73" s="511"/>
      <c r="BM73" s="511"/>
      <c r="BN73" s="511"/>
      <c r="BO73" s="511"/>
      <c r="BP73" s="511"/>
      <c r="BQ73" s="511"/>
      <c r="BR73" s="511"/>
      <c r="BS73" s="511"/>
      <c r="BT73" s="511"/>
      <c r="BU73" s="511"/>
      <c r="BV73" s="511"/>
      <c r="BW73" s="511"/>
      <c r="BX73" s="511"/>
      <c r="BY73" s="511"/>
      <c r="BZ73" s="511"/>
      <c r="CA73" s="511"/>
      <c r="CB73" s="511"/>
      <c r="CC73" s="511"/>
      <c r="CD73" s="511"/>
      <c r="CE73" s="511"/>
      <c r="CF73" s="511"/>
      <c r="CG73" s="511"/>
      <c r="CH73" s="511"/>
      <c r="CI73" s="511"/>
      <c r="CJ73" s="511"/>
      <c r="CK73" s="511"/>
      <c r="CL73" s="511"/>
      <c r="CM73" s="511"/>
    </row>
    <row r="74" spans="5:91" ht="9.6" customHeight="1">
      <c r="E74" s="433"/>
      <c r="F74" s="435"/>
      <c r="G74" s="331"/>
      <c r="H74" s="331"/>
      <c r="I74" s="331"/>
      <c r="J74" s="331"/>
      <c r="K74" s="331"/>
      <c r="L74" s="331"/>
      <c r="M74" s="447"/>
      <c r="N74" s="328"/>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c r="AP74" s="507"/>
      <c r="AQ74" s="510"/>
      <c r="AY74" s="511"/>
      <c r="AZ74" s="511"/>
      <c r="BA74" s="511"/>
      <c r="BB74" s="511"/>
      <c r="BC74" s="511"/>
      <c r="BD74" s="511"/>
      <c r="BE74" s="511"/>
      <c r="BF74" s="511"/>
      <c r="BG74" s="511"/>
      <c r="BH74" s="511"/>
      <c r="BI74" s="511"/>
      <c r="BJ74" s="511"/>
      <c r="BK74" s="511"/>
      <c r="BL74" s="511"/>
      <c r="BM74" s="511"/>
      <c r="BN74" s="511"/>
      <c r="BO74" s="511"/>
      <c r="BP74" s="511"/>
      <c r="BQ74" s="511"/>
      <c r="BR74" s="511"/>
      <c r="BS74" s="511"/>
      <c r="BT74" s="511"/>
      <c r="BU74" s="511"/>
      <c r="BV74" s="511"/>
      <c r="BW74" s="511"/>
      <c r="BX74" s="511"/>
      <c r="BY74" s="511"/>
      <c r="BZ74" s="511"/>
      <c r="CA74" s="511"/>
      <c r="CB74" s="511"/>
      <c r="CC74" s="511"/>
      <c r="CD74" s="511"/>
      <c r="CE74" s="511"/>
      <c r="CF74" s="511"/>
      <c r="CG74" s="511"/>
      <c r="CH74" s="511"/>
      <c r="CI74" s="511"/>
      <c r="CJ74" s="511"/>
      <c r="CK74" s="511"/>
      <c r="CL74" s="511"/>
      <c r="CM74" s="511"/>
    </row>
    <row r="75" spans="5:91" ht="9.6" customHeight="1">
      <c r="E75" s="433"/>
      <c r="F75" s="435"/>
      <c r="G75" s="331"/>
      <c r="H75" s="331"/>
      <c r="I75" s="331"/>
      <c r="J75" s="331"/>
      <c r="K75" s="331"/>
      <c r="L75" s="331"/>
      <c r="M75" s="447"/>
      <c r="N75" s="328"/>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507"/>
      <c r="AQ75" s="510"/>
      <c r="AY75" s="511"/>
      <c r="AZ75" s="511"/>
      <c r="BA75" s="511"/>
      <c r="BB75" s="511"/>
      <c r="BC75" s="511"/>
      <c r="BD75" s="511"/>
      <c r="BE75" s="511"/>
      <c r="BF75" s="511"/>
      <c r="BG75" s="511"/>
      <c r="BH75" s="511"/>
      <c r="BI75" s="511"/>
      <c r="BJ75" s="511"/>
      <c r="BK75" s="511"/>
      <c r="BL75" s="511"/>
      <c r="BM75" s="511"/>
      <c r="BN75" s="511"/>
      <c r="BO75" s="511"/>
      <c r="BP75" s="511"/>
      <c r="BQ75" s="511"/>
      <c r="BR75" s="511"/>
      <c r="BS75" s="511"/>
      <c r="BT75" s="511"/>
      <c r="BU75" s="511"/>
      <c r="BV75" s="511"/>
      <c r="BW75" s="511"/>
      <c r="BX75" s="511"/>
      <c r="BY75" s="511"/>
      <c r="BZ75" s="511"/>
      <c r="CA75" s="511"/>
      <c r="CB75" s="511"/>
      <c r="CC75" s="511"/>
      <c r="CD75" s="511"/>
      <c r="CE75" s="511"/>
      <c r="CF75" s="511"/>
      <c r="CG75" s="511"/>
      <c r="CH75" s="511"/>
      <c r="CI75" s="511"/>
      <c r="CJ75" s="511"/>
      <c r="CK75" s="511"/>
      <c r="CL75" s="511"/>
      <c r="CM75" s="511"/>
    </row>
    <row r="76" spans="5:91" ht="9.6" customHeight="1">
      <c r="E76" s="433"/>
      <c r="F76" s="435"/>
      <c r="G76" s="331"/>
      <c r="H76" s="331"/>
      <c r="I76" s="331"/>
      <c r="J76" s="331"/>
      <c r="K76" s="331"/>
      <c r="L76" s="331"/>
      <c r="M76" s="447"/>
      <c r="N76" s="328"/>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c r="AP76" s="507"/>
      <c r="AQ76" s="510"/>
      <c r="AY76" s="511"/>
      <c r="AZ76" s="511"/>
      <c r="BA76" s="511"/>
      <c r="BB76" s="511"/>
      <c r="BC76" s="511"/>
      <c r="BD76" s="511"/>
      <c r="BE76" s="511"/>
      <c r="BF76" s="511"/>
      <c r="BG76" s="511"/>
      <c r="BH76" s="511"/>
      <c r="BI76" s="511"/>
      <c r="BJ76" s="511"/>
      <c r="BK76" s="511"/>
      <c r="BL76" s="511"/>
      <c r="BM76" s="511"/>
      <c r="BN76" s="511"/>
      <c r="BO76" s="511"/>
      <c r="BP76" s="511"/>
      <c r="BQ76" s="511"/>
      <c r="BR76" s="511"/>
      <c r="BS76" s="511"/>
      <c r="BT76" s="511"/>
      <c r="BU76" s="511"/>
      <c r="BV76" s="511"/>
      <c r="BW76" s="511"/>
      <c r="BX76" s="511"/>
      <c r="BY76" s="511"/>
      <c r="BZ76" s="511"/>
      <c r="CA76" s="511"/>
      <c r="CB76" s="511"/>
      <c r="CC76" s="511"/>
      <c r="CD76" s="511"/>
      <c r="CE76" s="511"/>
      <c r="CF76" s="511"/>
      <c r="CG76" s="511"/>
      <c r="CH76" s="511"/>
      <c r="CI76" s="511"/>
      <c r="CJ76" s="511"/>
      <c r="CK76" s="511"/>
      <c r="CL76" s="511"/>
      <c r="CM76" s="511"/>
    </row>
    <row r="77" spans="5:91" ht="9.6" customHeight="1">
      <c r="E77" s="434"/>
      <c r="F77" s="439"/>
      <c r="G77" s="332"/>
      <c r="H77" s="332"/>
      <c r="I77" s="332"/>
      <c r="J77" s="332"/>
      <c r="K77" s="332"/>
      <c r="L77" s="332"/>
      <c r="M77" s="448"/>
      <c r="N77" s="232"/>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508"/>
      <c r="AQ77" s="510"/>
      <c r="AY77" s="511"/>
      <c r="AZ77" s="511"/>
      <c r="BA77" s="511"/>
      <c r="BB77" s="511"/>
      <c r="BC77" s="511"/>
      <c r="BD77" s="511"/>
      <c r="BE77" s="511"/>
      <c r="BF77" s="511"/>
      <c r="BG77" s="511"/>
      <c r="BH77" s="511"/>
      <c r="BI77" s="511"/>
      <c r="BJ77" s="511"/>
      <c r="BK77" s="511"/>
      <c r="BL77" s="511"/>
      <c r="BM77" s="511"/>
      <c r="BN77" s="511"/>
      <c r="BO77" s="511"/>
      <c r="BP77" s="511"/>
      <c r="BQ77" s="511"/>
      <c r="BR77" s="511"/>
      <c r="BS77" s="511"/>
      <c r="BT77" s="511"/>
      <c r="BU77" s="511"/>
      <c r="BV77" s="511"/>
      <c r="BW77" s="511"/>
      <c r="BX77" s="511"/>
      <c r="BY77" s="511"/>
      <c r="BZ77" s="511"/>
      <c r="CA77" s="511"/>
      <c r="CB77" s="511"/>
      <c r="CC77" s="511"/>
      <c r="CD77" s="511"/>
      <c r="CE77" s="511"/>
      <c r="CF77" s="511"/>
      <c r="CG77" s="511"/>
      <c r="CH77" s="511"/>
      <c r="CI77" s="511"/>
      <c r="CJ77" s="511"/>
      <c r="CK77" s="511"/>
      <c r="CL77" s="511"/>
      <c r="CM77" s="511"/>
    </row>
    <row r="78" spans="5:91" ht="4.7" customHeight="1">
      <c r="E78" s="432" t="s">
        <v>50</v>
      </c>
      <c r="F78" s="438"/>
      <c r="G78" s="440" t="s">
        <v>259</v>
      </c>
      <c r="H78" s="440"/>
      <c r="I78" s="440"/>
      <c r="J78" s="440"/>
      <c r="K78" s="440"/>
      <c r="L78" s="440"/>
      <c r="M78" s="446"/>
      <c r="N78" s="449"/>
      <c r="O78" s="451"/>
      <c r="P78" s="451"/>
      <c r="Q78" s="451"/>
      <c r="R78" s="451"/>
      <c r="S78" s="452" t="str">
        <f>IF(L12="","",L12)</f>
        <v/>
      </c>
      <c r="T78" s="452"/>
      <c r="U78" s="452"/>
      <c r="V78" s="452"/>
      <c r="W78" s="452"/>
      <c r="X78" s="452"/>
      <c r="Y78" s="452"/>
      <c r="Z78" s="452"/>
      <c r="AA78" s="452"/>
      <c r="AB78" s="452"/>
      <c r="AC78" s="452"/>
      <c r="AD78" s="452"/>
      <c r="AE78" s="452"/>
      <c r="AF78" s="452"/>
      <c r="AG78" s="452"/>
      <c r="AH78" s="452"/>
      <c r="AI78" s="452"/>
      <c r="AJ78" s="452"/>
      <c r="AK78" s="452"/>
      <c r="AL78" s="452"/>
      <c r="AM78" s="452"/>
      <c r="AN78" s="451"/>
      <c r="AO78" s="451"/>
      <c r="AP78" s="446"/>
      <c r="AQ78" s="282"/>
      <c r="AY78" s="511"/>
      <c r="AZ78" s="511"/>
      <c r="BA78" s="511"/>
      <c r="BB78" s="511"/>
      <c r="BC78" s="511"/>
      <c r="BD78" s="511"/>
      <c r="BE78" s="511"/>
      <c r="BF78" s="511"/>
      <c r="BG78" s="511"/>
      <c r="BH78" s="511"/>
      <c r="BI78" s="511"/>
      <c r="BJ78" s="511"/>
      <c r="BK78" s="511"/>
      <c r="BL78" s="511"/>
      <c r="BM78" s="511"/>
      <c r="BN78" s="511"/>
      <c r="BO78" s="511"/>
      <c r="BP78" s="511"/>
      <c r="BQ78" s="511"/>
      <c r="BR78" s="511"/>
      <c r="BS78" s="511"/>
      <c r="BT78" s="511"/>
      <c r="BU78" s="511"/>
      <c r="BV78" s="511"/>
      <c r="BW78" s="511"/>
      <c r="BX78" s="511"/>
      <c r="BY78" s="511"/>
      <c r="BZ78" s="511"/>
      <c r="CA78" s="511"/>
      <c r="CB78" s="511"/>
      <c r="CC78" s="511"/>
      <c r="CD78" s="511"/>
      <c r="CE78" s="511"/>
      <c r="CF78" s="511"/>
      <c r="CG78" s="511"/>
      <c r="CH78" s="511"/>
      <c r="CI78" s="511"/>
      <c r="CJ78" s="511"/>
      <c r="CK78" s="511"/>
      <c r="CL78" s="511"/>
      <c r="CM78" s="511"/>
    </row>
    <row r="79" spans="5:91" ht="4.7" customHeight="1">
      <c r="E79" s="433"/>
      <c r="F79" s="435"/>
      <c r="G79" s="441"/>
      <c r="H79" s="441"/>
      <c r="I79" s="441"/>
      <c r="J79" s="441"/>
      <c r="K79" s="441"/>
      <c r="L79" s="441"/>
      <c r="M79" s="447"/>
      <c r="N79" s="450"/>
      <c r="O79" s="282"/>
      <c r="P79" s="282"/>
      <c r="Q79" s="282"/>
      <c r="R79" s="282"/>
      <c r="S79" s="365"/>
      <c r="T79" s="365"/>
      <c r="U79" s="365"/>
      <c r="V79" s="365"/>
      <c r="W79" s="365"/>
      <c r="X79" s="365"/>
      <c r="Y79" s="365"/>
      <c r="Z79" s="365"/>
      <c r="AA79" s="365"/>
      <c r="AB79" s="365"/>
      <c r="AC79" s="365"/>
      <c r="AD79" s="365"/>
      <c r="AE79" s="365"/>
      <c r="AF79" s="365"/>
      <c r="AG79" s="365"/>
      <c r="AH79" s="365"/>
      <c r="AI79" s="365"/>
      <c r="AJ79" s="365"/>
      <c r="AK79" s="365"/>
      <c r="AL79" s="365"/>
      <c r="AM79" s="365"/>
      <c r="AN79" s="282"/>
      <c r="AO79" s="282"/>
      <c r="AP79" s="447"/>
      <c r="AQ79" s="282"/>
      <c r="AY79" s="511"/>
      <c r="AZ79" s="511"/>
      <c r="BA79" s="511"/>
      <c r="BB79" s="511"/>
      <c r="BC79" s="511"/>
      <c r="BD79" s="511"/>
      <c r="BE79" s="511"/>
      <c r="BF79" s="511"/>
      <c r="BG79" s="511"/>
      <c r="BH79" s="511"/>
      <c r="BI79" s="511"/>
      <c r="BJ79" s="511"/>
      <c r="BK79" s="511"/>
      <c r="BL79" s="511"/>
      <c r="BM79" s="511"/>
      <c r="BN79" s="511"/>
      <c r="BO79" s="511"/>
      <c r="BP79" s="511"/>
      <c r="BQ79" s="511"/>
      <c r="BR79" s="511"/>
      <c r="BS79" s="511"/>
      <c r="BT79" s="511"/>
      <c r="BU79" s="511"/>
      <c r="BV79" s="511"/>
      <c r="BW79" s="511"/>
      <c r="BX79" s="511"/>
      <c r="BY79" s="511"/>
      <c r="BZ79" s="511"/>
      <c r="CA79" s="511"/>
      <c r="CB79" s="511"/>
      <c r="CC79" s="511"/>
      <c r="CD79" s="511"/>
      <c r="CE79" s="511"/>
      <c r="CF79" s="511"/>
      <c r="CG79" s="511"/>
      <c r="CH79" s="511"/>
      <c r="CI79" s="511"/>
      <c r="CJ79" s="511"/>
      <c r="CK79" s="511"/>
      <c r="CL79" s="511"/>
      <c r="CM79" s="511"/>
    </row>
    <row r="80" spans="5:91" ht="4.7" customHeight="1">
      <c r="E80" s="433"/>
      <c r="F80" s="435"/>
      <c r="G80" s="441"/>
      <c r="H80" s="441"/>
      <c r="I80" s="441"/>
      <c r="J80" s="441"/>
      <c r="K80" s="441"/>
      <c r="L80" s="441"/>
      <c r="M80" s="447"/>
      <c r="N80" s="450"/>
      <c r="O80" s="282"/>
      <c r="P80" s="282"/>
      <c r="Q80" s="282"/>
      <c r="R80" s="282"/>
      <c r="S80" s="365"/>
      <c r="T80" s="365"/>
      <c r="U80" s="365"/>
      <c r="V80" s="365"/>
      <c r="W80" s="365"/>
      <c r="X80" s="365"/>
      <c r="Y80" s="365"/>
      <c r="Z80" s="365"/>
      <c r="AA80" s="365"/>
      <c r="AB80" s="365"/>
      <c r="AC80" s="365"/>
      <c r="AD80" s="365"/>
      <c r="AE80" s="365"/>
      <c r="AF80" s="365"/>
      <c r="AG80" s="365"/>
      <c r="AH80" s="365"/>
      <c r="AI80" s="365"/>
      <c r="AJ80" s="365"/>
      <c r="AK80" s="365"/>
      <c r="AL80" s="365"/>
      <c r="AM80" s="365"/>
      <c r="AN80" s="282"/>
      <c r="AO80" s="282"/>
      <c r="AP80" s="447"/>
      <c r="AQ80" s="282"/>
      <c r="AY80" s="511"/>
      <c r="AZ80" s="511"/>
      <c r="BA80" s="511"/>
      <c r="BB80" s="511"/>
      <c r="BC80" s="511"/>
      <c r="BD80" s="511"/>
      <c r="BE80" s="511"/>
      <c r="BF80" s="511"/>
      <c r="BG80" s="511"/>
      <c r="BH80" s="511"/>
      <c r="BI80" s="511"/>
      <c r="BJ80" s="511"/>
      <c r="BK80" s="511"/>
      <c r="BL80" s="511"/>
      <c r="BM80" s="511"/>
      <c r="BN80" s="511"/>
      <c r="BO80" s="511"/>
      <c r="BP80" s="511"/>
      <c r="BQ80" s="511"/>
      <c r="BR80" s="511"/>
      <c r="BS80" s="511"/>
      <c r="BT80" s="511"/>
      <c r="BU80" s="511"/>
      <c r="BV80" s="511"/>
      <c r="BW80" s="511"/>
      <c r="BX80" s="511"/>
      <c r="BY80" s="511"/>
      <c r="BZ80" s="511"/>
      <c r="CA80" s="511"/>
      <c r="CB80" s="511"/>
      <c r="CC80" s="511"/>
      <c r="CD80" s="511"/>
      <c r="CE80" s="511"/>
      <c r="CF80" s="511"/>
      <c r="CG80" s="511"/>
      <c r="CH80" s="511"/>
      <c r="CI80" s="511"/>
      <c r="CJ80" s="511"/>
      <c r="CK80" s="511"/>
      <c r="CL80" s="511"/>
      <c r="CM80" s="511"/>
    </row>
    <row r="81" spans="5:91" ht="4.7" customHeight="1">
      <c r="E81" s="433"/>
      <c r="F81" s="435"/>
      <c r="G81" s="441"/>
      <c r="H81" s="441"/>
      <c r="I81" s="441"/>
      <c r="J81" s="441"/>
      <c r="K81" s="441"/>
      <c r="L81" s="441"/>
      <c r="M81" s="447"/>
      <c r="N81" s="450"/>
      <c r="O81" s="400"/>
      <c r="P81" s="400"/>
      <c r="Q81" s="400"/>
      <c r="R81" s="400"/>
      <c r="S81" s="365"/>
      <c r="T81" s="365"/>
      <c r="U81" s="365"/>
      <c r="V81" s="365"/>
      <c r="W81" s="365"/>
      <c r="X81" s="365"/>
      <c r="Y81" s="365"/>
      <c r="Z81" s="365"/>
      <c r="AA81" s="365"/>
      <c r="AB81" s="365"/>
      <c r="AC81" s="365"/>
      <c r="AD81" s="365"/>
      <c r="AE81" s="365"/>
      <c r="AF81" s="365"/>
      <c r="AG81" s="365"/>
      <c r="AH81" s="365"/>
      <c r="AI81" s="365"/>
      <c r="AJ81" s="365"/>
      <c r="AK81" s="365"/>
      <c r="AL81" s="365"/>
      <c r="AM81" s="365"/>
      <c r="AN81" s="400"/>
      <c r="AO81" s="400"/>
      <c r="AP81" s="447"/>
      <c r="AQ81" s="282"/>
      <c r="AY81" s="511"/>
      <c r="AZ81" s="511"/>
      <c r="BA81" s="511"/>
      <c r="BB81" s="511"/>
      <c r="BC81" s="511"/>
      <c r="BD81" s="511"/>
      <c r="BE81" s="511"/>
      <c r="BF81" s="511"/>
      <c r="BG81" s="511"/>
      <c r="BH81" s="511"/>
      <c r="BI81" s="511"/>
      <c r="BJ81" s="511"/>
      <c r="BK81" s="511"/>
      <c r="BL81" s="511"/>
      <c r="BM81" s="511"/>
      <c r="BN81" s="511"/>
      <c r="BO81" s="511"/>
      <c r="BP81" s="511"/>
      <c r="BQ81" s="511"/>
      <c r="BR81" s="511"/>
      <c r="BS81" s="511"/>
      <c r="BT81" s="511"/>
      <c r="BU81" s="511"/>
      <c r="BV81" s="511"/>
      <c r="BW81" s="511"/>
      <c r="BX81" s="511"/>
      <c r="BY81" s="511"/>
      <c r="BZ81" s="511"/>
      <c r="CA81" s="511"/>
      <c r="CB81" s="511"/>
      <c r="CC81" s="511"/>
      <c r="CD81" s="511"/>
      <c r="CE81" s="511"/>
      <c r="CF81" s="511"/>
      <c r="CG81" s="511"/>
      <c r="CH81" s="511"/>
      <c r="CI81" s="511"/>
      <c r="CJ81" s="511"/>
      <c r="CK81" s="511"/>
      <c r="CL81" s="511"/>
      <c r="CM81" s="511"/>
    </row>
    <row r="82" spans="5:91" ht="4.7" customHeight="1">
      <c r="E82" s="433"/>
      <c r="F82" s="435"/>
      <c r="G82" s="441"/>
      <c r="H82" s="441"/>
      <c r="I82" s="441"/>
      <c r="J82" s="441"/>
      <c r="K82" s="441"/>
      <c r="L82" s="441"/>
      <c r="M82" s="447"/>
      <c r="N82" s="450"/>
      <c r="O82" s="400"/>
      <c r="P82" s="105"/>
      <c r="Q82" s="105"/>
      <c r="R82" s="400"/>
      <c r="S82" s="365" t="str">
        <f>IF(L13="","",L13)</f>
        <v/>
      </c>
      <c r="T82" s="365"/>
      <c r="U82" s="365"/>
      <c r="V82" s="365"/>
      <c r="W82" s="365"/>
      <c r="X82" s="365"/>
      <c r="Y82" s="365"/>
      <c r="Z82" s="365"/>
      <c r="AA82" s="365"/>
      <c r="AB82" s="365"/>
      <c r="AC82" s="365"/>
      <c r="AD82" s="365"/>
      <c r="AE82" s="365"/>
      <c r="AF82" s="365"/>
      <c r="AG82" s="365"/>
      <c r="AH82" s="365"/>
      <c r="AI82" s="365"/>
      <c r="AJ82" s="365"/>
      <c r="AK82" s="365"/>
      <c r="AL82" s="365"/>
      <c r="AM82" s="365"/>
      <c r="AN82" s="400"/>
      <c r="AO82" s="400"/>
      <c r="AP82" s="447"/>
      <c r="AQ82" s="282"/>
      <c r="AY82" s="511"/>
      <c r="AZ82" s="511"/>
      <c r="BA82" s="511"/>
      <c r="BB82" s="511"/>
      <c r="BC82" s="511"/>
      <c r="BD82" s="511"/>
      <c r="BE82" s="511"/>
      <c r="BF82" s="511"/>
      <c r="BG82" s="511"/>
      <c r="BH82" s="511"/>
      <c r="BI82" s="511"/>
      <c r="BJ82" s="511"/>
      <c r="BK82" s="511"/>
      <c r="BL82" s="511"/>
      <c r="BM82" s="511"/>
      <c r="BN82" s="511"/>
      <c r="BO82" s="511"/>
      <c r="BP82" s="511"/>
      <c r="BQ82" s="511"/>
      <c r="BR82" s="511"/>
      <c r="BS82" s="511"/>
      <c r="BT82" s="511"/>
      <c r="BU82" s="511"/>
      <c r="BV82" s="511"/>
      <c r="BW82" s="511"/>
      <c r="BX82" s="511"/>
      <c r="BY82" s="511"/>
      <c r="BZ82" s="511"/>
      <c r="CA82" s="511"/>
      <c r="CB82" s="511"/>
      <c r="CC82" s="511"/>
      <c r="CD82" s="511"/>
      <c r="CE82" s="511"/>
      <c r="CF82" s="511"/>
      <c r="CG82" s="511"/>
      <c r="CH82" s="511"/>
      <c r="CI82" s="511"/>
      <c r="CJ82" s="511"/>
      <c r="CK82" s="511"/>
      <c r="CL82" s="511"/>
      <c r="CM82" s="511"/>
    </row>
    <row r="83" spans="5:91" ht="4.7" customHeight="1">
      <c r="E83" s="433"/>
      <c r="F83" s="435"/>
      <c r="G83" s="441"/>
      <c r="H83" s="441"/>
      <c r="I83" s="441"/>
      <c r="J83" s="441"/>
      <c r="K83" s="441"/>
      <c r="L83" s="441"/>
      <c r="M83" s="447"/>
      <c r="N83" s="450"/>
      <c r="O83" s="400"/>
      <c r="P83" s="105"/>
      <c r="Q83" s="105"/>
      <c r="R83" s="400"/>
      <c r="S83" s="365"/>
      <c r="T83" s="365"/>
      <c r="U83" s="365"/>
      <c r="V83" s="365"/>
      <c r="W83" s="365"/>
      <c r="X83" s="365"/>
      <c r="Y83" s="365"/>
      <c r="Z83" s="365"/>
      <c r="AA83" s="365"/>
      <c r="AB83" s="365"/>
      <c r="AC83" s="365"/>
      <c r="AD83" s="365"/>
      <c r="AE83" s="365"/>
      <c r="AF83" s="365"/>
      <c r="AG83" s="365"/>
      <c r="AH83" s="365"/>
      <c r="AI83" s="365"/>
      <c r="AJ83" s="365"/>
      <c r="AK83" s="365"/>
      <c r="AL83" s="365"/>
      <c r="AM83" s="365"/>
      <c r="AN83" s="400"/>
      <c r="AO83" s="400"/>
      <c r="AP83" s="447"/>
      <c r="AQ83" s="282"/>
      <c r="AY83" s="511"/>
      <c r="AZ83" s="511"/>
      <c r="BA83" s="511"/>
      <c r="BB83" s="511"/>
      <c r="BC83" s="511"/>
      <c r="BD83" s="511"/>
      <c r="BE83" s="511"/>
      <c r="BF83" s="511"/>
      <c r="BG83" s="511"/>
      <c r="BH83" s="511"/>
      <c r="BI83" s="511"/>
      <c r="BJ83" s="511"/>
      <c r="BK83" s="511"/>
      <c r="BL83" s="511"/>
      <c r="BM83" s="511"/>
      <c r="BN83" s="511"/>
      <c r="BO83" s="511"/>
      <c r="BP83" s="511"/>
      <c r="BQ83" s="511"/>
      <c r="BR83" s="511"/>
      <c r="BS83" s="511"/>
      <c r="BT83" s="511"/>
      <c r="BU83" s="511"/>
      <c r="BV83" s="511"/>
      <c r="BW83" s="511"/>
      <c r="BX83" s="511"/>
      <c r="BY83" s="511"/>
      <c r="BZ83" s="511"/>
      <c r="CA83" s="511"/>
      <c r="CB83" s="511"/>
      <c r="CC83" s="511"/>
      <c r="CD83" s="511"/>
      <c r="CE83" s="511"/>
      <c r="CF83" s="511"/>
      <c r="CG83" s="511"/>
      <c r="CH83" s="511"/>
      <c r="CI83" s="511"/>
      <c r="CJ83" s="511"/>
      <c r="CK83" s="511"/>
      <c r="CL83" s="511"/>
      <c r="CM83" s="511"/>
    </row>
    <row r="84" spans="5:91" ht="4.7" customHeight="1">
      <c r="E84" s="433"/>
      <c r="F84" s="435"/>
      <c r="G84" s="441"/>
      <c r="H84" s="441"/>
      <c r="I84" s="441"/>
      <c r="J84" s="441"/>
      <c r="K84" s="441"/>
      <c r="L84" s="441"/>
      <c r="M84" s="447"/>
      <c r="N84" s="450"/>
      <c r="O84" s="400"/>
      <c r="P84" s="105"/>
      <c r="Q84" s="105"/>
      <c r="R84" s="400"/>
      <c r="S84" s="365"/>
      <c r="T84" s="365"/>
      <c r="U84" s="365"/>
      <c r="V84" s="365"/>
      <c r="W84" s="365"/>
      <c r="X84" s="365"/>
      <c r="Y84" s="365"/>
      <c r="Z84" s="365"/>
      <c r="AA84" s="365"/>
      <c r="AB84" s="365"/>
      <c r="AC84" s="365"/>
      <c r="AD84" s="365"/>
      <c r="AE84" s="365"/>
      <c r="AF84" s="365"/>
      <c r="AG84" s="365"/>
      <c r="AH84" s="365"/>
      <c r="AI84" s="365"/>
      <c r="AJ84" s="365"/>
      <c r="AK84" s="365"/>
      <c r="AL84" s="365"/>
      <c r="AM84" s="365"/>
      <c r="AN84" s="400"/>
      <c r="AO84" s="400"/>
      <c r="AP84" s="447"/>
      <c r="AQ84" s="282"/>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1"/>
      <c r="BU84" s="511"/>
      <c r="BV84" s="511"/>
      <c r="BW84" s="511"/>
      <c r="BX84" s="511"/>
      <c r="BY84" s="511"/>
      <c r="BZ84" s="511"/>
      <c r="CA84" s="511"/>
      <c r="CB84" s="511"/>
      <c r="CC84" s="511"/>
      <c r="CD84" s="511"/>
      <c r="CE84" s="511"/>
      <c r="CF84" s="511"/>
      <c r="CG84" s="511"/>
      <c r="CH84" s="511"/>
      <c r="CI84" s="511"/>
      <c r="CJ84" s="511"/>
      <c r="CK84" s="511"/>
      <c r="CL84" s="511"/>
      <c r="CM84" s="511"/>
    </row>
    <row r="85" spans="5:91" ht="4.7" customHeight="1">
      <c r="E85" s="433"/>
      <c r="F85" s="435"/>
      <c r="G85" s="441"/>
      <c r="H85" s="441"/>
      <c r="I85" s="441"/>
      <c r="J85" s="441"/>
      <c r="K85" s="441"/>
      <c r="L85" s="441"/>
      <c r="M85" s="447"/>
      <c r="N85" s="450"/>
      <c r="O85" s="400"/>
      <c r="P85" s="105"/>
      <c r="Q85" s="105"/>
      <c r="R85" s="400"/>
      <c r="S85" s="365"/>
      <c r="T85" s="365"/>
      <c r="U85" s="365"/>
      <c r="V85" s="365"/>
      <c r="W85" s="365"/>
      <c r="X85" s="365"/>
      <c r="Y85" s="365"/>
      <c r="Z85" s="365"/>
      <c r="AA85" s="365"/>
      <c r="AB85" s="365"/>
      <c r="AC85" s="365"/>
      <c r="AD85" s="365"/>
      <c r="AE85" s="365"/>
      <c r="AF85" s="365"/>
      <c r="AG85" s="365"/>
      <c r="AH85" s="365"/>
      <c r="AI85" s="365"/>
      <c r="AJ85" s="365"/>
      <c r="AK85" s="365"/>
      <c r="AL85" s="365"/>
      <c r="AM85" s="365"/>
      <c r="AN85" s="400"/>
      <c r="AO85" s="400"/>
      <c r="AP85" s="447"/>
      <c r="AQ85" s="282"/>
      <c r="AY85" s="511"/>
      <c r="AZ85" s="511"/>
      <c r="BA85" s="511"/>
      <c r="BB85" s="511"/>
      <c r="BC85" s="511"/>
      <c r="BD85" s="511"/>
      <c r="BE85" s="511"/>
      <c r="BF85" s="511"/>
      <c r="BG85" s="511"/>
      <c r="BH85" s="511"/>
      <c r="BI85" s="511"/>
      <c r="BJ85" s="511"/>
      <c r="BK85" s="511"/>
      <c r="BL85" s="511"/>
      <c r="BM85" s="511"/>
      <c r="BN85" s="511"/>
      <c r="BO85" s="511"/>
      <c r="BP85" s="511"/>
      <c r="BQ85" s="511"/>
      <c r="BR85" s="511"/>
      <c r="BS85" s="511"/>
      <c r="BT85" s="511"/>
      <c r="BU85" s="511"/>
      <c r="BV85" s="511"/>
      <c r="BW85" s="511"/>
      <c r="BX85" s="511"/>
      <c r="BY85" s="511"/>
      <c r="BZ85" s="511"/>
      <c r="CA85" s="511"/>
      <c r="CB85" s="511"/>
      <c r="CC85" s="511"/>
      <c r="CD85" s="511"/>
      <c r="CE85" s="511"/>
      <c r="CF85" s="511"/>
      <c r="CG85" s="511"/>
      <c r="CH85" s="511"/>
      <c r="CI85" s="511"/>
      <c r="CJ85" s="511"/>
      <c r="CK85" s="511"/>
      <c r="CL85" s="511"/>
      <c r="CM85" s="511"/>
    </row>
    <row r="86" spans="5:91" ht="4.7" customHeight="1">
      <c r="E86" s="433"/>
      <c r="F86" s="435"/>
      <c r="G86" s="441"/>
      <c r="H86" s="441"/>
      <c r="I86" s="441"/>
      <c r="J86" s="441"/>
      <c r="K86" s="441"/>
      <c r="L86" s="441"/>
      <c r="M86" s="447"/>
      <c r="N86" s="450"/>
      <c r="O86" s="400"/>
      <c r="P86" s="400"/>
      <c r="Q86" s="400"/>
      <c r="R86" s="400"/>
      <c r="S86" s="557" t="s">
        <v>354</v>
      </c>
      <c r="T86" s="557"/>
      <c r="U86" s="557"/>
      <c r="V86" s="472"/>
      <c r="W86" s="558" t="str">
        <f>IF(L14="","",L14)</f>
        <v/>
      </c>
      <c r="X86" s="558"/>
      <c r="Y86" s="558"/>
      <c r="Z86" s="558"/>
      <c r="AA86" s="558"/>
      <c r="AB86" s="558"/>
      <c r="AC86" s="558"/>
      <c r="AD86" s="558"/>
      <c r="AE86" s="560" t="str">
        <f>IF(L15="","",L15)</f>
        <v/>
      </c>
      <c r="AF86" s="560"/>
      <c r="AG86" s="560"/>
      <c r="AH86" s="560"/>
      <c r="AI86" s="560"/>
      <c r="AJ86" s="560"/>
      <c r="AK86" s="560"/>
      <c r="AL86" s="560"/>
      <c r="AM86" s="560"/>
      <c r="AN86" s="400"/>
      <c r="AO86" s="400"/>
      <c r="AP86" s="447"/>
      <c r="AQ86" s="282"/>
      <c r="AY86" s="511"/>
      <c r="AZ86" s="511"/>
      <c r="BA86" s="511"/>
      <c r="BB86" s="511"/>
      <c r="BC86" s="511"/>
      <c r="BD86" s="511"/>
      <c r="BE86" s="511"/>
      <c r="BF86" s="511"/>
      <c r="BG86" s="511"/>
      <c r="BH86" s="511"/>
      <c r="BI86" s="511"/>
      <c r="BJ86" s="511"/>
      <c r="BK86" s="511"/>
      <c r="BL86" s="511"/>
      <c r="BM86" s="511"/>
      <c r="BN86" s="511"/>
      <c r="BO86" s="511"/>
      <c r="BP86" s="511"/>
      <c r="BQ86" s="511"/>
      <c r="BR86" s="511"/>
      <c r="BS86" s="511"/>
      <c r="BT86" s="511"/>
      <c r="BU86" s="511"/>
      <c r="BV86" s="511"/>
      <c r="BW86" s="511"/>
      <c r="BX86" s="511"/>
      <c r="BY86" s="511"/>
      <c r="BZ86" s="511"/>
      <c r="CA86" s="511"/>
      <c r="CB86" s="511"/>
      <c r="CC86" s="511"/>
      <c r="CD86" s="511"/>
      <c r="CE86" s="511"/>
      <c r="CF86" s="511"/>
      <c r="CG86" s="511"/>
      <c r="CH86" s="511"/>
      <c r="CI86" s="511"/>
      <c r="CJ86" s="511"/>
      <c r="CK86" s="511"/>
      <c r="CL86" s="511"/>
      <c r="CM86" s="511"/>
    </row>
    <row r="87" spans="5:91" ht="4.7" customHeight="1">
      <c r="E87" s="433"/>
      <c r="F87" s="435"/>
      <c r="G87" s="441"/>
      <c r="H87" s="441"/>
      <c r="I87" s="441"/>
      <c r="J87" s="441"/>
      <c r="K87" s="441"/>
      <c r="L87" s="441"/>
      <c r="M87" s="447"/>
      <c r="N87" s="450"/>
      <c r="O87" s="465"/>
      <c r="P87" s="465"/>
      <c r="Q87" s="465"/>
      <c r="R87" s="465"/>
      <c r="S87" s="557"/>
      <c r="T87" s="557"/>
      <c r="U87" s="557"/>
      <c r="V87" s="472"/>
      <c r="W87" s="558"/>
      <c r="X87" s="558"/>
      <c r="Y87" s="558"/>
      <c r="Z87" s="558"/>
      <c r="AA87" s="558"/>
      <c r="AB87" s="558"/>
      <c r="AC87" s="558"/>
      <c r="AD87" s="558"/>
      <c r="AE87" s="560"/>
      <c r="AF87" s="560"/>
      <c r="AG87" s="560"/>
      <c r="AH87" s="560"/>
      <c r="AI87" s="560"/>
      <c r="AJ87" s="560"/>
      <c r="AK87" s="560"/>
      <c r="AL87" s="560"/>
      <c r="AM87" s="560"/>
      <c r="AN87" s="465"/>
      <c r="AO87" s="465"/>
      <c r="AP87" s="447"/>
      <c r="AQ87" s="282"/>
      <c r="AY87" s="511"/>
      <c r="AZ87" s="511"/>
      <c r="BA87" s="511"/>
      <c r="BB87" s="511"/>
      <c r="BC87" s="511"/>
      <c r="BD87" s="511"/>
      <c r="BE87" s="511"/>
      <c r="BF87" s="511"/>
      <c r="BG87" s="511"/>
      <c r="BH87" s="511"/>
      <c r="BI87" s="511"/>
      <c r="BJ87" s="511"/>
      <c r="BK87" s="511"/>
      <c r="BL87" s="511"/>
      <c r="BM87" s="511"/>
      <c r="BN87" s="511"/>
      <c r="BO87" s="511"/>
      <c r="BP87" s="511"/>
      <c r="BQ87" s="511"/>
      <c r="BR87" s="511"/>
      <c r="BS87" s="511"/>
      <c r="BT87" s="511"/>
      <c r="BU87" s="511"/>
      <c r="BV87" s="511"/>
      <c r="BW87" s="511"/>
      <c r="BX87" s="511"/>
      <c r="BY87" s="511"/>
      <c r="BZ87" s="511"/>
      <c r="CA87" s="511"/>
      <c r="CB87" s="511"/>
      <c r="CC87" s="511"/>
      <c r="CD87" s="511"/>
      <c r="CE87" s="511"/>
      <c r="CF87" s="511"/>
      <c r="CG87" s="511"/>
      <c r="CH87" s="511"/>
      <c r="CI87" s="511"/>
      <c r="CJ87" s="511"/>
      <c r="CK87" s="511"/>
      <c r="CL87" s="511"/>
      <c r="CM87" s="511"/>
    </row>
    <row r="88" spans="5:91" ht="4.7" customHeight="1">
      <c r="E88" s="433"/>
      <c r="F88" s="435"/>
      <c r="G88" s="441"/>
      <c r="H88" s="441"/>
      <c r="I88" s="441"/>
      <c r="J88" s="441"/>
      <c r="K88" s="441"/>
      <c r="L88" s="441"/>
      <c r="M88" s="447"/>
      <c r="N88" s="450"/>
      <c r="O88" s="465"/>
      <c r="P88" s="465"/>
      <c r="Q88" s="465"/>
      <c r="R88" s="465"/>
      <c r="S88" s="557"/>
      <c r="T88" s="557"/>
      <c r="U88" s="557"/>
      <c r="V88" s="472"/>
      <c r="W88" s="558"/>
      <c r="X88" s="558"/>
      <c r="Y88" s="558"/>
      <c r="Z88" s="558"/>
      <c r="AA88" s="558"/>
      <c r="AB88" s="558"/>
      <c r="AC88" s="558"/>
      <c r="AD88" s="558"/>
      <c r="AE88" s="560"/>
      <c r="AF88" s="560"/>
      <c r="AG88" s="560"/>
      <c r="AH88" s="560"/>
      <c r="AI88" s="560"/>
      <c r="AJ88" s="560"/>
      <c r="AK88" s="560"/>
      <c r="AL88" s="560"/>
      <c r="AM88" s="560"/>
      <c r="AN88" s="465"/>
      <c r="AO88" s="465"/>
      <c r="AP88" s="447"/>
      <c r="AQ88" s="282"/>
      <c r="AY88" s="511"/>
      <c r="AZ88" s="511"/>
      <c r="BA88" s="511"/>
      <c r="BB88" s="511"/>
      <c r="BC88" s="511"/>
      <c r="BD88" s="511"/>
      <c r="BE88" s="511"/>
      <c r="BF88" s="511"/>
      <c r="BG88" s="511"/>
      <c r="BH88" s="511"/>
      <c r="BI88" s="511"/>
      <c r="BJ88" s="511"/>
      <c r="BK88" s="511"/>
      <c r="BL88" s="511"/>
      <c r="BM88" s="511"/>
      <c r="BN88" s="511"/>
      <c r="BO88" s="511"/>
      <c r="BP88" s="511"/>
      <c r="BQ88" s="511"/>
      <c r="BR88" s="511"/>
      <c r="BS88" s="511"/>
      <c r="BT88" s="511"/>
      <c r="BU88" s="511"/>
      <c r="BV88" s="511"/>
      <c r="BW88" s="511"/>
      <c r="BX88" s="511"/>
      <c r="BY88" s="511"/>
      <c r="BZ88" s="511"/>
      <c r="CA88" s="511"/>
      <c r="CB88" s="511"/>
      <c r="CC88" s="511"/>
      <c r="CD88" s="511"/>
      <c r="CE88" s="511"/>
      <c r="CF88" s="511"/>
      <c r="CG88" s="511"/>
      <c r="CH88" s="511"/>
      <c r="CI88" s="511"/>
      <c r="CJ88" s="511"/>
      <c r="CK88" s="511"/>
      <c r="CL88" s="511"/>
      <c r="CM88" s="511"/>
    </row>
    <row r="89" spans="5:91" ht="4.7" customHeight="1">
      <c r="E89" s="434"/>
      <c r="F89" s="439"/>
      <c r="G89" s="442"/>
      <c r="H89" s="442"/>
      <c r="I89" s="442"/>
      <c r="J89" s="442"/>
      <c r="K89" s="442"/>
      <c r="L89" s="442"/>
      <c r="M89" s="448"/>
      <c r="N89" s="416"/>
      <c r="O89" s="466"/>
      <c r="P89" s="466"/>
      <c r="Q89" s="466"/>
      <c r="R89" s="466"/>
      <c r="S89" s="473"/>
      <c r="T89" s="473"/>
      <c r="U89" s="473"/>
      <c r="V89" s="473"/>
      <c r="W89" s="473"/>
      <c r="X89" s="473"/>
      <c r="Y89" s="473"/>
      <c r="Z89" s="473"/>
      <c r="AA89" s="473"/>
      <c r="AB89" s="473"/>
      <c r="AC89" s="559"/>
      <c r="AD89" s="559"/>
      <c r="AE89" s="559"/>
      <c r="AF89" s="559"/>
      <c r="AG89" s="559"/>
      <c r="AH89" s="559"/>
      <c r="AI89" s="559"/>
      <c r="AJ89" s="559"/>
      <c r="AK89" s="559"/>
      <c r="AL89" s="466"/>
      <c r="AM89" s="466"/>
      <c r="AN89" s="466"/>
      <c r="AO89" s="466"/>
      <c r="AP89" s="448"/>
      <c r="AQ89" s="282"/>
      <c r="AY89" s="511"/>
      <c r="AZ89" s="511"/>
      <c r="BA89" s="511"/>
      <c r="BB89" s="511"/>
      <c r="BC89" s="511"/>
      <c r="BD89" s="511"/>
      <c r="BE89" s="511"/>
      <c r="BF89" s="511"/>
      <c r="BG89" s="511"/>
      <c r="BH89" s="511"/>
      <c r="BI89" s="511"/>
      <c r="BJ89" s="511"/>
      <c r="BK89" s="511"/>
      <c r="BL89" s="511"/>
      <c r="BM89" s="511"/>
      <c r="BN89" s="511"/>
      <c r="BO89" s="511"/>
      <c r="BP89" s="511"/>
      <c r="BQ89" s="511"/>
      <c r="BR89" s="511"/>
      <c r="BS89" s="511"/>
      <c r="BT89" s="511"/>
      <c r="BU89" s="511"/>
      <c r="BV89" s="511"/>
      <c r="BW89" s="511"/>
      <c r="BX89" s="511"/>
      <c r="BY89" s="511"/>
      <c r="BZ89" s="511"/>
      <c r="CA89" s="511"/>
      <c r="CB89" s="511"/>
      <c r="CC89" s="511"/>
      <c r="CD89" s="511"/>
      <c r="CE89" s="511"/>
      <c r="CF89" s="511"/>
      <c r="CG89" s="511"/>
      <c r="CH89" s="511"/>
      <c r="CI89" s="511"/>
      <c r="CJ89" s="511"/>
      <c r="CK89" s="511"/>
      <c r="CL89" s="511"/>
      <c r="CM89" s="511"/>
    </row>
    <row r="90" spans="5:91" ht="9.6" customHeight="1">
      <c r="E90" s="432" t="s">
        <v>349</v>
      </c>
      <c r="F90" s="438"/>
      <c r="G90" s="440" t="s">
        <v>226</v>
      </c>
      <c r="H90" s="440"/>
      <c r="I90" s="440"/>
      <c r="J90" s="440"/>
      <c r="K90" s="440"/>
      <c r="L90" s="440"/>
      <c r="M90" s="446"/>
      <c r="N90" s="449"/>
      <c r="O90" s="467" t="str">
        <f>AG7</f>
        <v/>
      </c>
      <c r="P90" s="467"/>
      <c r="Q90" s="467"/>
      <c r="R90" s="467"/>
      <c r="S90" s="467"/>
      <c r="T90" s="467"/>
      <c r="U90" s="467"/>
      <c r="V90" s="467"/>
      <c r="W90" s="467"/>
      <c r="X90" s="467"/>
      <c r="Y90" s="467"/>
      <c r="Z90" s="467"/>
      <c r="AA90" s="467"/>
      <c r="AB90" s="467"/>
      <c r="AC90" s="45" t="s">
        <v>45</v>
      </c>
      <c r="AD90" s="45"/>
      <c r="AE90" s="451"/>
      <c r="AF90" s="451"/>
      <c r="AG90" s="330"/>
      <c r="AH90" s="330"/>
      <c r="AI90" s="330"/>
      <c r="AJ90" s="451"/>
      <c r="AK90" s="451"/>
      <c r="AL90" s="451"/>
      <c r="AM90" s="451"/>
      <c r="AN90" s="451"/>
      <c r="AO90" s="451"/>
      <c r="AP90" s="446"/>
      <c r="AQ90" s="282"/>
      <c r="AY90" s="511"/>
      <c r="AZ90" s="511"/>
      <c r="BA90" s="511"/>
      <c r="BB90" s="511"/>
      <c r="BC90" s="511"/>
      <c r="BD90" s="511"/>
      <c r="BE90" s="511"/>
      <c r="BF90" s="511"/>
      <c r="BG90" s="511"/>
      <c r="BH90" s="511"/>
      <c r="BI90" s="511"/>
      <c r="BJ90" s="511"/>
      <c r="BK90" s="511"/>
      <c r="BL90" s="511"/>
      <c r="BM90" s="511"/>
      <c r="BN90" s="511"/>
      <c r="BO90" s="511"/>
      <c r="BP90" s="511"/>
      <c r="BQ90" s="511"/>
      <c r="BR90" s="511"/>
      <c r="BS90" s="511"/>
      <c r="BT90" s="511"/>
      <c r="BU90" s="511"/>
      <c r="BV90" s="511"/>
      <c r="BW90" s="511"/>
      <c r="BX90" s="511"/>
      <c r="BY90" s="511"/>
      <c r="BZ90" s="511"/>
      <c r="CA90" s="511"/>
      <c r="CB90" s="511"/>
      <c r="CC90" s="511"/>
      <c r="CD90" s="511"/>
      <c r="CE90" s="511"/>
      <c r="CF90" s="511"/>
      <c r="CG90" s="511"/>
      <c r="CH90" s="511"/>
      <c r="CI90" s="511"/>
      <c r="CJ90" s="511"/>
      <c r="CK90" s="511"/>
      <c r="CL90" s="511"/>
      <c r="CM90" s="511"/>
    </row>
    <row r="91" spans="5:91" ht="9.6" customHeight="1">
      <c r="E91" s="433"/>
      <c r="F91" s="435"/>
      <c r="G91" s="441"/>
      <c r="H91" s="441"/>
      <c r="I91" s="441"/>
      <c r="J91" s="441"/>
      <c r="K91" s="441"/>
      <c r="L91" s="441"/>
      <c r="M91" s="447"/>
      <c r="N91" s="450"/>
      <c r="O91" s="468"/>
      <c r="P91" s="468"/>
      <c r="Q91" s="468"/>
      <c r="R91" s="468"/>
      <c r="S91" s="468"/>
      <c r="T91" s="468"/>
      <c r="U91" s="468"/>
      <c r="V91" s="468"/>
      <c r="W91" s="468"/>
      <c r="X91" s="468"/>
      <c r="Y91" s="468"/>
      <c r="Z91" s="468"/>
      <c r="AA91" s="468"/>
      <c r="AB91" s="468"/>
      <c r="AC91" s="46"/>
      <c r="AD91" s="46"/>
      <c r="AE91" s="282"/>
      <c r="AF91" s="282"/>
      <c r="AG91" s="331" t="s">
        <v>296</v>
      </c>
      <c r="AH91" s="331"/>
      <c r="AI91" s="331"/>
      <c r="AJ91" s="282"/>
      <c r="AK91" s="282"/>
      <c r="AL91" s="282"/>
      <c r="AM91" s="282"/>
      <c r="AN91" s="282"/>
      <c r="AO91" s="282"/>
      <c r="AP91" s="447"/>
      <c r="AQ91" s="282"/>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row>
    <row r="92" spans="5:91" ht="9.6" customHeight="1">
      <c r="E92" s="433"/>
      <c r="F92" s="435"/>
      <c r="G92" s="441"/>
      <c r="H92" s="441"/>
      <c r="I92" s="441"/>
      <c r="J92" s="441"/>
      <c r="K92" s="441"/>
      <c r="L92" s="441"/>
      <c r="M92" s="447"/>
      <c r="N92" s="450"/>
      <c r="O92" s="468"/>
      <c r="P92" s="468"/>
      <c r="Q92" s="468"/>
      <c r="R92" s="468"/>
      <c r="S92" s="468"/>
      <c r="T92" s="468"/>
      <c r="U92" s="468"/>
      <c r="V92" s="468"/>
      <c r="W92" s="468"/>
      <c r="X92" s="468"/>
      <c r="Y92" s="468"/>
      <c r="Z92" s="468"/>
      <c r="AA92" s="468"/>
      <c r="AB92" s="468"/>
      <c r="AC92" s="46"/>
      <c r="AD92" s="46"/>
      <c r="AE92" s="282"/>
      <c r="AF92" s="282"/>
      <c r="AG92" s="331"/>
      <c r="AH92" s="331"/>
      <c r="AI92" s="331"/>
      <c r="AJ92" s="282"/>
      <c r="AK92" s="282"/>
      <c r="AL92" s="498"/>
      <c r="AM92" s="498"/>
      <c r="AN92" s="499"/>
      <c r="AO92" s="282"/>
      <c r="AP92" s="447"/>
      <c r="AQ92" s="282"/>
      <c r="AY92" s="511"/>
      <c r="AZ92" s="511"/>
      <c r="BA92" s="511"/>
      <c r="BB92" s="511"/>
      <c r="BC92" s="511"/>
      <c r="BD92" s="511"/>
      <c r="BE92" s="511"/>
      <c r="BF92" s="511"/>
      <c r="BG92" s="511"/>
      <c r="BH92" s="511"/>
      <c r="BI92" s="511"/>
      <c r="BJ92" s="511"/>
      <c r="BK92" s="511"/>
      <c r="BL92" s="511"/>
      <c r="BM92" s="511"/>
      <c r="BN92" s="511"/>
      <c r="BO92" s="511"/>
      <c r="BP92" s="511"/>
      <c r="BQ92" s="511"/>
      <c r="BR92" s="511"/>
      <c r="BS92" s="511"/>
      <c r="BT92" s="511"/>
      <c r="BU92" s="511"/>
      <c r="BV92" s="511"/>
      <c r="BW92" s="511"/>
      <c r="BX92" s="511"/>
      <c r="BY92" s="511"/>
      <c r="BZ92" s="511"/>
      <c r="CA92" s="511"/>
      <c r="CB92" s="511"/>
      <c r="CC92" s="511"/>
      <c r="CD92" s="511"/>
      <c r="CE92" s="511"/>
      <c r="CF92" s="511"/>
      <c r="CG92" s="511"/>
      <c r="CH92" s="511"/>
      <c r="CI92" s="511"/>
      <c r="CJ92" s="511"/>
      <c r="CK92" s="511"/>
      <c r="CL92" s="511"/>
      <c r="CM92" s="511"/>
    </row>
    <row r="93" spans="5:91" ht="9.6" customHeight="1">
      <c r="E93" s="433"/>
      <c r="F93" s="435"/>
      <c r="G93" s="441"/>
      <c r="H93" s="441"/>
      <c r="I93" s="441"/>
      <c r="J93" s="441"/>
      <c r="K93" s="441"/>
      <c r="L93" s="441"/>
      <c r="M93" s="447"/>
      <c r="N93" s="450"/>
      <c r="O93" s="468"/>
      <c r="P93" s="468"/>
      <c r="Q93" s="468"/>
      <c r="R93" s="468"/>
      <c r="S93" s="468"/>
      <c r="T93" s="468"/>
      <c r="U93" s="468"/>
      <c r="V93" s="468"/>
      <c r="W93" s="468"/>
      <c r="X93" s="468"/>
      <c r="Y93" s="468"/>
      <c r="Z93" s="468"/>
      <c r="AA93" s="468"/>
      <c r="AB93" s="468"/>
      <c r="AC93" s="46"/>
      <c r="AD93" s="46"/>
      <c r="AE93" s="282"/>
      <c r="AF93" s="282"/>
      <c r="AG93" s="331"/>
      <c r="AH93" s="331"/>
      <c r="AI93" s="331"/>
      <c r="AJ93" s="282"/>
      <c r="AK93" s="282"/>
      <c r="AL93" s="499"/>
      <c r="AM93" s="499"/>
      <c r="AN93" s="499"/>
      <c r="AO93" s="282"/>
      <c r="AP93" s="447"/>
      <c r="AQ93" s="282"/>
      <c r="AY93" s="511"/>
      <c r="AZ93" s="511"/>
      <c r="BA93" s="511"/>
      <c r="BB93" s="511"/>
      <c r="BC93" s="511"/>
      <c r="BD93" s="511"/>
      <c r="BE93" s="511"/>
      <c r="BF93" s="511"/>
      <c r="BG93" s="511"/>
      <c r="BH93" s="511"/>
      <c r="BI93" s="511"/>
      <c r="BJ93" s="511"/>
      <c r="BK93" s="511"/>
      <c r="BL93" s="511"/>
      <c r="BM93" s="511"/>
      <c r="BN93" s="511"/>
      <c r="BO93" s="511"/>
      <c r="BP93" s="511"/>
      <c r="BQ93" s="511"/>
      <c r="BR93" s="511"/>
      <c r="BS93" s="511"/>
      <c r="BT93" s="511"/>
      <c r="BU93" s="511"/>
      <c r="BV93" s="511"/>
      <c r="BW93" s="511"/>
      <c r="BX93" s="511"/>
      <c r="BY93" s="511"/>
      <c r="BZ93" s="511"/>
      <c r="CA93" s="511"/>
      <c r="CB93" s="511"/>
      <c r="CC93" s="511"/>
      <c r="CD93" s="511"/>
      <c r="CE93" s="511"/>
      <c r="CF93" s="511"/>
      <c r="CG93" s="511"/>
      <c r="CH93" s="511"/>
      <c r="CI93" s="511"/>
      <c r="CJ93" s="511"/>
      <c r="CK93" s="511"/>
      <c r="CL93" s="511"/>
      <c r="CM93" s="511"/>
    </row>
    <row r="94" spans="5:91" ht="9.9499999999999993" customHeight="1">
      <c r="E94" s="434"/>
      <c r="F94" s="439"/>
      <c r="G94" s="442"/>
      <c r="H94" s="442"/>
      <c r="I94" s="442"/>
      <c r="J94" s="442"/>
      <c r="K94" s="442"/>
      <c r="L94" s="442"/>
      <c r="M94" s="448"/>
      <c r="N94" s="416"/>
      <c r="O94" s="469"/>
      <c r="P94" s="469"/>
      <c r="Q94" s="469"/>
      <c r="R94" s="469"/>
      <c r="S94" s="469"/>
      <c r="T94" s="469"/>
      <c r="U94" s="469"/>
      <c r="V94" s="469"/>
      <c r="W94" s="469"/>
      <c r="X94" s="469"/>
      <c r="Y94" s="469"/>
      <c r="Z94" s="469"/>
      <c r="AA94" s="469"/>
      <c r="AB94" s="469"/>
      <c r="AC94" s="47"/>
      <c r="AD94" s="47"/>
      <c r="AE94" s="66"/>
      <c r="AF94" s="66"/>
      <c r="AG94" s="332"/>
      <c r="AH94" s="332"/>
      <c r="AI94" s="332"/>
      <c r="AJ94" s="66"/>
      <c r="AK94" s="66"/>
      <c r="AL94" s="66"/>
      <c r="AM94" s="66"/>
      <c r="AN94" s="66"/>
      <c r="AO94" s="66"/>
      <c r="AP94" s="448"/>
      <c r="AQ94" s="282"/>
      <c r="AY94" s="511"/>
      <c r="AZ94" s="511"/>
      <c r="BA94" s="511"/>
      <c r="BB94" s="511"/>
      <c r="BC94" s="511"/>
      <c r="BD94" s="511"/>
      <c r="BE94" s="511"/>
      <c r="BF94" s="511"/>
      <c r="BG94" s="511"/>
      <c r="BH94" s="511"/>
      <c r="BI94" s="511"/>
      <c r="BJ94" s="511"/>
      <c r="BK94" s="511"/>
      <c r="BL94" s="511"/>
      <c r="BM94" s="511"/>
      <c r="BN94" s="511"/>
      <c r="BO94" s="511"/>
      <c r="BP94" s="511"/>
      <c r="BQ94" s="511"/>
      <c r="BR94" s="511"/>
      <c r="BS94" s="511"/>
      <c r="BT94" s="511"/>
      <c r="BU94" s="511"/>
      <c r="BV94" s="511"/>
      <c r="BW94" s="511"/>
      <c r="BX94" s="511"/>
      <c r="BY94" s="511"/>
      <c r="BZ94" s="511"/>
      <c r="CA94" s="511"/>
      <c r="CB94" s="511"/>
      <c r="CC94" s="511"/>
      <c r="CD94" s="511"/>
      <c r="CE94" s="511"/>
      <c r="CF94" s="511"/>
      <c r="CG94" s="511"/>
      <c r="CH94" s="511"/>
      <c r="CI94" s="511"/>
      <c r="CJ94" s="511"/>
      <c r="CK94" s="511"/>
      <c r="CL94" s="511"/>
      <c r="CM94" s="511"/>
    </row>
    <row r="95" spans="5:91" ht="9.6" customHeight="1">
      <c r="E95" s="432" t="s">
        <v>351</v>
      </c>
      <c r="F95" s="438"/>
      <c r="G95" s="440" t="s">
        <v>316</v>
      </c>
      <c r="H95" s="440"/>
      <c r="I95" s="440"/>
      <c r="J95" s="440"/>
      <c r="K95" s="440"/>
      <c r="L95" s="440"/>
      <c r="M95" s="446"/>
      <c r="N95" s="449"/>
      <c r="O95" s="451" t="s">
        <v>277</v>
      </c>
      <c r="P95" s="451"/>
      <c r="Q95" s="451"/>
      <c r="R95" s="451"/>
      <c r="S95" s="451"/>
      <c r="T95" s="451"/>
      <c r="U95" s="474"/>
      <c r="V95" s="474"/>
      <c r="W95" s="474"/>
      <c r="X95" s="451" t="s">
        <v>312</v>
      </c>
      <c r="Y95" s="451"/>
      <c r="Z95" s="451"/>
      <c r="AA95" s="451"/>
      <c r="AB95" s="451" t="s">
        <v>86</v>
      </c>
      <c r="AC95" s="451"/>
      <c r="AD95" s="451"/>
      <c r="AE95" s="451"/>
      <c r="AF95" s="451"/>
      <c r="AG95" s="451"/>
      <c r="AH95" s="451"/>
      <c r="AI95" s="451"/>
      <c r="AJ95" s="451"/>
      <c r="AK95" s="451"/>
      <c r="AL95" s="451"/>
      <c r="AM95" s="451"/>
      <c r="AN95" s="451"/>
      <c r="AO95" s="451"/>
      <c r="AP95" s="446"/>
      <c r="AQ95" s="282"/>
      <c r="AY95" s="511"/>
      <c r="AZ95" s="511"/>
      <c r="BA95" s="511"/>
      <c r="BB95" s="511"/>
      <c r="BC95" s="511"/>
      <c r="BD95" s="511"/>
      <c r="BE95" s="511"/>
      <c r="BF95" s="511"/>
      <c r="BG95" s="511"/>
      <c r="BH95" s="511"/>
      <c r="BI95" s="511"/>
      <c r="BJ95" s="511"/>
      <c r="BK95" s="511"/>
      <c r="BL95" s="511"/>
      <c r="BM95" s="511"/>
      <c r="BN95" s="511"/>
      <c r="BO95" s="511"/>
      <c r="BP95" s="511"/>
      <c r="BQ95" s="511"/>
      <c r="BR95" s="511"/>
      <c r="BS95" s="511"/>
      <c r="BT95" s="511"/>
      <c r="BU95" s="511"/>
      <c r="BV95" s="511"/>
      <c r="BW95" s="511"/>
      <c r="BX95" s="511"/>
      <c r="BY95" s="511"/>
      <c r="BZ95" s="511"/>
      <c r="CA95" s="511"/>
      <c r="CB95" s="511"/>
      <c r="CC95" s="511"/>
      <c r="CD95" s="511"/>
      <c r="CE95" s="511"/>
      <c r="CF95" s="511"/>
      <c r="CG95" s="511"/>
      <c r="CH95" s="511"/>
      <c r="CI95" s="511"/>
      <c r="CJ95" s="511"/>
      <c r="CK95" s="511"/>
      <c r="CL95" s="511"/>
      <c r="CM95" s="511"/>
    </row>
    <row r="96" spans="5:91" ht="9.6" customHeight="1">
      <c r="E96" s="433"/>
      <c r="F96" s="435"/>
      <c r="G96" s="441"/>
      <c r="H96" s="441"/>
      <c r="I96" s="441"/>
      <c r="J96" s="441"/>
      <c r="K96" s="441"/>
      <c r="L96" s="441"/>
      <c r="M96" s="447"/>
      <c r="N96" s="450"/>
      <c r="O96" s="282"/>
      <c r="P96" s="282"/>
      <c r="Q96" s="282"/>
      <c r="R96" s="282"/>
      <c r="S96" s="282"/>
      <c r="T96" s="282"/>
      <c r="U96" s="475"/>
      <c r="V96" s="475"/>
      <c r="W96" s="475"/>
      <c r="X96" s="282"/>
      <c r="Y96" s="282"/>
      <c r="Z96" s="282"/>
      <c r="AA96" s="282"/>
      <c r="AB96" s="282"/>
      <c r="AC96" s="282"/>
      <c r="AD96" s="282"/>
      <c r="AE96" s="282"/>
      <c r="AF96" s="282"/>
      <c r="AG96" s="282"/>
      <c r="AH96" s="282"/>
      <c r="AI96" s="282"/>
      <c r="AJ96" s="282"/>
      <c r="AK96" s="282"/>
      <c r="AL96" s="282"/>
      <c r="AM96" s="282"/>
      <c r="AN96" s="282"/>
      <c r="AO96" s="282"/>
      <c r="AP96" s="447"/>
      <c r="AQ96" s="282"/>
      <c r="AY96" s="511"/>
      <c r="AZ96" s="511"/>
      <c r="BA96" s="511"/>
      <c r="BB96" s="511"/>
      <c r="BC96" s="511"/>
      <c r="BD96" s="511"/>
      <c r="BE96" s="511"/>
      <c r="BF96" s="511"/>
      <c r="BG96" s="511"/>
      <c r="BH96" s="511"/>
      <c r="BI96" s="511"/>
      <c r="BJ96" s="511"/>
      <c r="BK96" s="511"/>
      <c r="BL96" s="511"/>
      <c r="BM96" s="511"/>
      <c r="BN96" s="511"/>
      <c r="BO96" s="511"/>
      <c r="BP96" s="511"/>
      <c r="BQ96" s="511"/>
      <c r="BR96" s="511"/>
      <c r="BS96" s="511"/>
      <c r="BT96" s="511"/>
      <c r="BU96" s="511"/>
      <c r="BV96" s="511"/>
      <c r="BW96" s="511"/>
      <c r="BX96" s="511"/>
      <c r="BY96" s="511"/>
      <c r="BZ96" s="511"/>
      <c r="CA96" s="511"/>
      <c r="CB96" s="511"/>
      <c r="CC96" s="511"/>
      <c r="CD96" s="511"/>
      <c r="CE96" s="511"/>
      <c r="CF96" s="511"/>
      <c r="CG96" s="511"/>
      <c r="CH96" s="511"/>
      <c r="CI96" s="511"/>
      <c r="CJ96" s="511"/>
      <c r="CK96" s="511"/>
      <c r="CL96" s="511"/>
      <c r="CM96" s="511"/>
    </row>
    <row r="97" spans="3:91" ht="9.6" customHeight="1">
      <c r="E97" s="433"/>
      <c r="F97" s="435"/>
      <c r="G97" s="441"/>
      <c r="H97" s="441"/>
      <c r="I97" s="441"/>
      <c r="J97" s="441"/>
      <c r="K97" s="441"/>
      <c r="L97" s="441"/>
      <c r="M97" s="447"/>
      <c r="N97" s="450"/>
      <c r="O97" s="282"/>
      <c r="P97" s="282"/>
      <c r="Q97" s="282"/>
      <c r="R97" s="282"/>
      <c r="S97" s="282"/>
      <c r="T97" s="282"/>
      <c r="U97" s="475"/>
      <c r="V97" s="475"/>
      <c r="W97" s="475"/>
      <c r="X97" s="282"/>
      <c r="Y97" s="282"/>
      <c r="Z97" s="282"/>
      <c r="AA97" s="282"/>
      <c r="AB97" s="282"/>
      <c r="AC97" s="282"/>
      <c r="AD97" s="282"/>
      <c r="AE97" s="282"/>
      <c r="AF97" s="282"/>
      <c r="AG97" s="282"/>
      <c r="AH97" s="282"/>
      <c r="AI97" s="282"/>
      <c r="AJ97" s="282"/>
      <c r="AK97" s="282"/>
      <c r="AL97" s="282"/>
      <c r="AM97" s="282"/>
      <c r="AN97" s="282"/>
      <c r="AO97" s="282"/>
      <c r="AP97" s="447"/>
      <c r="AQ97" s="282"/>
      <c r="AY97" s="511"/>
      <c r="AZ97" s="511"/>
      <c r="BA97" s="511"/>
      <c r="BB97" s="511"/>
      <c r="BC97" s="511"/>
      <c r="BD97" s="511"/>
      <c r="BE97" s="511"/>
      <c r="BF97" s="511"/>
      <c r="BG97" s="511"/>
      <c r="BH97" s="511"/>
      <c r="BI97" s="511"/>
      <c r="BJ97" s="511"/>
      <c r="BK97" s="511"/>
      <c r="BL97" s="511"/>
      <c r="BM97" s="511"/>
      <c r="BN97" s="511"/>
      <c r="BO97" s="511"/>
      <c r="BP97" s="511"/>
      <c r="BQ97" s="511"/>
      <c r="BR97" s="511"/>
      <c r="BS97" s="511"/>
      <c r="BT97" s="511"/>
      <c r="BU97" s="511"/>
      <c r="BV97" s="511"/>
      <c r="BW97" s="511"/>
      <c r="BX97" s="511"/>
      <c r="BY97" s="511"/>
      <c r="BZ97" s="511"/>
      <c r="CA97" s="511"/>
      <c r="CB97" s="511"/>
      <c r="CC97" s="511"/>
      <c r="CD97" s="511"/>
      <c r="CE97" s="511"/>
      <c r="CF97" s="511"/>
      <c r="CG97" s="511"/>
      <c r="CH97" s="511"/>
      <c r="CI97" s="511"/>
      <c r="CJ97" s="511"/>
      <c r="CK97" s="511"/>
      <c r="CL97" s="511"/>
      <c r="CM97" s="511"/>
    </row>
    <row r="98" spans="3:91" ht="9.6" customHeight="1">
      <c r="E98" s="433"/>
      <c r="F98" s="435"/>
      <c r="G98" s="441"/>
      <c r="H98" s="441"/>
      <c r="I98" s="441"/>
      <c r="J98" s="441"/>
      <c r="K98" s="441"/>
      <c r="L98" s="441"/>
      <c r="M98" s="447"/>
      <c r="N98" s="450"/>
      <c r="O98" s="282"/>
      <c r="P98" s="282"/>
      <c r="Q98" s="282"/>
      <c r="R98" s="282"/>
      <c r="S98" s="282"/>
      <c r="T98" s="282"/>
      <c r="U98" s="475"/>
      <c r="V98" s="475"/>
      <c r="W98" s="475"/>
      <c r="X98" s="282"/>
      <c r="Y98" s="282"/>
      <c r="Z98" s="282"/>
      <c r="AA98" s="282"/>
      <c r="AB98" s="282"/>
      <c r="AC98" s="282"/>
      <c r="AD98" s="282"/>
      <c r="AE98" s="282"/>
      <c r="AF98" s="282"/>
      <c r="AG98" s="282"/>
      <c r="AH98" s="282"/>
      <c r="AI98" s="282"/>
      <c r="AJ98" s="282"/>
      <c r="AK98" s="282"/>
      <c r="AL98" s="282"/>
      <c r="AM98" s="282"/>
      <c r="AN98" s="282"/>
      <c r="AO98" s="282"/>
      <c r="AP98" s="447"/>
      <c r="AQ98" s="282"/>
      <c r="AY98" s="511"/>
      <c r="AZ98" s="511"/>
      <c r="BA98" s="511"/>
      <c r="BB98" s="511"/>
      <c r="BC98" s="511"/>
      <c r="BD98" s="511"/>
      <c r="BE98" s="511"/>
      <c r="BF98" s="511"/>
      <c r="BG98" s="511"/>
      <c r="BH98" s="511"/>
      <c r="BI98" s="511"/>
      <c r="BJ98" s="511"/>
      <c r="BK98" s="511"/>
      <c r="BL98" s="511"/>
      <c r="BM98" s="511"/>
      <c r="BN98" s="511"/>
      <c r="BO98" s="511"/>
      <c r="BP98" s="511"/>
      <c r="BQ98" s="511"/>
      <c r="BR98" s="511"/>
      <c r="BS98" s="511"/>
      <c r="BT98" s="511"/>
      <c r="BU98" s="511"/>
      <c r="BV98" s="511"/>
      <c r="BW98" s="511"/>
      <c r="BX98" s="511"/>
      <c r="BY98" s="511"/>
      <c r="BZ98" s="511"/>
      <c r="CA98" s="511"/>
      <c r="CB98" s="511"/>
      <c r="CC98" s="511"/>
      <c r="CD98" s="511"/>
      <c r="CE98" s="511"/>
      <c r="CF98" s="511"/>
      <c r="CG98" s="511"/>
      <c r="CH98" s="511"/>
      <c r="CI98" s="511"/>
      <c r="CJ98" s="511"/>
      <c r="CK98" s="511"/>
      <c r="CL98" s="511"/>
      <c r="CM98" s="511"/>
    </row>
    <row r="99" spans="3:91" ht="9.9499999999999993" customHeight="1">
      <c r="E99" s="434"/>
      <c r="F99" s="439"/>
      <c r="G99" s="442"/>
      <c r="H99" s="442"/>
      <c r="I99" s="442"/>
      <c r="J99" s="442"/>
      <c r="K99" s="442"/>
      <c r="L99" s="442"/>
      <c r="M99" s="448"/>
      <c r="N99" s="416"/>
      <c r="O99" s="66"/>
      <c r="P99" s="66"/>
      <c r="Q99" s="66"/>
      <c r="R99" s="66"/>
      <c r="S99" s="66"/>
      <c r="T99" s="66"/>
      <c r="U99" s="476"/>
      <c r="V99" s="476"/>
      <c r="W99" s="476"/>
      <c r="X99" s="66"/>
      <c r="Y99" s="66"/>
      <c r="Z99" s="66"/>
      <c r="AA99" s="66"/>
      <c r="AB99" s="66"/>
      <c r="AC99" s="66"/>
      <c r="AD99" s="66"/>
      <c r="AE99" s="66"/>
      <c r="AF99" s="66"/>
      <c r="AG99" s="66"/>
      <c r="AH99" s="66"/>
      <c r="AI99" s="66"/>
      <c r="AJ99" s="66"/>
      <c r="AK99" s="66"/>
      <c r="AL99" s="66"/>
      <c r="AM99" s="66"/>
      <c r="AN99" s="66"/>
      <c r="AO99" s="66"/>
      <c r="AP99" s="448"/>
      <c r="AQ99" s="282"/>
      <c r="AY99" s="511"/>
      <c r="AZ99" s="511"/>
      <c r="BA99" s="511"/>
      <c r="BB99" s="511"/>
      <c r="BC99" s="511"/>
      <c r="BD99" s="511"/>
      <c r="BE99" s="511"/>
      <c r="BF99" s="511"/>
      <c r="BG99" s="511"/>
      <c r="BH99" s="511"/>
      <c r="BI99" s="511"/>
      <c r="BJ99" s="511"/>
      <c r="BK99" s="511"/>
      <c r="BL99" s="511"/>
      <c r="BM99" s="511"/>
      <c r="BN99" s="511"/>
      <c r="BO99" s="511"/>
      <c r="BP99" s="511"/>
      <c r="BQ99" s="511"/>
      <c r="BR99" s="511"/>
      <c r="BS99" s="511"/>
      <c r="BT99" s="511"/>
      <c r="BU99" s="511"/>
      <c r="BV99" s="511"/>
      <c r="BW99" s="511"/>
      <c r="BX99" s="511"/>
      <c r="BY99" s="511"/>
      <c r="BZ99" s="511"/>
      <c r="CA99" s="511"/>
      <c r="CB99" s="511"/>
      <c r="CC99" s="511"/>
      <c r="CD99" s="511"/>
      <c r="CE99" s="511"/>
      <c r="CF99" s="511"/>
      <c r="CG99" s="511"/>
      <c r="CH99" s="511"/>
      <c r="CI99" s="511"/>
      <c r="CJ99" s="511"/>
      <c r="CK99" s="511"/>
      <c r="CL99" s="511"/>
      <c r="CM99" s="511"/>
    </row>
    <row r="100" spans="3:91" ht="9.6" customHeight="1">
      <c r="E100" s="432" t="s">
        <v>286</v>
      </c>
      <c r="F100" s="438"/>
      <c r="G100" s="440" t="s">
        <v>39</v>
      </c>
      <c r="H100" s="440"/>
      <c r="I100" s="440"/>
      <c r="J100" s="440"/>
      <c r="K100" s="440"/>
      <c r="L100" s="440"/>
      <c r="M100" s="446"/>
      <c r="N100" s="449"/>
      <c r="O100" s="451" t="str">
        <f>AG9</f>
        <v>令和　　　年　　　月　　　日</v>
      </c>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46"/>
      <c r="AQ100" s="282"/>
      <c r="AY100" s="511"/>
      <c r="AZ100" s="511"/>
      <c r="BA100" s="511"/>
      <c r="BB100" s="511"/>
      <c r="BC100" s="511"/>
      <c r="BD100" s="511"/>
      <c r="BE100" s="511"/>
      <c r="BF100" s="511"/>
      <c r="BG100" s="511"/>
      <c r="BH100" s="511"/>
      <c r="BI100" s="511"/>
      <c r="BJ100" s="511"/>
      <c r="BK100" s="511"/>
      <c r="BL100" s="511"/>
      <c r="BM100" s="511"/>
      <c r="BN100" s="511"/>
      <c r="BO100" s="511"/>
      <c r="BP100" s="511"/>
      <c r="BQ100" s="511"/>
      <c r="BR100" s="511"/>
      <c r="BS100" s="511"/>
      <c r="BT100" s="511"/>
      <c r="BU100" s="511"/>
      <c r="BV100" s="511"/>
      <c r="BW100" s="511"/>
      <c r="BX100" s="511"/>
      <c r="BY100" s="511"/>
      <c r="BZ100" s="511"/>
      <c r="CA100" s="511"/>
      <c r="CB100" s="511"/>
      <c r="CC100" s="511"/>
      <c r="CD100" s="511"/>
      <c r="CE100" s="511"/>
      <c r="CF100" s="511"/>
      <c r="CG100" s="511"/>
      <c r="CH100" s="511"/>
      <c r="CI100" s="511"/>
      <c r="CJ100" s="511"/>
      <c r="CK100" s="511"/>
      <c r="CL100" s="511"/>
      <c r="CM100" s="511"/>
    </row>
    <row r="101" spans="3:91" ht="9.6" customHeight="1">
      <c r="E101" s="433"/>
      <c r="F101" s="435"/>
      <c r="G101" s="441"/>
      <c r="H101" s="441"/>
      <c r="I101" s="441"/>
      <c r="J101" s="441"/>
      <c r="K101" s="441"/>
      <c r="L101" s="441"/>
      <c r="M101" s="447"/>
      <c r="N101" s="450"/>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447"/>
      <c r="AQ101" s="282"/>
      <c r="AY101" s="511"/>
      <c r="AZ101" s="511"/>
      <c r="BA101" s="511"/>
      <c r="BB101" s="511"/>
      <c r="BC101" s="511"/>
      <c r="BD101" s="511"/>
      <c r="BE101" s="511"/>
      <c r="BF101" s="511"/>
      <c r="BG101" s="511"/>
      <c r="BH101" s="511"/>
      <c r="BI101" s="511"/>
      <c r="BJ101" s="511"/>
      <c r="BK101" s="511"/>
      <c r="BL101" s="511"/>
      <c r="BM101" s="511"/>
      <c r="BN101" s="511"/>
      <c r="BO101" s="511"/>
      <c r="BP101" s="511"/>
      <c r="BQ101" s="511"/>
      <c r="BR101" s="511"/>
      <c r="BS101" s="511"/>
      <c r="BT101" s="511"/>
      <c r="BU101" s="511"/>
      <c r="BV101" s="511"/>
      <c r="BW101" s="511"/>
      <c r="BX101" s="511"/>
      <c r="BY101" s="511"/>
      <c r="BZ101" s="511"/>
      <c r="CA101" s="511"/>
      <c r="CB101" s="511"/>
      <c r="CC101" s="511"/>
      <c r="CD101" s="511"/>
      <c r="CE101" s="511"/>
      <c r="CF101" s="511"/>
      <c r="CG101" s="511"/>
      <c r="CH101" s="511"/>
      <c r="CI101" s="511"/>
      <c r="CJ101" s="511"/>
      <c r="CK101" s="511"/>
      <c r="CL101" s="511"/>
      <c r="CM101" s="511"/>
    </row>
    <row r="102" spans="3:91" ht="9.6" customHeight="1">
      <c r="E102" s="433"/>
      <c r="F102" s="435"/>
      <c r="G102" s="441"/>
      <c r="H102" s="441"/>
      <c r="I102" s="441"/>
      <c r="J102" s="441"/>
      <c r="K102" s="441"/>
      <c r="L102" s="441"/>
      <c r="M102" s="447"/>
      <c r="N102" s="450"/>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447"/>
      <c r="AQ102" s="282"/>
      <c r="AY102" s="511"/>
      <c r="AZ102" s="511"/>
      <c r="BA102" s="511"/>
      <c r="BB102" s="511"/>
      <c r="BC102" s="511"/>
      <c r="BD102" s="511"/>
      <c r="BE102" s="511"/>
      <c r="BF102" s="511"/>
      <c r="BG102" s="511"/>
      <c r="BH102" s="511"/>
      <c r="BI102" s="511"/>
      <c r="BJ102" s="511"/>
      <c r="BK102" s="511"/>
      <c r="BL102" s="511"/>
      <c r="BM102" s="511"/>
      <c r="BN102" s="511"/>
      <c r="BO102" s="511"/>
      <c r="BP102" s="511"/>
      <c r="BQ102" s="511"/>
      <c r="BR102" s="511"/>
      <c r="BS102" s="511"/>
      <c r="BT102" s="511"/>
      <c r="BU102" s="511"/>
      <c r="BV102" s="511"/>
      <c r="BW102" s="511"/>
      <c r="BX102" s="511"/>
      <c r="BY102" s="511"/>
      <c r="BZ102" s="511"/>
      <c r="CA102" s="511"/>
      <c r="CB102" s="511"/>
      <c r="CC102" s="511"/>
      <c r="CD102" s="511"/>
      <c r="CE102" s="511"/>
      <c r="CF102" s="511"/>
      <c r="CG102" s="511"/>
      <c r="CH102" s="511"/>
      <c r="CI102" s="511"/>
      <c r="CJ102" s="511"/>
      <c r="CK102" s="511"/>
      <c r="CL102" s="511"/>
      <c r="CM102" s="511"/>
    </row>
    <row r="103" spans="3:91" ht="9.6" customHeight="1">
      <c r="E103" s="433"/>
      <c r="F103" s="435"/>
      <c r="G103" s="441"/>
      <c r="H103" s="441"/>
      <c r="I103" s="441"/>
      <c r="J103" s="441"/>
      <c r="K103" s="441"/>
      <c r="L103" s="441"/>
      <c r="M103" s="447"/>
      <c r="N103" s="450"/>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447"/>
      <c r="AQ103" s="282"/>
      <c r="AY103" s="511"/>
      <c r="AZ103" s="511"/>
      <c r="BA103" s="511"/>
      <c r="BB103" s="511"/>
      <c r="BC103" s="511"/>
      <c r="BD103" s="511"/>
      <c r="BE103" s="511"/>
      <c r="BF103" s="511"/>
      <c r="BG103" s="511"/>
      <c r="BH103" s="511"/>
      <c r="BI103" s="511"/>
      <c r="BJ103" s="511"/>
      <c r="BK103" s="511"/>
      <c r="BL103" s="511"/>
      <c r="BM103" s="511"/>
      <c r="BN103" s="511"/>
      <c r="BO103" s="511"/>
      <c r="BP103" s="511"/>
      <c r="BQ103" s="511"/>
      <c r="BR103" s="511"/>
      <c r="BS103" s="511"/>
      <c r="BT103" s="511"/>
      <c r="BU103" s="511"/>
      <c r="BV103" s="511"/>
      <c r="BW103" s="511"/>
      <c r="BX103" s="511"/>
      <c r="BY103" s="511"/>
      <c r="BZ103" s="511"/>
      <c r="CA103" s="511"/>
      <c r="CB103" s="511"/>
      <c r="CC103" s="511"/>
      <c r="CD103" s="511"/>
      <c r="CE103" s="511"/>
      <c r="CF103" s="511"/>
      <c r="CG103" s="511"/>
      <c r="CH103" s="511"/>
      <c r="CI103" s="511"/>
      <c r="CJ103" s="511"/>
      <c r="CK103" s="511"/>
      <c r="CL103" s="511"/>
      <c r="CM103" s="511"/>
    </row>
    <row r="104" spans="3:91" ht="9.9499999999999993" customHeight="1">
      <c r="E104" s="434"/>
      <c r="F104" s="439"/>
      <c r="G104" s="442"/>
      <c r="H104" s="442"/>
      <c r="I104" s="442"/>
      <c r="J104" s="442"/>
      <c r="K104" s="442"/>
      <c r="L104" s="442"/>
      <c r="M104" s="448"/>
      <c r="N104" s="41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448"/>
      <c r="AQ104" s="282"/>
      <c r="AY104" s="511"/>
      <c r="AZ104" s="511"/>
      <c r="BA104" s="511"/>
      <c r="BB104" s="511"/>
      <c r="BC104" s="511"/>
      <c r="BD104" s="511"/>
      <c r="BE104" s="511"/>
      <c r="BF104" s="511"/>
      <c r="BG104" s="511"/>
      <c r="BH104" s="511"/>
      <c r="BI104" s="511"/>
      <c r="BJ104" s="511"/>
      <c r="BK104" s="511"/>
      <c r="BL104" s="511"/>
      <c r="BM104" s="511"/>
      <c r="BN104" s="511"/>
      <c r="BO104" s="511"/>
      <c r="BP104" s="511"/>
      <c r="BQ104" s="511"/>
      <c r="BR104" s="511"/>
      <c r="BS104" s="511"/>
      <c r="BT104" s="511"/>
      <c r="BU104" s="511"/>
      <c r="BV104" s="511"/>
      <c r="BW104" s="511"/>
      <c r="BX104" s="511"/>
      <c r="BY104" s="511"/>
      <c r="BZ104" s="511"/>
      <c r="CA104" s="511"/>
      <c r="CB104" s="511"/>
      <c r="CC104" s="511"/>
      <c r="CD104" s="511"/>
      <c r="CE104" s="511"/>
      <c r="CF104" s="511"/>
      <c r="CG104" s="511"/>
      <c r="CH104" s="511"/>
      <c r="CI104" s="511"/>
      <c r="CJ104" s="511"/>
      <c r="CK104" s="511"/>
      <c r="CL104" s="511"/>
      <c r="CM104" s="511"/>
    </row>
    <row r="105" spans="3:91" ht="9.9499999999999993" customHeight="1">
      <c r="E105" s="435"/>
      <c r="F105" s="435"/>
      <c r="G105" s="441"/>
      <c r="H105" s="441"/>
      <c r="I105" s="441"/>
      <c r="J105" s="441"/>
      <c r="K105" s="441"/>
      <c r="L105" s="441"/>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Y105" s="511"/>
      <c r="AZ105" s="511"/>
      <c r="BA105" s="511"/>
      <c r="BB105" s="511"/>
      <c r="BC105" s="511"/>
      <c r="BD105" s="511"/>
      <c r="BE105" s="511"/>
      <c r="BF105" s="511"/>
      <c r="BG105" s="511"/>
      <c r="BH105" s="511"/>
      <c r="BI105" s="511"/>
      <c r="BJ105" s="511"/>
      <c r="BK105" s="511"/>
      <c r="BL105" s="511"/>
      <c r="BM105" s="511"/>
      <c r="BN105" s="511"/>
      <c r="BO105" s="511"/>
      <c r="BP105" s="511"/>
      <c r="BQ105" s="511"/>
      <c r="BR105" s="511"/>
      <c r="BS105" s="511"/>
      <c r="BT105" s="511"/>
      <c r="BU105" s="511"/>
      <c r="BV105" s="511"/>
      <c r="BW105" s="511"/>
      <c r="BX105" s="511"/>
      <c r="BY105" s="511"/>
      <c r="BZ105" s="511"/>
      <c r="CA105" s="511"/>
      <c r="CB105" s="511"/>
      <c r="CC105" s="511"/>
      <c r="CD105" s="511"/>
      <c r="CE105" s="511"/>
      <c r="CF105" s="511"/>
      <c r="CG105" s="511"/>
      <c r="CH105" s="511"/>
      <c r="CI105" s="511"/>
      <c r="CJ105" s="511"/>
      <c r="CK105" s="511"/>
      <c r="CL105" s="511"/>
      <c r="CM105" s="511"/>
    </row>
    <row r="106" spans="3:91" ht="18.95" customHeight="1">
      <c r="I106" s="443"/>
      <c r="J106" s="443"/>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c r="AJ106" s="445"/>
      <c r="AK106" s="445"/>
      <c r="AL106" s="443"/>
      <c r="AM106" s="443"/>
      <c r="AN106" s="443"/>
      <c r="AO106" s="443"/>
    </row>
    <row r="107" spans="3:91" ht="18.95" customHeight="1">
      <c r="H107" s="443"/>
      <c r="I107" s="443"/>
      <c r="J107" s="443"/>
      <c r="K107" s="445"/>
      <c r="L107" s="445"/>
      <c r="M107" s="445"/>
      <c r="N107" s="445"/>
      <c r="O107" s="445"/>
      <c r="P107" s="445"/>
      <c r="Q107" s="445"/>
      <c r="R107" s="445"/>
      <c r="S107" s="445"/>
      <c r="T107" s="445"/>
      <c r="U107" s="445"/>
      <c r="V107" s="445"/>
      <c r="W107" s="445"/>
      <c r="X107" s="445"/>
      <c r="Y107" s="445"/>
      <c r="Z107" s="445"/>
      <c r="AA107" s="445"/>
      <c r="AB107" s="445"/>
      <c r="AC107" s="445"/>
      <c r="AD107" s="445"/>
      <c r="AE107" s="445"/>
      <c r="AF107" s="445"/>
      <c r="AG107" s="445"/>
      <c r="AH107" s="445"/>
      <c r="AI107" s="445"/>
      <c r="AJ107" s="445"/>
      <c r="AK107" s="445"/>
      <c r="AL107" s="443"/>
      <c r="AM107" s="443"/>
      <c r="AN107" s="443"/>
      <c r="AO107" s="443"/>
    </row>
    <row r="108" spans="3:91" ht="18.95" customHeight="1">
      <c r="C108" s="430" t="str">
        <f>目次!F1</f>
        <v>【契約監理/20240401/第1版】</v>
      </c>
      <c r="D108" s="427"/>
      <c r="H108" s="443"/>
      <c r="I108" s="443"/>
      <c r="J108" s="443"/>
      <c r="K108" s="445"/>
      <c r="L108" s="445"/>
      <c r="M108" s="445"/>
      <c r="N108" s="445"/>
      <c r="O108" s="445"/>
      <c r="P108" s="445"/>
      <c r="Q108" s="445"/>
      <c r="R108" s="445"/>
      <c r="S108" s="445"/>
      <c r="T108" s="445"/>
      <c r="U108" s="445"/>
      <c r="V108" s="445"/>
      <c r="W108" s="445"/>
      <c r="X108" s="445"/>
      <c r="Y108" s="445"/>
      <c r="Z108" s="445"/>
      <c r="AA108" s="445"/>
      <c r="AB108" s="445"/>
      <c r="AC108" s="445"/>
      <c r="AD108" s="445"/>
      <c r="AE108" s="445"/>
      <c r="AF108" s="445"/>
      <c r="AG108" s="445"/>
      <c r="AH108" s="445"/>
      <c r="AI108" s="445"/>
      <c r="AJ108" s="445"/>
      <c r="AK108" s="445"/>
      <c r="AL108" s="443"/>
      <c r="AM108" s="443"/>
      <c r="AN108" s="443"/>
      <c r="AO108" s="443"/>
      <c r="BS108" s="479"/>
    </row>
    <row r="109" spans="3:91" ht="18.95" customHeight="1">
      <c r="D109" s="427"/>
      <c r="H109" s="443"/>
      <c r="I109" s="443"/>
      <c r="J109" s="443"/>
      <c r="K109" s="445"/>
      <c r="L109" s="445"/>
      <c r="M109" s="445"/>
      <c r="N109" s="445"/>
      <c r="O109" s="445"/>
      <c r="P109" s="445"/>
      <c r="Q109" s="445"/>
      <c r="R109" s="445"/>
      <c r="S109" s="445"/>
      <c r="T109" s="445"/>
      <c r="U109" s="445"/>
      <c r="V109" s="445"/>
      <c r="W109" s="445"/>
      <c r="X109" s="445"/>
      <c r="Y109" s="445"/>
      <c r="Z109" s="445"/>
      <c r="AA109" s="445"/>
      <c r="AB109" s="445"/>
      <c r="AC109" s="445"/>
      <c r="AD109" s="445"/>
      <c r="AE109" s="445"/>
      <c r="AF109" s="445"/>
      <c r="AG109" s="445"/>
      <c r="AH109" s="445"/>
      <c r="AI109" s="445"/>
      <c r="AJ109" s="445"/>
      <c r="AK109" s="445"/>
      <c r="AL109" s="443"/>
      <c r="AM109" s="443"/>
      <c r="AN109" s="443"/>
      <c r="AO109" s="443"/>
      <c r="BS109" s="479"/>
    </row>
    <row r="110" spans="3:91" ht="18.95" customHeight="1">
      <c r="D110" s="427"/>
      <c r="H110" s="443"/>
      <c r="I110" s="443"/>
      <c r="J110" s="443"/>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3"/>
      <c r="AM110" s="443"/>
      <c r="AN110" s="443"/>
      <c r="AO110" s="443"/>
      <c r="BS110" s="479"/>
    </row>
    <row r="111" spans="3:91" ht="18.95" customHeight="1">
      <c r="D111" s="427"/>
      <c r="H111" s="443"/>
      <c r="I111" s="443"/>
      <c r="J111" s="443"/>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c r="AJ111" s="445"/>
      <c r="AK111" s="445"/>
      <c r="AL111" s="443"/>
      <c r="AM111" s="443"/>
      <c r="AN111" s="443"/>
      <c r="AO111" s="443"/>
      <c r="BS111" s="479"/>
    </row>
    <row r="112" spans="3:91" ht="18.95" customHeight="1">
      <c r="D112" s="427"/>
      <c r="H112" s="443"/>
      <c r="I112" s="443"/>
      <c r="J112" s="443"/>
      <c r="K112" s="445"/>
      <c r="L112" s="445"/>
      <c r="M112" s="445"/>
      <c r="N112" s="445"/>
      <c r="O112" s="445"/>
      <c r="P112" s="445"/>
      <c r="Q112" s="445"/>
      <c r="R112" s="445"/>
      <c r="S112" s="445"/>
      <c r="T112" s="445"/>
      <c r="U112" s="445"/>
      <c r="V112" s="445"/>
      <c r="W112" s="445"/>
      <c r="X112" s="445"/>
      <c r="Y112" s="445"/>
      <c r="Z112" s="445"/>
      <c r="AA112" s="445"/>
      <c r="AB112" s="445"/>
      <c r="AC112" s="445"/>
      <c r="AD112" s="445"/>
      <c r="AE112" s="445"/>
      <c r="AF112" s="445"/>
      <c r="AG112" s="445"/>
      <c r="AH112" s="445"/>
      <c r="AI112" s="445"/>
      <c r="AJ112" s="445"/>
      <c r="AK112" s="445"/>
      <c r="AL112" s="443"/>
      <c r="AM112" s="443"/>
      <c r="AN112" s="443"/>
      <c r="AO112" s="443"/>
      <c r="BS112" s="479"/>
    </row>
    <row r="113" spans="4:71" ht="18.95" customHeight="1">
      <c r="D113" s="427"/>
      <c r="H113" s="443"/>
      <c r="I113" s="443"/>
      <c r="J113" s="443"/>
      <c r="K113" s="445"/>
      <c r="L113" s="445"/>
      <c r="M113" s="445"/>
      <c r="N113" s="445"/>
      <c r="O113" s="445"/>
      <c r="P113" s="445"/>
      <c r="Q113" s="445"/>
      <c r="R113" s="445"/>
      <c r="S113" s="445"/>
      <c r="T113" s="445"/>
      <c r="U113" s="445"/>
      <c r="V113" s="445"/>
      <c r="W113" s="445"/>
      <c r="X113" s="445"/>
      <c r="Y113" s="445"/>
      <c r="Z113" s="445"/>
      <c r="AA113" s="445"/>
      <c r="AB113" s="445"/>
      <c r="AC113" s="445"/>
      <c r="AD113" s="445"/>
      <c r="AE113" s="445"/>
      <c r="AF113" s="445"/>
      <c r="AG113" s="445"/>
      <c r="AH113" s="445"/>
      <c r="AI113" s="445"/>
      <c r="AJ113" s="445"/>
      <c r="AK113" s="445"/>
      <c r="AL113" s="443"/>
      <c r="AM113" s="443"/>
      <c r="AN113" s="443"/>
      <c r="AO113" s="443"/>
      <c r="BS113" s="479"/>
    </row>
    <row r="114" spans="4:71" ht="18.95" customHeight="1">
      <c r="D114" s="427"/>
      <c r="H114" s="443"/>
      <c r="I114" s="443"/>
      <c r="J114" s="443"/>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3"/>
      <c r="AM114" s="443"/>
      <c r="AN114" s="443"/>
      <c r="AO114" s="443"/>
      <c r="BS114" s="479"/>
    </row>
    <row r="115" spans="4:71" ht="18.95" customHeight="1">
      <c r="D115" s="427"/>
      <c r="H115" s="443"/>
      <c r="I115" s="443"/>
      <c r="J115" s="443"/>
      <c r="K115" s="445"/>
      <c r="L115" s="445"/>
      <c r="M115" s="445"/>
      <c r="N115" s="445"/>
      <c r="O115" s="445"/>
      <c r="P115" s="445"/>
      <c r="Q115" s="445"/>
      <c r="R115" s="445"/>
      <c r="S115" s="445"/>
      <c r="T115" s="445"/>
      <c r="U115" s="445"/>
      <c r="V115" s="445"/>
      <c r="W115" s="445"/>
      <c r="X115" s="445"/>
      <c r="Y115" s="445"/>
      <c r="Z115" s="445"/>
      <c r="AA115" s="445"/>
      <c r="AB115" s="445"/>
      <c r="AC115" s="445"/>
      <c r="AD115" s="445"/>
      <c r="AE115" s="445"/>
      <c r="AF115" s="445"/>
      <c r="AG115" s="445"/>
      <c r="AH115" s="445"/>
      <c r="AI115" s="445"/>
      <c r="AJ115" s="445"/>
      <c r="AK115" s="445"/>
      <c r="AL115" s="443"/>
      <c r="AM115" s="443"/>
      <c r="AN115" s="443"/>
      <c r="AO115" s="443"/>
      <c r="BS115" s="479"/>
    </row>
    <row r="116" spans="4:71" ht="18.95" customHeight="1">
      <c r="D116" s="427"/>
      <c r="H116" s="443"/>
      <c r="I116" s="443"/>
      <c r="J116" s="443"/>
      <c r="K116" s="445"/>
      <c r="L116" s="445"/>
      <c r="M116" s="445"/>
      <c r="N116" s="445"/>
      <c r="O116" s="445"/>
      <c r="P116" s="445"/>
      <c r="Q116" s="445"/>
      <c r="R116" s="445"/>
      <c r="S116" s="445"/>
      <c r="T116" s="445"/>
      <c r="U116" s="445"/>
      <c r="V116" s="445"/>
      <c r="W116" s="445"/>
      <c r="X116" s="445"/>
      <c r="Y116" s="445"/>
      <c r="Z116" s="445"/>
      <c r="AA116" s="445"/>
      <c r="AB116" s="445"/>
      <c r="AC116" s="445"/>
      <c r="AD116" s="445"/>
      <c r="AE116" s="445"/>
      <c r="AF116" s="445"/>
      <c r="AG116" s="445"/>
      <c r="AH116" s="445"/>
      <c r="AI116" s="445"/>
      <c r="AJ116" s="445"/>
      <c r="AK116" s="445"/>
      <c r="AL116" s="443"/>
      <c r="AM116" s="443"/>
      <c r="AN116" s="443"/>
      <c r="AO116" s="443"/>
      <c r="BS116" s="479"/>
    </row>
    <row r="117" spans="4:71" ht="18.95" customHeight="1">
      <c r="D117" s="427"/>
      <c r="H117" s="443"/>
      <c r="I117" s="443"/>
      <c r="J117" s="443"/>
      <c r="K117" s="445"/>
      <c r="L117" s="445"/>
      <c r="M117" s="445"/>
      <c r="N117" s="445"/>
      <c r="O117" s="445"/>
      <c r="P117" s="445"/>
      <c r="Q117" s="445"/>
      <c r="R117" s="445"/>
      <c r="S117" s="445"/>
      <c r="T117" s="445"/>
      <c r="U117" s="445"/>
      <c r="V117" s="445"/>
      <c r="W117" s="445"/>
      <c r="X117" s="445"/>
      <c r="Y117" s="445"/>
      <c r="Z117" s="445"/>
      <c r="AA117" s="445"/>
      <c r="AB117" s="445"/>
      <c r="AC117" s="445"/>
      <c r="AD117" s="445"/>
      <c r="AE117" s="445"/>
      <c r="AF117" s="445"/>
      <c r="AG117" s="445"/>
      <c r="AH117" s="445"/>
      <c r="AI117" s="445"/>
      <c r="AJ117" s="445"/>
      <c r="AK117" s="445"/>
      <c r="AL117" s="443"/>
      <c r="AM117" s="443"/>
      <c r="AN117" s="443"/>
      <c r="AO117" s="443"/>
      <c r="BS117" s="479"/>
    </row>
    <row r="118" spans="4:71" ht="18.95" customHeight="1">
      <c r="D118" s="427"/>
      <c r="H118" s="443"/>
      <c r="I118" s="443"/>
      <c r="J118" s="443"/>
      <c r="K118" s="445"/>
      <c r="L118" s="445"/>
      <c r="M118" s="445"/>
      <c r="N118" s="445"/>
      <c r="O118" s="445"/>
      <c r="P118" s="445"/>
      <c r="Q118" s="445"/>
      <c r="R118" s="445"/>
      <c r="S118" s="445"/>
      <c r="T118" s="445"/>
      <c r="U118" s="445"/>
      <c r="V118" s="445"/>
      <c r="W118" s="445"/>
      <c r="X118" s="445"/>
      <c r="Y118" s="445"/>
      <c r="Z118" s="445"/>
      <c r="AA118" s="445"/>
      <c r="AB118" s="445"/>
      <c r="AC118" s="445"/>
      <c r="AD118" s="445"/>
      <c r="AE118" s="445"/>
      <c r="AF118" s="445"/>
      <c r="AG118" s="445"/>
      <c r="AH118" s="445"/>
      <c r="AI118" s="445"/>
      <c r="AJ118" s="445"/>
      <c r="AK118" s="445"/>
      <c r="AL118" s="443"/>
      <c r="AM118" s="443"/>
      <c r="AN118" s="443"/>
      <c r="AO118" s="443"/>
      <c r="BS118" s="479"/>
    </row>
    <row r="119" spans="4:71" ht="18.95" customHeight="1">
      <c r="D119" s="427"/>
      <c r="H119" s="443"/>
      <c r="I119" s="443"/>
      <c r="J119" s="443"/>
      <c r="K119" s="445"/>
      <c r="L119" s="445"/>
      <c r="M119" s="445"/>
      <c r="N119" s="445"/>
      <c r="O119" s="445"/>
      <c r="P119" s="445"/>
      <c r="Q119" s="445"/>
      <c r="R119" s="445"/>
      <c r="S119" s="445"/>
      <c r="T119" s="445"/>
      <c r="U119" s="445"/>
      <c r="V119" s="445"/>
      <c r="W119" s="445"/>
      <c r="X119" s="445"/>
      <c r="Y119" s="445"/>
      <c r="Z119" s="445"/>
      <c r="AA119" s="445"/>
      <c r="AB119" s="445"/>
      <c r="AC119" s="445"/>
      <c r="AD119" s="445"/>
      <c r="AE119" s="445"/>
      <c r="AF119" s="445"/>
      <c r="AG119" s="445"/>
      <c r="AH119" s="445"/>
      <c r="AI119" s="445"/>
      <c r="AJ119" s="445"/>
      <c r="AK119" s="445"/>
      <c r="AL119" s="443"/>
      <c r="AM119" s="443"/>
      <c r="AN119" s="443"/>
      <c r="AO119" s="443"/>
      <c r="BS119" s="479"/>
    </row>
    <row r="120" spans="4:71" ht="18.95" customHeight="1">
      <c r="D120" s="427"/>
      <c r="H120" s="443"/>
      <c r="I120" s="443"/>
      <c r="J120" s="443"/>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3"/>
      <c r="AM120" s="443"/>
      <c r="AN120" s="443"/>
      <c r="AO120" s="443"/>
      <c r="BS120" s="479"/>
    </row>
    <row r="121" spans="4:71" ht="18.95" customHeight="1">
      <c r="D121" s="427"/>
      <c r="H121" s="443"/>
      <c r="I121" s="443"/>
      <c r="J121" s="443"/>
      <c r="K121" s="445"/>
      <c r="L121" s="445"/>
      <c r="M121" s="445"/>
      <c r="N121" s="445"/>
      <c r="O121" s="445"/>
      <c r="P121" s="445"/>
      <c r="Q121" s="445"/>
      <c r="R121" s="445"/>
      <c r="S121" s="445"/>
      <c r="T121" s="445"/>
      <c r="U121" s="445"/>
      <c r="V121" s="445"/>
      <c r="W121" s="445"/>
      <c r="X121" s="445"/>
      <c r="Y121" s="445"/>
      <c r="Z121" s="445"/>
      <c r="AA121" s="445"/>
      <c r="AB121" s="445"/>
      <c r="AC121" s="445"/>
      <c r="AD121" s="445"/>
      <c r="AE121" s="445"/>
      <c r="AF121" s="445"/>
      <c r="AG121" s="445"/>
      <c r="AH121" s="445"/>
      <c r="AI121" s="445"/>
      <c r="AJ121" s="445"/>
      <c r="AK121" s="445"/>
      <c r="AL121" s="443"/>
      <c r="AM121" s="443"/>
      <c r="AN121" s="443"/>
      <c r="AO121" s="443"/>
      <c r="BS121" s="479"/>
    </row>
    <row r="122" spans="4:71" ht="18.95" customHeight="1">
      <c r="D122" s="427"/>
      <c r="H122" s="443"/>
      <c r="I122" s="443"/>
      <c r="J122" s="443"/>
      <c r="K122" s="445"/>
      <c r="L122" s="445"/>
      <c r="M122" s="445"/>
      <c r="N122" s="445"/>
      <c r="O122" s="445"/>
      <c r="P122" s="445"/>
      <c r="Q122" s="445"/>
      <c r="R122" s="445"/>
      <c r="S122" s="445"/>
      <c r="T122" s="445"/>
      <c r="U122" s="445"/>
      <c r="V122" s="445"/>
      <c r="W122" s="445"/>
      <c r="X122" s="445"/>
      <c r="Y122" s="445"/>
      <c r="Z122" s="445"/>
      <c r="AA122" s="445"/>
      <c r="AB122" s="445"/>
      <c r="AC122" s="445"/>
      <c r="AD122" s="445"/>
      <c r="AE122" s="445"/>
      <c r="AF122" s="445"/>
      <c r="AG122" s="445"/>
      <c r="AH122" s="445"/>
      <c r="AI122" s="445"/>
      <c r="AJ122" s="445"/>
      <c r="AK122" s="445"/>
      <c r="AL122" s="443"/>
      <c r="AM122" s="443"/>
      <c r="AN122" s="443"/>
      <c r="AO122" s="443"/>
      <c r="BS122" s="479"/>
    </row>
    <row r="123" spans="4:71" ht="18.95" customHeight="1">
      <c r="D123" s="427"/>
      <c r="H123" s="443"/>
      <c r="I123" s="443"/>
      <c r="J123" s="443"/>
      <c r="K123" s="445"/>
      <c r="L123" s="445"/>
      <c r="M123" s="445"/>
      <c r="N123" s="445"/>
      <c r="O123" s="445"/>
      <c r="P123" s="445"/>
      <c r="Q123" s="445"/>
      <c r="R123" s="445"/>
      <c r="S123" s="445"/>
      <c r="T123" s="445"/>
      <c r="U123" s="445"/>
      <c r="V123" s="445"/>
      <c r="W123" s="445"/>
      <c r="X123" s="445"/>
      <c r="Y123" s="445"/>
      <c r="Z123" s="445"/>
      <c r="AA123" s="445"/>
      <c r="AB123" s="445"/>
      <c r="AC123" s="445"/>
      <c r="AD123" s="445"/>
      <c r="AE123" s="445"/>
      <c r="AF123" s="445"/>
      <c r="AG123" s="445"/>
      <c r="AH123" s="445"/>
      <c r="AI123" s="445"/>
      <c r="AJ123" s="445"/>
      <c r="AK123" s="445"/>
      <c r="AL123" s="443"/>
      <c r="AM123" s="443"/>
      <c r="AN123" s="443"/>
      <c r="AO123" s="443"/>
      <c r="BS123" s="479"/>
    </row>
    <row r="124" spans="4:71" ht="18.95" customHeight="1">
      <c r="D124" s="427"/>
      <c r="H124" s="443"/>
      <c r="I124" s="443"/>
      <c r="J124" s="443"/>
      <c r="K124" s="445"/>
      <c r="L124" s="445"/>
      <c r="M124" s="445"/>
      <c r="N124" s="445"/>
      <c r="O124" s="445"/>
      <c r="P124" s="445"/>
      <c r="Q124" s="445"/>
      <c r="R124" s="445"/>
      <c r="S124" s="445"/>
      <c r="T124" s="445"/>
      <c r="U124" s="445"/>
      <c r="V124" s="445"/>
      <c r="W124" s="445"/>
      <c r="X124" s="445"/>
      <c r="Y124" s="445"/>
      <c r="Z124" s="445"/>
      <c r="AA124" s="445"/>
      <c r="AB124" s="445"/>
      <c r="AC124" s="445"/>
      <c r="AD124" s="445"/>
      <c r="AE124" s="445"/>
      <c r="AF124" s="445"/>
      <c r="AG124" s="445"/>
      <c r="AH124" s="445"/>
      <c r="AI124" s="445"/>
      <c r="AJ124" s="445"/>
      <c r="AK124" s="445"/>
      <c r="AL124" s="443"/>
      <c r="AM124" s="443"/>
      <c r="AN124" s="443"/>
      <c r="AO124" s="443"/>
      <c r="BS124" s="479"/>
    </row>
    <row r="125" spans="4:71" ht="18.95" customHeight="1">
      <c r="D125" s="427"/>
      <c r="H125" s="443"/>
      <c r="I125" s="443"/>
      <c r="J125" s="443"/>
      <c r="K125" s="445"/>
      <c r="L125" s="445"/>
      <c r="M125" s="445"/>
      <c r="N125" s="445"/>
      <c r="O125" s="445"/>
      <c r="P125" s="445"/>
      <c r="Q125" s="445"/>
      <c r="R125" s="445"/>
      <c r="S125" s="445"/>
      <c r="T125" s="445"/>
      <c r="U125" s="445"/>
      <c r="V125" s="445"/>
      <c r="W125" s="445"/>
      <c r="X125" s="445"/>
      <c r="Y125" s="445"/>
      <c r="Z125" s="445"/>
      <c r="AA125" s="445"/>
      <c r="AB125" s="445"/>
      <c r="AC125" s="445"/>
      <c r="AD125" s="445"/>
      <c r="AE125" s="445"/>
      <c r="AF125" s="445"/>
      <c r="AG125" s="445"/>
      <c r="AH125" s="445"/>
      <c r="AI125" s="445"/>
      <c r="AJ125" s="445"/>
      <c r="AK125" s="445"/>
      <c r="AL125" s="443"/>
      <c r="AM125" s="443"/>
      <c r="AN125" s="443"/>
      <c r="AO125" s="443"/>
      <c r="BS125" s="479"/>
    </row>
    <row r="126" spans="4:71" ht="18.95" customHeight="1">
      <c r="D126" s="427"/>
      <c r="H126" s="443"/>
      <c r="I126" s="443"/>
      <c r="J126" s="443"/>
      <c r="K126" s="445"/>
      <c r="L126" s="445"/>
      <c r="M126" s="445"/>
      <c r="N126" s="445"/>
      <c r="O126" s="445"/>
      <c r="P126" s="445"/>
      <c r="Q126" s="445"/>
      <c r="R126" s="445"/>
      <c r="S126" s="445"/>
      <c r="T126" s="445"/>
      <c r="U126" s="445"/>
      <c r="V126" s="445"/>
      <c r="W126" s="445"/>
      <c r="X126" s="445"/>
      <c r="Y126" s="445"/>
      <c r="Z126" s="445"/>
      <c r="AA126" s="445"/>
      <c r="AB126" s="445"/>
      <c r="AC126" s="445"/>
      <c r="AD126" s="445"/>
      <c r="AE126" s="445"/>
      <c r="AF126" s="445"/>
      <c r="AG126" s="445"/>
      <c r="AH126" s="445"/>
      <c r="AI126" s="445"/>
      <c r="AJ126" s="445"/>
      <c r="AK126" s="445"/>
      <c r="AL126" s="443"/>
      <c r="AM126" s="443"/>
      <c r="AN126" s="443"/>
      <c r="AO126" s="443"/>
      <c r="BS126" s="479"/>
    </row>
    <row r="127" spans="4:71" ht="18.95" customHeight="1">
      <c r="D127" s="427"/>
      <c r="H127" s="443"/>
      <c r="I127" s="443"/>
      <c r="J127" s="443"/>
      <c r="K127" s="445"/>
      <c r="L127" s="445"/>
      <c r="M127" s="445"/>
      <c r="N127" s="445"/>
      <c r="O127" s="445"/>
      <c r="P127" s="445"/>
      <c r="Q127" s="445"/>
      <c r="R127" s="445"/>
      <c r="S127" s="445"/>
      <c r="T127" s="445"/>
      <c r="U127" s="445"/>
      <c r="V127" s="445"/>
      <c r="W127" s="445"/>
      <c r="X127" s="445"/>
      <c r="Y127" s="445"/>
      <c r="Z127" s="445"/>
      <c r="AA127" s="445"/>
      <c r="AB127" s="445"/>
      <c r="AC127" s="445"/>
      <c r="AD127" s="445"/>
      <c r="AE127" s="445"/>
      <c r="AF127" s="445"/>
      <c r="AG127" s="445"/>
      <c r="AH127" s="445"/>
      <c r="AI127" s="445"/>
      <c r="AJ127" s="445"/>
      <c r="AK127" s="445"/>
      <c r="AL127" s="443"/>
      <c r="AM127" s="443"/>
      <c r="AN127" s="443"/>
      <c r="AO127" s="443"/>
      <c r="BS127" s="479"/>
    </row>
    <row r="128" spans="4:71" ht="18.95" customHeight="1">
      <c r="D128" s="427"/>
      <c r="H128" s="443"/>
      <c r="I128" s="443"/>
      <c r="J128" s="443"/>
      <c r="K128" s="445"/>
      <c r="L128" s="445"/>
      <c r="M128" s="445"/>
      <c r="N128" s="445"/>
      <c r="O128" s="445"/>
      <c r="P128" s="445"/>
      <c r="Q128" s="445"/>
      <c r="R128" s="445"/>
      <c r="S128" s="445"/>
      <c r="T128" s="445"/>
      <c r="U128" s="445"/>
      <c r="V128" s="445"/>
      <c r="W128" s="445"/>
      <c r="X128" s="445"/>
      <c r="Y128" s="445"/>
      <c r="Z128" s="445"/>
      <c r="AA128" s="445"/>
      <c r="AB128" s="445"/>
      <c r="AC128" s="445"/>
      <c r="AD128" s="445"/>
      <c r="AE128" s="445"/>
      <c r="AF128" s="445"/>
      <c r="AG128" s="445"/>
      <c r="AH128" s="445"/>
      <c r="AI128" s="445"/>
      <c r="AJ128" s="445"/>
      <c r="AK128" s="445"/>
      <c r="AL128" s="443"/>
      <c r="AM128" s="443"/>
      <c r="AN128" s="443"/>
      <c r="AO128" s="443"/>
      <c r="BS128" s="479"/>
    </row>
    <row r="129" spans="4:71" ht="18.95" customHeight="1">
      <c r="D129" s="427"/>
      <c r="H129" s="443"/>
      <c r="I129" s="443"/>
      <c r="J129" s="443"/>
      <c r="K129" s="445"/>
      <c r="L129" s="445"/>
      <c r="M129" s="445"/>
      <c r="N129" s="445"/>
      <c r="O129" s="445"/>
      <c r="P129" s="445"/>
      <c r="Q129" s="445"/>
      <c r="R129" s="445"/>
      <c r="S129" s="445"/>
      <c r="T129" s="445"/>
      <c r="U129" s="445"/>
      <c r="V129" s="445"/>
      <c r="W129" s="445"/>
      <c r="X129" s="445"/>
      <c r="Y129" s="445"/>
      <c r="Z129" s="445"/>
      <c r="AA129" s="445"/>
      <c r="AB129" s="445"/>
      <c r="AC129" s="445"/>
      <c r="AD129" s="445"/>
      <c r="AE129" s="445"/>
      <c r="AF129" s="445"/>
      <c r="AG129" s="445"/>
      <c r="AH129" s="445"/>
      <c r="AI129" s="445"/>
      <c r="AJ129" s="445"/>
      <c r="AK129" s="445"/>
      <c r="AL129" s="443"/>
      <c r="AM129" s="443"/>
      <c r="AN129" s="443"/>
      <c r="AO129" s="443"/>
      <c r="BS129" s="479"/>
    </row>
    <row r="130" spans="4:71" ht="18.95" customHeight="1">
      <c r="D130" s="427"/>
      <c r="H130" s="443"/>
      <c r="I130" s="443"/>
      <c r="J130" s="443"/>
      <c r="K130" s="445"/>
      <c r="L130" s="445"/>
      <c r="M130" s="445"/>
      <c r="N130" s="445"/>
      <c r="O130" s="445"/>
      <c r="P130" s="445"/>
      <c r="Q130" s="445"/>
      <c r="R130" s="445"/>
      <c r="S130" s="445"/>
      <c r="T130" s="445"/>
      <c r="U130" s="445"/>
      <c r="V130" s="445"/>
      <c r="W130" s="445"/>
      <c r="X130" s="445"/>
      <c r="Y130" s="445"/>
      <c r="Z130" s="445"/>
      <c r="AA130" s="445"/>
      <c r="AB130" s="445"/>
      <c r="AC130" s="445"/>
      <c r="AD130" s="445"/>
      <c r="AE130" s="445"/>
      <c r="AF130" s="445"/>
      <c r="AG130" s="445"/>
      <c r="AH130" s="445"/>
      <c r="AI130" s="445"/>
      <c r="AJ130" s="445"/>
      <c r="AK130" s="445"/>
      <c r="AL130" s="443"/>
      <c r="AM130" s="443"/>
      <c r="AN130" s="443"/>
      <c r="AO130" s="443"/>
      <c r="BS130" s="479"/>
    </row>
    <row r="131" spans="4:71" ht="18.95" customHeight="1">
      <c r="D131" s="427"/>
      <c r="H131" s="443"/>
      <c r="I131" s="443"/>
      <c r="J131" s="443"/>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5"/>
      <c r="AJ131" s="445"/>
      <c r="AK131" s="445"/>
      <c r="AL131" s="443"/>
      <c r="AM131" s="443"/>
      <c r="AN131" s="443"/>
      <c r="AO131" s="443"/>
      <c r="BS131" s="479"/>
    </row>
    <row r="132" spans="4:71" ht="18.95" customHeight="1">
      <c r="D132" s="427"/>
      <c r="H132" s="443"/>
      <c r="I132" s="443"/>
      <c r="J132" s="443"/>
      <c r="K132" s="445"/>
      <c r="L132" s="445"/>
      <c r="M132" s="445"/>
      <c r="N132" s="445"/>
      <c r="O132" s="445"/>
      <c r="P132" s="445"/>
      <c r="Q132" s="445"/>
      <c r="R132" s="445"/>
      <c r="S132" s="445"/>
      <c r="T132" s="445"/>
      <c r="U132" s="445"/>
      <c r="V132" s="445"/>
      <c r="W132" s="445"/>
      <c r="X132" s="445"/>
      <c r="Y132" s="445"/>
      <c r="Z132" s="445"/>
      <c r="AA132" s="445"/>
      <c r="AB132" s="445"/>
      <c r="AC132" s="445"/>
      <c r="AD132" s="445"/>
      <c r="AE132" s="445"/>
      <c r="AF132" s="445"/>
      <c r="AG132" s="445"/>
      <c r="AH132" s="445"/>
      <c r="AI132" s="445"/>
      <c r="AJ132" s="445"/>
      <c r="AK132" s="445"/>
      <c r="AL132" s="443"/>
      <c r="AM132" s="443"/>
      <c r="AN132" s="443"/>
      <c r="AO132" s="443"/>
      <c r="BS132" s="479"/>
    </row>
    <row r="133" spans="4:71" ht="18.95" customHeight="1">
      <c r="D133" s="427"/>
      <c r="H133" s="443"/>
      <c r="I133" s="443"/>
      <c r="J133" s="443"/>
      <c r="K133" s="445"/>
      <c r="L133" s="445"/>
      <c r="M133" s="445"/>
      <c r="N133" s="445"/>
      <c r="O133" s="445"/>
      <c r="P133" s="445"/>
      <c r="Q133" s="445"/>
      <c r="R133" s="445"/>
      <c r="S133" s="445"/>
      <c r="T133" s="445"/>
      <c r="U133" s="445"/>
      <c r="V133" s="445"/>
      <c r="W133" s="445"/>
      <c r="X133" s="445"/>
      <c r="Y133" s="445"/>
      <c r="Z133" s="445"/>
      <c r="AA133" s="445"/>
      <c r="AB133" s="445"/>
      <c r="AC133" s="445"/>
      <c r="AD133" s="445"/>
      <c r="AE133" s="445"/>
      <c r="AF133" s="445"/>
      <c r="AG133" s="445"/>
      <c r="AH133" s="445"/>
      <c r="AI133" s="445"/>
      <c r="AJ133" s="445"/>
      <c r="AK133" s="445"/>
      <c r="AL133" s="443"/>
      <c r="AM133" s="443"/>
      <c r="AN133" s="443"/>
      <c r="AO133" s="443"/>
      <c r="BS133" s="479"/>
    </row>
    <row r="134" spans="4:71" ht="18.95" customHeight="1">
      <c r="D134" s="427"/>
      <c r="H134" s="443"/>
      <c r="I134" s="443"/>
      <c r="J134" s="443"/>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c r="AH134" s="445"/>
      <c r="AI134" s="445"/>
      <c r="AJ134" s="445"/>
      <c r="AK134" s="445"/>
      <c r="AL134" s="443"/>
      <c r="AM134" s="443"/>
      <c r="AN134" s="443"/>
      <c r="AO134" s="443"/>
      <c r="BS134" s="479"/>
    </row>
    <row r="135" spans="4:71" ht="18.95" customHeight="1">
      <c r="D135" s="427"/>
      <c r="H135" s="443"/>
      <c r="I135" s="443"/>
      <c r="J135" s="443"/>
      <c r="K135" s="445"/>
      <c r="L135" s="445"/>
      <c r="M135" s="445"/>
      <c r="N135" s="445"/>
      <c r="O135" s="445"/>
      <c r="P135" s="445"/>
      <c r="Q135" s="445"/>
      <c r="R135" s="445"/>
      <c r="S135" s="445"/>
      <c r="T135" s="445"/>
      <c r="U135" s="445"/>
      <c r="V135" s="445"/>
      <c r="W135" s="445"/>
      <c r="X135" s="445"/>
      <c r="Y135" s="445"/>
      <c r="Z135" s="445"/>
      <c r="AA135" s="445"/>
      <c r="AB135" s="445"/>
      <c r="AC135" s="445"/>
      <c r="AD135" s="445"/>
      <c r="AE135" s="445"/>
      <c r="AF135" s="445"/>
      <c r="AG135" s="445"/>
      <c r="AH135" s="445"/>
      <c r="AI135" s="445"/>
      <c r="AJ135" s="445"/>
      <c r="AK135" s="445"/>
      <c r="AL135" s="443"/>
      <c r="AM135" s="443"/>
      <c r="AN135" s="443"/>
      <c r="AO135" s="443"/>
      <c r="BS135" s="479"/>
    </row>
    <row r="136" spans="4:71" ht="18.95" customHeight="1">
      <c r="D136" s="427"/>
      <c r="H136" s="443"/>
      <c r="I136" s="443"/>
      <c r="J136" s="443"/>
      <c r="K136" s="445"/>
      <c r="L136" s="445"/>
      <c r="M136" s="445"/>
      <c r="N136" s="445"/>
      <c r="O136" s="445"/>
      <c r="P136" s="445"/>
      <c r="Q136" s="445"/>
      <c r="R136" s="445"/>
      <c r="S136" s="445"/>
      <c r="T136" s="445"/>
      <c r="U136" s="445"/>
      <c r="V136" s="445"/>
      <c r="W136" s="445"/>
      <c r="X136" s="445"/>
      <c r="Y136" s="445"/>
      <c r="Z136" s="445"/>
      <c r="AA136" s="445"/>
      <c r="AB136" s="445"/>
      <c r="AC136" s="445"/>
      <c r="AD136" s="445"/>
      <c r="AE136" s="445"/>
      <c r="AF136" s="445"/>
      <c r="AG136" s="445"/>
      <c r="AH136" s="445"/>
      <c r="AI136" s="445"/>
      <c r="AJ136" s="445"/>
      <c r="AK136" s="445"/>
      <c r="AL136" s="443"/>
      <c r="AM136" s="443"/>
      <c r="AN136" s="443"/>
      <c r="AO136" s="443"/>
      <c r="BS136" s="479"/>
    </row>
    <row r="137" spans="4:71" ht="18.95" customHeight="1">
      <c r="D137" s="427"/>
      <c r="H137" s="443"/>
      <c r="I137" s="443"/>
      <c r="J137" s="443"/>
      <c r="K137" s="445"/>
      <c r="L137" s="445"/>
      <c r="M137" s="445"/>
      <c r="N137" s="445"/>
      <c r="O137" s="445"/>
      <c r="P137" s="445"/>
      <c r="Q137" s="445"/>
      <c r="R137" s="445"/>
      <c r="S137" s="445"/>
      <c r="T137" s="445"/>
      <c r="U137" s="445"/>
      <c r="V137" s="445"/>
      <c r="W137" s="445"/>
      <c r="X137" s="445"/>
      <c r="Y137" s="445"/>
      <c r="Z137" s="445"/>
      <c r="AA137" s="445"/>
      <c r="AB137" s="445"/>
      <c r="AC137" s="445"/>
      <c r="AD137" s="445"/>
      <c r="AE137" s="445"/>
      <c r="AF137" s="445"/>
      <c r="AG137" s="445"/>
      <c r="AH137" s="445"/>
      <c r="AI137" s="445"/>
      <c r="AJ137" s="445"/>
      <c r="AK137" s="445"/>
      <c r="AL137" s="443"/>
      <c r="AM137" s="443"/>
      <c r="AN137" s="443"/>
      <c r="AO137" s="443"/>
      <c r="BS137" s="479"/>
    </row>
    <row r="138" spans="4:71" ht="18.95" customHeight="1">
      <c r="D138" s="427"/>
      <c r="H138" s="443"/>
      <c r="I138" s="443"/>
      <c r="J138" s="443"/>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c r="AH138" s="445"/>
      <c r="AI138" s="445"/>
      <c r="AJ138" s="445"/>
      <c r="AK138" s="445"/>
      <c r="AL138" s="443"/>
      <c r="AM138" s="443"/>
      <c r="AN138" s="443"/>
      <c r="AO138" s="443"/>
      <c r="BS138" s="479"/>
    </row>
    <row r="139" spans="4:71" ht="18.95" customHeight="1">
      <c r="D139" s="427"/>
      <c r="H139" s="443"/>
      <c r="I139" s="443"/>
      <c r="J139" s="443"/>
      <c r="K139" s="445"/>
      <c r="L139" s="445"/>
      <c r="M139" s="445"/>
      <c r="N139" s="445"/>
      <c r="O139" s="445"/>
      <c r="P139" s="445"/>
      <c r="Q139" s="445"/>
      <c r="R139" s="445"/>
      <c r="S139" s="445"/>
      <c r="T139" s="445"/>
      <c r="U139" s="445"/>
      <c r="V139" s="445"/>
      <c r="W139" s="445"/>
      <c r="X139" s="445"/>
      <c r="Y139" s="445"/>
      <c r="Z139" s="445"/>
      <c r="AA139" s="445"/>
      <c r="AB139" s="445"/>
      <c r="AC139" s="445"/>
      <c r="AD139" s="445"/>
      <c r="AE139" s="445"/>
      <c r="AF139" s="445"/>
      <c r="AG139" s="445"/>
      <c r="AH139" s="445"/>
      <c r="AI139" s="445"/>
      <c r="AJ139" s="445"/>
      <c r="AK139" s="445"/>
      <c r="AL139" s="443"/>
      <c r="AM139" s="443"/>
      <c r="AN139" s="443"/>
      <c r="AO139" s="443"/>
      <c r="BS139" s="479"/>
    </row>
    <row r="140" spans="4:71" ht="18.95" customHeight="1">
      <c r="D140" s="427"/>
      <c r="H140" s="443"/>
      <c r="I140" s="443"/>
      <c r="J140" s="443"/>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c r="AJ140" s="445"/>
      <c r="AK140" s="445"/>
      <c r="AL140" s="443"/>
      <c r="AM140" s="443"/>
      <c r="AN140" s="443"/>
      <c r="AO140" s="443"/>
      <c r="BS140" s="479"/>
    </row>
    <row r="141" spans="4:71" ht="18.95" customHeight="1">
      <c r="D141" s="427"/>
      <c r="H141" s="443"/>
      <c r="I141" s="443"/>
      <c r="J141" s="443"/>
      <c r="K141" s="445"/>
      <c r="L141" s="445"/>
      <c r="M141" s="445"/>
      <c r="N141" s="445"/>
      <c r="O141" s="445"/>
      <c r="P141" s="445"/>
      <c r="Q141" s="445"/>
      <c r="R141" s="445"/>
      <c r="S141" s="445"/>
      <c r="T141" s="445"/>
      <c r="U141" s="445"/>
      <c r="V141" s="445"/>
      <c r="W141" s="445"/>
      <c r="X141" s="445"/>
      <c r="Y141" s="445"/>
      <c r="Z141" s="445"/>
      <c r="AA141" s="445"/>
      <c r="AB141" s="445"/>
      <c r="AC141" s="445"/>
      <c r="AD141" s="445"/>
      <c r="AE141" s="445"/>
      <c r="AF141" s="445"/>
      <c r="AG141" s="445"/>
      <c r="AH141" s="445"/>
      <c r="AI141" s="445"/>
      <c r="AJ141" s="445"/>
      <c r="AK141" s="445"/>
      <c r="AL141" s="443"/>
      <c r="AM141" s="443"/>
      <c r="AN141" s="443"/>
      <c r="AO141" s="443"/>
      <c r="BS141" s="479"/>
    </row>
    <row r="142" spans="4:71" ht="18.95" customHeight="1">
      <c r="D142" s="427"/>
      <c r="H142" s="443"/>
      <c r="I142" s="443"/>
      <c r="J142" s="443"/>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c r="AJ142" s="445"/>
      <c r="AK142" s="445"/>
      <c r="AL142" s="443"/>
      <c r="AM142" s="443"/>
      <c r="AN142" s="443"/>
      <c r="AO142" s="443"/>
      <c r="BS142" s="479"/>
    </row>
    <row r="143" spans="4:71" ht="18.95" customHeight="1">
      <c r="D143" s="427"/>
      <c r="H143" s="443"/>
      <c r="I143" s="443"/>
      <c r="J143" s="443"/>
      <c r="K143" s="445"/>
      <c r="L143" s="445"/>
      <c r="M143" s="445"/>
      <c r="N143" s="445"/>
      <c r="O143" s="445"/>
      <c r="P143" s="445"/>
      <c r="Q143" s="445"/>
      <c r="R143" s="445"/>
      <c r="S143" s="445"/>
      <c r="T143" s="445"/>
      <c r="U143" s="445"/>
      <c r="V143" s="445"/>
      <c r="W143" s="445"/>
      <c r="X143" s="445"/>
      <c r="Y143" s="445"/>
      <c r="Z143" s="445"/>
      <c r="AA143" s="445"/>
      <c r="AB143" s="445"/>
      <c r="AC143" s="445"/>
      <c r="AD143" s="445"/>
      <c r="AE143" s="445"/>
      <c r="AF143" s="445"/>
      <c r="AG143" s="445"/>
      <c r="AH143" s="445"/>
      <c r="AI143" s="445"/>
      <c r="AJ143" s="445"/>
      <c r="AK143" s="445"/>
      <c r="AL143" s="443"/>
      <c r="AM143" s="443"/>
      <c r="AN143" s="443"/>
      <c r="AO143" s="443"/>
      <c r="BS143" s="479"/>
    </row>
    <row r="144" spans="4:71" ht="18.95" customHeight="1">
      <c r="D144" s="427"/>
      <c r="H144" s="443"/>
      <c r="I144" s="443"/>
      <c r="J144" s="443"/>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c r="AH144" s="445"/>
      <c r="AI144" s="445"/>
      <c r="AJ144" s="445"/>
      <c r="AK144" s="445"/>
      <c r="AL144" s="443"/>
      <c r="AM144" s="443"/>
      <c r="AN144" s="443"/>
      <c r="AO144" s="443"/>
      <c r="BS144" s="479"/>
    </row>
    <row r="145" spans="3:71" ht="18.95" customHeight="1">
      <c r="D145" s="427"/>
      <c r="H145" s="443"/>
      <c r="I145" s="443"/>
      <c r="J145" s="443"/>
      <c r="K145" s="445"/>
      <c r="L145" s="445"/>
      <c r="M145" s="445"/>
      <c r="N145" s="445"/>
      <c r="O145" s="445"/>
      <c r="P145" s="445"/>
      <c r="Q145" s="445"/>
      <c r="R145" s="445"/>
      <c r="S145" s="445"/>
      <c r="T145" s="445"/>
      <c r="U145" s="445"/>
      <c r="V145" s="445"/>
      <c r="W145" s="445"/>
      <c r="X145" s="445"/>
      <c r="Y145" s="445"/>
      <c r="Z145" s="445"/>
      <c r="AA145" s="445"/>
      <c r="AB145" s="445"/>
      <c r="AC145" s="445"/>
      <c r="AD145" s="445"/>
      <c r="AE145" s="445"/>
      <c r="AF145" s="445"/>
      <c r="AG145" s="445"/>
      <c r="AH145" s="445"/>
      <c r="AI145" s="445"/>
      <c r="AJ145" s="445"/>
      <c r="AK145" s="445"/>
      <c r="AL145" s="443"/>
      <c r="AM145" s="443"/>
      <c r="AN145" s="443"/>
      <c r="AO145" s="443"/>
      <c r="BS145" s="479"/>
    </row>
    <row r="146" spans="3:71" ht="18.95" customHeight="1">
      <c r="D146" s="427"/>
      <c r="H146" s="443"/>
      <c r="I146" s="443"/>
      <c r="J146" s="443"/>
      <c r="K146" s="445"/>
      <c r="L146" s="445"/>
      <c r="M146" s="445"/>
      <c r="N146" s="445"/>
      <c r="O146" s="445"/>
      <c r="P146" s="445"/>
      <c r="Q146" s="445"/>
      <c r="R146" s="445"/>
      <c r="S146" s="445"/>
      <c r="T146" s="445"/>
      <c r="U146" s="445"/>
      <c r="V146" s="445"/>
      <c r="W146" s="445"/>
      <c r="X146" s="445"/>
      <c r="Y146" s="445"/>
      <c r="Z146" s="445"/>
      <c r="AA146" s="445"/>
      <c r="AB146" s="445"/>
      <c r="AC146" s="445"/>
      <c r="AD146" s="445"/>
      <c r="AE146" s="445"/>
      <c r="AF146" s="445"/>
      <c r="AG146" s="445"/>
      <c r="AH146" s="445"/>
      <c r="AI146" s="445"/>
      <c r="AJ146" s="445"/>
      <c r="AK146" s="445"/>
      <c r="AL146" s="443"/>
      <c r="AM146" s="443"/>
      <c r="AN146" s="443"/>
      <c r="AO146" s="443"/>
      <c r="BS146" s="479"/>
    </row>
    <row r="147" spans="3:71" ht="18.95" customHeight="1">
      <c r="D147" s="427"/>
      <c r="H147" s="443"/>
      <c r="I147" s="443"/>
      <c r="J147" s="443"/>
      <c r="K147" s="445"/>
      <c r="L147" s="445"/>
      <c r="M147" s="445"/>
      <c r="N147" s="445"/>
      <c r="O147" s="445"/>
      <c r="P147" s="445"/>
      <c r="Q147" s="445"/>
      <c r="R147" s="445"/>
      <c r="S147" s="445"/>
      <c r="T147" s="445"/>
      <c r="U147" s="445"/>
      <c r="V147" s="445"/>
      <c r="W147" s="445"/>
      <c r="X147" s="445"/>
      <c r="Y147" s="445"/>
      <c r="Z147" s="445"/>
      <c r="AA147" s="445"/>
      <c r="AB147" s="445"/>
      <c r="AC147" s="445"/>
      <c r="AD147" s="445"/>
      <c r="AE147" s="445"/>
      <c r="AF147" s="445"/>
      <c r="AG147" s="445"/>
      <c r="AH147" s="445"/>
      <c r="AI147" s="445"/>
      <c r="AJ147" s="445"/>
      <c r="AK147" s="445"/>
      <c r="AL147" s="443"/>
      <c r="AM147" s="443"/>
      <c r="AN147" s="443"/>
      <c r="AO147" s="443"/>
      <c r="BS147" s="479"/>
    </row>
    <row r="148" spans="3:71" ht="18.95" customHeight="1">
      <c r="D148" s="427"/>
      <c r="H148" s="443"/>
      <c r="I148" s="443"/>
      <c r="J148" s="443"/>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c r="AH148" s="445"/>
      <c r="AI148" s="445"/>
      <c r="AJ148" s="445"/>
      <c r="AK148" s="445"/>
      <c r="AL148" s="443"/>
      <c r="AM148" s="443"/>
      <c r="AN148" s="443"/>
      <c r="AO148" s="443"/>
      <c r="BS148" s="479"/>
    </row>
    <row r="149" spans="3:71" ht="18.95" customHeight="1">
      <c r="D149" s="427"/>
      <c r="H149" s="443"/>
      <c r="I149" s="443"/>
      <c r="J149" s="443"/>
      <c r="K149" s="445"/>
      <c r="L149" s="445"/>
      <c r="M149" s="445"/>
      <c r="N149" s="445"/>
      <c r="O149" s="445"/>
      <c r="P149" s="445"/>
      <c r="Q149" s="445"/>
      <c r="R149" s="445"/>
      <c r="S149" s="445"/>
      <c r="T149" s="445"/>
      <c r="U149" s="445"/>
      <c r="V149" s="445"/>
      <c r="W149" s="445"/>
      <c r="X149" s="445"/>
      <c r="Y149" s="445"/>
      <c r="Z149" s="445"/>
      <c r="AA149" s="445"/>
      <c r="AB149" s="445"/>
      <c r="AC149" s="445"/>
      <c r="AD149" s="445"/>
      <c r="AE149" s="445"/>
      <c r="AF149" s="445"/>
      <c r="AG149" s="445"/>
      <c r="AH149" s="445"/>
      <c r="AI149" s="445"/>
      <c r="AJ149" s="445"/>
      <c r="AK149" s="445"/>
      <c r="AL149" s="443"/>
      <c r="AM149" s="443"/>
      <c r="AN149" s="443"/>
      <c r="AO149" s="443"/>
      <c r="BS149" s="479"/>
    </row>
    <row r="150" spans="3:71" ht="18.95" customHeight="1">
      <c r="D150" s="427"/>
      <c r="H150" s="443"/>
      <c r="I150" s="443"/>
      <c r="J150" s="443"/>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c r="AH150" s="445"/>
      <c r="AI150" s="445"/>
      <c r="AJ150" s="445"/>
      <c r="AK150" s="445"/>
      <c r="AL150" s="443"/>
      <c r="AM150" s="443"/>
      <c r="AN150" s="443"/>
      <c r="AO150" s="443"/>
      <c r="BS150" s="479"/>
    </row>
    <row r="151" spans="3:71" ht="18.95" customHeight="1">
      <c r="D151" s="427"/>
      <c r="H151" s="443"/>
      <c r="I151" s="443"/>
      <c r="J151" s="443"/>
      <c r="K151" s="445"/>
      <c r="L151" s="445"/>
      <c r="M151" s="445"/>
      <c r="N151" s="445"/>
      <c r="O151" s="445"/>
      <c r="P151" s="445"/>
      <c r="Q151" s="445"/>
      <c r="R151" s="445"/>
      <c r="S151" s="445"/>
      <c r="T151" s="445"/>
      <c r="U151" s="445"/>
      <c r="V151" s="479">
        <f>2</f>
        <v>2</v>
      </c>
      <c r="W151" s="445"/>
      <c r="Y151" s="445"/>
      <c r="Z151" s="445"/>
      <c r="AA151" s="445"/>
      <c r="AB151" s="445"/>
      <c r="AC151" s="445"/>
      <c r="AD151" s="445"/>
      <c r="AE151" s="445"/>
      <c r="AF151" s="445"/>
      <c r="AG151" s="445"/>
      <c r="AH151" s="445"/>
      <c r="AI151" s="445"/>
      <c r="AJ151" s="445"/>
      <c r="AK151" s="445"/>
      <c r="AL151" s="443"/>
      <c r="AM151" s="443"/>
      <c r="AN151" s="443"/>
      <c r="AO151" s="443"/>
      <c r="BS151" s="479"/>
    </row>
    <row r="152" spans="3:71" ht="18.95" customHeight="1">
      <c r="C152" s="430" t="str">
        <f>目次!F1</f>
        <v>【契約監理/20240401/第1版】</v>
      </c>
      <c r="D152" s="427"/>
    </row>
    <row r="153" spans="3:71" ht="18.95" customHeight="1">
      <c r="D153" s="427"/>
      <c r="E153" s="427"/>
      <c r="F153" s="427"/>
      <c r="G153" s="427"/>
      <c r="H153" s="427"/>
      <c r="I153" s="427"/>
      <c r="J153" s="427"/>
      <c r="K153" s="427"/>
      <c r="L153" s="427"/>
      <c r="M153" s="427"/>
      <c r="N153" s="427"/>
      <c r="O153" s="427"/>
      <c r="P153" s="427"/>
      <c r="Q153" s="427"/>
      <c r="R153" s="427"/>
      <c r="S153" s="427"/>
      <c r="T153" s="427"/>
      <c r="U153" s="427"/>
      <c r="V153" s="427"/>
      <c r="W153" s="427"/>
      <c r="X153" s="427"/>
      <c r="Y153" s="427"/>
      <c r="Z153" s="427"/>
      <c r="AA153" s="427"/>
      <c r="AB153" s="427"/>
      <c r="AC153" s="427"/>
      <c r="AD153" s="427"/>
      <c r="AE153" s="427"/>
      <c r="AF153" s="427"/>
      <c r="AG153" s="427"/>
      <c r="AH153" s="427"/>
      <c r="AI153" s="427"/>
      <c r="AJ153" s="427"/>
      <c r="AK153" s="427"/>
      <c r="AL153" s="427"/>
      <c r="AM153" s="427"/>
      <c r="AN153" s="427"/>
      <c r="AO153" s="427"/>
      <c r="AP153" s="427"/>
      <c r="AQ153" s="427"/>
      <c r="AR153" s="427"/>
      <c r="AS153" s="427"/>
      <c r="AT153" s="427"/>
      <c r="AU153" s="427"/>
      <c r="AV153" s="427"/>
      <c r="AW153" s="427"/>
    </row>
    <row r="154" spans="3:71" ht="18.95" customHeight="1">
      <c r="D154" s="427"/>
    </row>
    <row r="155" spans="3:71" ht="18.95" customHeight="1">
      <c r="D155" s="427"/>
    </row>
    <row r="156" spans="3:71" ht="18.95" customHeight="1">
      <c r="D156" s="427"/>
    </row>
    <row r="157" spans="3:71" ht="18.95" customHeight="1">
      <c r="D157" s="427"/>
    </row>
    <row r="158" spans="3:71" ht="18.95" customHeight="1">
      <c r="D158" s="427"/>
    </row>
    <row r="159" spans="3:71" ht="18.95" customHeight="1">
      <c r="D159" s="427"/>
    </row>
    <row r="160" spans="3:71" ht="18.95" customHeight="1">
      <c r="D160" s="427"/>
    </row>
    <row r="161" spans="4:4" ht="18.95" customHeight="1">
      <c r="D161" s="427"/>
    </row>
    <row r="162" spans="4:4" ht="18.95" customHeight="1">
      <c r="D162" s="427"/>
    </row>
    <row r="163" spans="4:4" ht="18.95" customHeight="1">
      <c r="D163" s="427"/>
    </row>
    <row r="164" spans="4:4" ht="18.95" customHeight="1">
      <c r="D164" s="427"/>
    </row>
    <row r="165" spans="4:4" ht="18.95" customHeight="1">
      <c r="D165" s="427"/>
    </row>
    <row r="166" spans="4:4" ht="18.95" customHeight="1">
      <c r="D166" s="427"/>
    </row>
    <row r="167" spans="4:4" ht="18.95" customHeight="1">
      <c r="D167" s="427"/>
    </row>
    <row r="168" spans="4:4" ht="18.95" customHeight="1">
      <c r="D168" s="427"/>
    </row>
    <row r="169" spans="4:4" ht="18.95" customHeight="1">
      <c r="D169" s="427"/>
    </row>
    <row r="170" spans="4:4" ht="18.95" customHeight="1">
      <c r="D170" s="427"/>
    </row>
    <row r="171" spans="4:4" ht="18.95" customHeight="1">
      <c r="D171" s="427"/>
    </row>
    <row r="172" spans="4:4" ht="18.95" customHeight="1">
      <c r="D172" s="39"/>
    </row>
    <row r="173" spans="4:4" ht="18.95" customHeight="1">
      <c r="D173" s="427"/>
    </row>
    <row r="174" spans="4:4" ht="18.95" customHeight="1">
      <c r="D174" s="427"/>
    </row>
    <row r="175" spans="4:4" ht="18.95" customHeight="1">
      <c r="D175" s="427"/>
    </row>
    <row r="176" spans="4:4" ht="18.95" customHeight="1">
      <c r="D176" s="427"/>
    </row>
    <row r="177" spans="4:4" ht="18.95" customHeight="1">
      <c r="D177" s="427"/>
    </row>
    <row r="178" spans="4:4" ht="18.95" customHeight="1">
      <c r="D178" s="427"/>
    </row>
    <row r="179" spans="4:4" ht="18.95" customHeight="1">
      <c r="D179" s="427"/>
    </row>
    <row r="180" spans="4:4" ht="18.95" customHeight="1">
      <c r="D180" s="427"/>
    </row>
    <row r="181" spans="4:4" ht="18.95" customHeight="1">
      <c r="D181" s="427"/>
    </row>
    <row r="182" spans="4:4" ht="18.95" customHeight="1">
      <c r="D182" s="427"/>
    </row>
    <row r="183" spans="4:4" ht="18.95" customHeight="1">
      <c r="D183" s="427"/>
    </row>
    <row r="184" spans="4:4" ht="18.95" customHeight="1">
      <c r="D184" s="427"/>
    </row>
    <row r="185" spans="4:4" ht="18.95" customHeight="1">
      <c r="D185" s="427"/>
    </row>
    <row r="186" spans="4:4" ht="18.95" customHeight="1">
      <c r="D186" s="427"/>
    </row>
    <row r="187" spans="4:4" ht="18.95" customHeight="1">
      <c r="D187" s="427"/>
    </row>
    <row r="188" spans="4:4" ht="18.95" customHeight="1">
      <c r="D188" s="427"/>
    </row>
    <row r="189" spans="4:4" ht="18.95" customHeight="1">
      <c r="D189" s="427"/>
    </row>
    <row r="190" spans="4:4" ht="18.95" customHeight="1">
      <c r="D190" s="427"/>
    </row>
    <row r="191" spans="4:4" ht="18.95" customHeight="1">
      <c r="D191" s="427"/>
    </row>
    <row r="192" spans="4:4" ht="18.95" customHeight="1">
      <c r="D192" s="427"/>
    </row>
    <row r="193" spans="3:71" ht="18.95" customHeight="1">
      <c r="D193" s="427"/>
    </row>
    <row r="194" spans="3:71" ht="18.95" customHeight="1">
      <c r="D194" s="427"/>
    </row>
    <row r="195" spans="3:71" ht="18.95" customHeight="1">
      <c r="D195" s="427"/>
      <c r="V195" s="479">
        <f>V151+1</f>
        <v>3</v>
      </c>
    </row>
    <row r="196" spans="3:71" ht="18.95" customHeight="1">
      <c r="C196" s="430" t="str">
        <f>目次!F1</f>
        <v>【契約監理/20240401/第1版】</v>
      </c>
      <c r="D196" s="427"/>
      <c r="X196" s="479"/>
      <c r="BS196" s="479"/>
    </row>
    <row r="197" spans="3:71" ht="18.95" customHeight="1">
      <c r="D197" s="427"/>
      <c r="X197" s="479"/>
      <c r="BS197" s="479"/>
    </row>
    <row r="198" spans="3:71" ht="18.95" customHeight="1">
      <c r="D198" s="427"/>
      <c r="X198" s="479"/>
      <c r="BS198" s="479"/>
    </row>
    <row r="199" spans="3:71" ht="18.95" customHeight="1">
      <c r="D199" s="427"/>
      <c r="X199" s="479"/>
      <c r="BS199" s="479"/>
    </row>
    <row r="200" spans="3:71" ht="18.95" customHeight="1">
      <c r="D200" s="427"/>
      <c r="X200" s="479"/>
      <c r="BS200" s="479"/>
    </row>
    <row r="201" spans="3:71" ht="18.95" customHeight="1">
      <c r="D201" s="427"/>
      <c r="X201" s="479"/>
      <c r="BS201" s="479"/>
    </row>
    <row r="202" spans="3:71" ht="18.95" customHeight="1">
      <c r="D202" s="427"/>
      <c r="X202" s="479"/>
      <c r="BS202" s="479"/>
    </row>
    <row r="203" spans="3:71" ht="18.95" customHeight="1">
      <c r="D203" s="427"/>
      <c r="X203" s="479"/>
      <c r="BS203" s="479"/>
    </row>
    <row r="204" spans="3:71" ht="18.95" customHeight="1">
      <c r="D204" s="427"/>
      <c r="X204" s="479"/>
      <c r="BS204" s="479"/>
    </row>
    <row r="205" spans="3:71" ht="18.95" customHeight="1">
      <c r="D205" s="427"/>
      <c r="X205" s="479"/>
      <c r="BS205" s="479"/>
    </row>
    <row r="206" spans="3:71" ht="18.95" customHeight="1">
      <c r="D206" s="427"/>
      <c r="X206" s="479"/>
      <c r="BS206" s="479"/>
    </row>
    <row r="207" spans="3:71" ht="18.95" customHeight="1">
      <c r="D207" s="427"/>
      <c r="X207" s="479"/>
      <c r="BS207" s="479"/>
    </row>
    <row r="208" spans="3:71" ht="18.95" customHeight="1">
      <c r="D208" s="427"/>
      <c r="X208" s="479"/>
      <c r="BS208" s="479"/>
    </row>
    <row r="209" spans="4:71" ht="18.95" customHeight="1">
      <c r="D209" s="427"/>
      <c r="X209" s="479"/>
      <c r="BS209" s="479"/>
    </row>
    <row r="210" spans="4:71" ht="18.95" customHeight="1">
      <c r="D210" s="427"/>
      <c r="X210" s="479"/>
      <c r="BS210" s="479"/>
    </row>
    <row r="211" spans="4:71" ht="18.95" customHeight="1">
      <c r="D211" s="427"/>
      <c r="X211" s="479"/>
      <c r="BS211" s="479"/>
    </row>
    <row r="212" spans="4:71" ht="18.95" customHeight="1">
      <c r="D212" s="427"/>
      <c r="X212" s="479"/>
      <c r="BS212" s="479"/>
    </row>
    <row r="213" spans="4:71" ht="18.95" customHeight="1">
      <c r="D213" s="427"/>
      <c r="X213" s="479"/>
      <c r="BS213" s="479"/>
    </row>
    <row r="214" spans="4:71" ht="18.95" customHeight="1">
      <c r="D214" s="427"/>
      <c r="X214" s="479"/>
      <c r="BS214" s="479"/>
    </row>
    <row r="215" spans="4:71" ht="18.95" customHeight="1">
      <c r="D215" s="427"/>
      <c r="X215" s="479"/>
      <c r="BS215" s="479"/>
    </row>
    <row r="216" spans="4:71" ht="18.95" customHeight="1">
      <c r="D216" s="427"/>
      <c r="X216" s="479"/>
      <c r="BS216" s="479"/>
    </row>
    <row r="217" spans="4:71" ht="18.95" customHeight="1">
      <c r="D217" s="427"/>
      <c r="X217" s="479"/>
      <c r="BS217" s="479"/>
    </row>
    <row r="218" spans="4:71" ht="18.95" customHeight="1">
      <c r="D218" s="427"/>
      <c r="X218" s="479"/>
      <c r="BS218" s="479"/>
    </row>
    <row r="219" spans="4:71" ht="18.95" customHeight="1">
      <c r="D219" s="427"/>
      <c r="X219" s="479"/>
      <c r="BS219" s="479"/>
    </row>
    <row r="220" spans="4:71" ht="18.95" customHeight="1">
      <c r="D220" s="427"/>
      <c r="X220" s="479"/>
      <c r="BS220" s="479"/>
    </row>
    <row r="221" spans="4:71" ht="18.95" customHeight="1">
      <c r="D221" s="427"/>
      <c r="X221" s="479"/>
      <c r="BS221" s="479"/>
    </row>
    <row r="222" spans="4:71" ht="18.95" customHeight="1">
      <c r="D222" s="427"/>
      <c r="X222" s="479"/>
      <c r="BS222" s="479"/>
    </row>
    <row r="223" spans="4:71" ht="18.95" customHeight="1">
      <c r="D223" s="427"/>
      <c r="X223" s="479"/>
      <c r="BS223" s="479"/>
    </row>
    <row r="224" spans="4:71" ht="18.95" customHeight="1">
      <c r="D224" s="427"/>
      <c r="X224" s="479"/>
      <c r="BS224" s="479"/>
    </row>
    <row r="225" spans="3:71" ht="18.95" customHeight="1">
      <c r="D225" s="427"/>
      <c r="X225" s="479"/>
      <c r="BS225" s="479"/>
    </row>
    <row r="226" spans="3:71" ht="18.95" customHeight="1">
      <c r="D226" s="427"/>
      <c r="X226" s="479"/>
      <c r="BS226" s="479"/>
    </row>
    <row r="227" spans="3:71" ht="18.95" customHeight="1">
      <c r="D227" s="427"/>
      <c r="X227" s="479"/>
      <c r="BS227" s="479"/>
    </row>
    <row r="228" spans="3:71" ht="18.95" customHeight="1">
      <c r="D228" s="427"/>
      <c r="X228" s="479"/>
      <c r="BS228" s="479"/>
    </row>
    <row r="229" spans="3:71" ht="18.95" customHeight="1">
      <c r="D229" s="427"/>
      <c r="X229" s="479"/>
      <c r="BS229" s="479"/>
    </row>
    <row r="230" spans="3:71" ht="18.95" customHeight="1">
      <c r="D230" s="427"/>
      <c r="X230" s="479"/>
      <c r="BS230" s="479"/>
    </row>
    <row r="231" spans="3:71" ht="18.95" customHeight="1">
      <c r="D231" s="427"/>
      <c r="X231" s="479"/>
      <c r="BS231" s="479"/>
    </row>
    <row r="232" spans="3:71" ht="18.95" customHeight="1">
      <c r="D232" s="427"/>
      <c r="X232" s="479"/>
      <c r="BS232" s="479"/>
    </row>
    <row r="233" spans="3:71" ht="18.95" customHeight="1">
      <c r="D233" s="427"/>
      <c r="X233" s="479"/>
      <c r="BS233" s="479"/>
    </row>
    <row r="234" spans="3:71" ht="18.95" customHeight="1">
      <c r="D234" s="427"/>
      <c r="X234" s="479"/>
      <c r="BS234" s="479"/>
    </row>
    <row r="235" spans="3:71" ht="18.95" customHeight="1">
      <c r="D235" s="427"/>
      <c r="X235" s="479"/>
      <c r="BS235" s="479"/>
    </row>
    <row r="236" spans="3:71" ht="18.95" customHeight="1">
      <c r="D236" s="427"/>
      <c r="X236" s="479"/>
      <c r="BS236" s="479"/>
    </row>
    <row r="237" spans="3:71" ht="18.95" customHeight="1">
      <c r="D237" s="427"/>
      <c r="X237" s="479"/>
      <c r="BS237" s="479"/>
    </row>
    <row r="238" spans="3:71" ht="18.95" customHeight="1">
      <c r="D238" s="427"/>
      <c r="X238" s="479"/>
      <c r="BS238" s="479"/>
    </row>
    <row r="239" spans="3:71" ht="18.95" customHeight="1">
      <c r="D239" s="427"/>
      <c r="V239" s="479">
        <f>V195+1</f>
        <v>4</v>
      </c>
      <c r="BS239" s="479"/>
    </row>
    <row r="240" spans="3:71" ht="18.95" customHeight="1">
      <c r="C240" s="430" t="str">
        <f>目次!F1</f>
        <v>【契約監理/20240401/第1版】</v>
      </c>
      <c r="D240" s="427"/>
    </row>
    <row r="241" spans="4:4" ht="18.95" customHeight="1">
      <c r="D241" s="427"/>
    </row>
    <row r="242" spans="4:4" ht="18.95" customHeight="1">
      <c r="D242" s="427"/>
    </row>
    <row r="243" spans="4:4" ht="18.95" customHeight="1">
      <c r="D243" s="427"/>
    </row>
    <row r="244" spans="4:4" ht="18.95" customHeight="1">
      <c r="D244" s="427"/>
    </row>
    <row r="245" spans="4:4" ht="18.95" customHeight="1">
      <c r="D245" s="427"/>
    </row>
    <row r="246" spans="4:4" ht="18.95" customHeight="1">
      <c r="D246" s="427"/>
    </row>
    <row r="247" spans="4:4" ht="18.95" customHeight="1">
      <c r="D247" s="427"/>
    </row>
    <row r="248" spans="4:4" ht="18.95" customHeight="1">
      <c r="D248" s="427"/>
    </row>
    <row r="249" spans="4:4" ht="18.95" customHeight="1">
      <c r="D249" s="427"/>
    </row>
    <row r="250" spans="4:4" ht="18.95" customHeight="1">
      <c r="D250" s="427"/>
    </row>
    <row r="251" spans="4:4" ht="18.95" customHeight="1">
      <c r="D251" s="427"/>
    </row>
    <row r="252" spans="4:4" ht="18.95" customHeight="1">
      <c r="D252" s="427"/>
    </row>
    <row r="253" spans="4:4" ht="18.95" customHeight="1">
      <c r="D253" s="427"/>
    </row>
    <row r="254" spans="4:4" ht="18.95" customHeight="1">
      <c r="D254" s="427"/>
    </row>
    <row r="255" spans="4:4" ht="18.95" customHeight="1">
      <c r="D255" s="427"/>
    </row>
    <row r="256" spans="4:4" ht="18.95" customHeight="1">
      <c r="D256" s="427"/>
    </row>
    <row r="257" spans="4:4" ht="18.95" customHeight="1">
      <c r="D257" s="427"/>
    </row>
    <row r="258" spans="4:4" ht="18.95" customHeight="1">
      <c r="D258" s="427"/>
    </row>
    <row r="259" spans="4:4" ht="18.95" customHeight="1">
      <c r="D259" s="427"/>
    </row>
    <row r="260" spans="4:4" ht="18.95" customHeight="1">
      <c r="D260" s="427"/>
    </row>
    <row r="261" spans="4:4" ht="18.95" customHeight="1">
      <c r="D261" s="427"/>
    </row>
    <row r="262" spans="4:4" ht="18.95" customHeight="1">
      <c r="D262" s="427"/>
    </row>
    <row r="263" spans="4:4" ht="18.95" customHeight="1">
      <c r="D263" s="427"/>
    </row>
    <row r="264" spans="4:4" ht="18.95" customHeight="1">
      <c r="D264" s="427"/>
    </row>
    <row r="265" spans="4:4" ht="18.95" customHeight="1">
      <c r="D265" s="427"/>
    </row>
    <row r="266" spans="4:4" ht="18.95" customHeight="1">
      <c r="D266" s="427"/>
    </row>
    <row r="267" spans="4:4" ht="18.95" customHeight="1">
      <c r="D267" s="427"/>
    </row>
    <row r="268" spans="4:4" ht="18.95" customHeight="1">
      <c r="D268" s="427"/>
    </row>
    <row r="269" spans="4:4" ht="18.95" customHeight="1">
      <c r="D269" s="427"/>
    </row>
    <row r="270" spans="4:4" ht="18.95" customHeight="1">
      <c r="D270" s="427"/>
    </row>
    <row r="271" spans="4:4" ht="18.95" customHeight="1">
      <c r="D271" s="427"/>
    </row>
    <row r="272" spans="4:4" ht="18.95" customHeight="1">
      <c r="D272" s="427"/>
    </row>
    <row r="273" spans="3:71" ht="18.95" customHeight="1">
      <c r="D273" s="427"/>
    </row>
    <row r="274" spans="3:71" ht="18.95" customHeight="1">
      <c r="D274" s="427"/>
    </row>
    <row r="275" spans="3:71" ht="18.95" customHeight="1">
      <c r="D275" s="427"/>
    </row>
    <row r="276" spans="3:71" ht="18.95" customHeight="1">
      <c r="D276" s="427"/>
    </row>
    <row r="277" spans="3:71" ht="18.95" customHeight="1">
      <c r="D277" s="427"/>
    </row>
    <row r="278" spans="3:71" ht="18.95" customHeight="1">
      <c r="D278" s="427"/>
    </row>
    <row r="279" spans="3:71" ht="18.95" customHeight="1">
      <c r="D279" s="427"/>
    </row>
    <row r="280" spans="3:71" ht="18.95" customHeight="1">
      <c r="D280" s="427"/>
    </row>
    <row r="281" spans="3:71" ht="18.95" customHeight="1">
      <c r="D281" s="427"/>
    </row>
    <row r="282" spans="3:71" ht="18.95" customHeight="1">
      <c r="D282" s="427"/>
    </row>
    <row r="283" spans="3:71" ht="18.95" customHeight="1">
      <c r="D283" s="427"/>
      <c r="V283" s="479">
        <f>V239+1</f>
        <v>5</v>
      </c>
    </row>
    <row r="284" spans="3:71" ht="18.95" customHeight="1">
      <c r="C284" s="430" t="str">
        <f>目次!F1</f>
        <v>【契約監理/20240401/第1版】</v>
      </c>
      <c r="D284" s="427"/>
      <c r="X284" s="479"/>
      <c r="BS284" s="479"/>
    </row>
    <row r="285" spans="3:71" ht="18.95" customHeight="1">
      <c r="D285" s="427"/>
      <c r="X285" s="479"/>
      <c r="BS285" s="479"/>
    </row>
    <row r="286" spans="3:71" ht="18.95" customHeight="1">
      <c r="D286" s="427"/>
      <c r="X286" s="479"/>
      <c r="BS286" s="479"/>
    </row>
    <row r="287" spans="3:71" ht="18.95" customHeight="1">
      <c r="D287" s="427"/>
      <c r="X287" s="479"/>
      <c r="BS287" s="479"/>
    </row>
    <row r="288" spans="3:71" ht="18.95" customHeight="1">
      <c r="D288" s="427"/>
      <c r="X288" s="479"/>
      <c r="BS288" s="479"/>
    </row>
    <row r="289" spans="4:71" ht="18.95" customHeight="1">
      <c r="D289" s="427"/>
      <c r="X289" s="479"/>
      <c r="BS289" s="479"/>
    </row>
    <row r="290" spans="4:71" ht="18.95" customHeight="1">
      <c r="D290" s="427"/>
      <c r="X290" s="479"/>
      <c r="BS290" s="479"/>
    </row>
    <row r="291" spans="4:71" ht="18.95" customHeight="1">
      <c r="D291" s="427"/>
      <c r="X291" s="479"/>
      <c r="BS291" s="479"/>
    </row>
    <row r="292" spans="4:71" ht="18.95" customHeight="1">
      <c r="D292" s="427"/>
      <c r="X292" s="479"/>
      <c r="BS292" s="479"/>
    </row>
    <row r="293" spans="4:71" ht="18.95" customHeight="1">
      <c r="D293" s="427"/>
      <c r="X293" s="479"/>
      <c r="BS293" s="479"/>
    </row>
    <row r="294" spans="4:71" ht="18.95" customHeight="1">
      <c r="D294" s="427"/>
      <c r="X294" s="479"/>
      <c r="BS294" s="479"/>
    </row>
    <row r="295" spans="4:71" ht="18.95" customHeight="1">
      <c r="D295" s="427"/>
      <c r="X295" s="479"/>
      <c r="BS295" s="479"/>
    </row>
    <row r="296" spans="4:71" ht="18.95" customHeight="1">
      <c r="D296" s="427"/>
      <c r="X296" s="479"/>
      <c r="BS296" s="479"/>
    </row>
    <row r="297" spans="4:71" ht="18.95" customHeight="1">
      <c r="D297" s="427"/>
      <c r="X297" s="479"/>
      <c r="BS297" s="479"/>
    </row>
    <row r="298" spans="4:71" ht="18.95" customHeight="1">
      <c r="D298" s="427"/>
      <c r="X298" s="479"/>
      <c r="BS298" s="479"/>
    </row>
    <row r="299" spans="4:71" ht="18.95" customHeight="1">
      <c r="D299" s="427"/>
      <c r="X299" s="479"/>
      <c r="BS299" s="479"/>
    </row>
    <row r="300" spans="4:71" ht="18.95" customHeight="1">
      <c r="D300" s="427"/>
      <c r="X300" s="479"/>
      <c r="BS300" s="479"/>
    </row>
    <row r="301" spans="4:71" ht="18.95" customHeight="1">
      <c r="D301" s="427"/>
      <c r="X301" s="479"/>
      <c r="BS301" s="479"/>
    </row>
    <row r="302" spans="4:71" ht="18.95" customHeight="1">
      <c r="D302" s="427"/>
      <c r="X302" s="479"/>
      <c r="BS302" s="479"/>
    </row>
    <row r="303" spans="4:71" ht="18.95" customHeight="1">
      <c r="D303" s="427"/>
      <c r="X303" s="479"/>
      <c r="BS303" s="479"/>
    </row>
    <row r="304" spans="4:71" ht="18.95" customHeight="1">
      <c r="D304" s="427"/>
      <c r="X304" s="479"/>
      <c r="BS304" s="479"/>
    </row>
    <row r="305" spans="4:71" ht="18.95" customHeight="1">
      <c r="D305" s="427"/>
      <c r="X305" s="479"/>
      <c r="BS305" s="479"/>
    </row>
    <row r="306" spans="4:71" ht="18.95" customHeight="1">
      <c r="D306" s="427"/>
      <c r="X306" s="479"/>
      <c r="BS306" s="479"/>
    </row>
    <row r="307" spans="4:71" ht="18.95" customHeight="1">
      <c r="D307" s="427"/>
      <c r="X307" s="479"/>
      <c r="BS307" s="479"/>
    </row>
    <row r="308" spans="4:71" ht="18.95" customHeight="1">
      <c r="D308" s="427"/>
      <c r="X308" s="479"/>
      <c r="BS308" s="479"/>
    </row>
    <row r="309" spans="4:71" ht="18.95" customHeight="1">
      <c r="D309" s="427"/>
      <c r="X309" s="479"/>
      <c r="BS309" s="479"/>
    </row>
    <row r="310" spans="4:71" ht="18.95" customHeight="1">
      <c r="D310" s="427"/>
      <c r="X310" s="479"/>
      <c r="BS310" s="479"/>
    </row>
    <row r="311" spans="4:71" ht="18.95" customHeight="1">
      <c r="D311" s="427"/>
      <c r="X311" s="479"/>
      <c r="BS311" s="479"/>
    </row>
    <row r="312" spans="4:71" ht="18.95" customHeight="1">
      <c r="D312" s="427"/>
      <c r="X312" s="479"/>
      <c r="BS312" s="479"/>
    </row>
    <row r="313" spans="4:71" ht="18.95" customHeight="1">
      <c r="D313" s="427"/>
      <c r="X313" s="479"/>
      <c r="BS313" s="479"/>
    </row>
    <row r="314" spans="4:71" ht="18.95" customHeight="1">
      <c r="D314" s="427"/>
      <c r="X314" s="479"/>
      <c r="BS314" s="479"/>
    </row>
    <row r="315" spans="4:71" ht="18.95" customHeight="1">
      <c r="D315" s="427"/>
      <c r="X315" s="479"/>
      <c r="BS315" s="479"/>
    </row>
    <row r="316" spans="4:71" ht="18.95" customHeight="1">
      <c r="D316" s="427"/>
      <c r="X316" s="479"/>
      <c r="BS316" s="479"/>
    </row>
    <row r="317" spans="4:71" ht="18.95" customHeight="1">
      <c r="D317" s="427"/>
      <c r="X317" s="479"/>
      <c r="BS317" s="479"/>
    </row>
    <row r="318" spans="4:71" ht="18.95" customHeight="1">
      <c r="D318" s="427"/>
      <c r="X318" s="479"/>
      <c r="BS318" s="479"/>
    </row>
    <row r="319" spans="4:71" ht="18.95" customHeight="1">
      <c r="D319" s="427"/>
      <c r="X319" s="479"/>
      <c r="BS319" s="479"/>
    </row>
    <row r="320" spans="4:71" ht="18.95" customHeight="1">
      <c r="D320" s="427"/>
      <c r="X320" s="479"/>
      <c r="BS320" s="479"/>
    </row>
    <row r="321" spans="3:71" ht="18.95" customHeight="1">
      <c r="D321" s="427"/>
      <c r="X321" s="479"/>
      <c r="BS321" s="479"/>
    </row>
    <row r="322" spans="3:71" ht="18.95" customHeight="1">
      <c r="D322" s="427"/>
      <c r="X322" s="479"/>
      <c r="BS322" s="479"/>
    </row>
    <row r="323" spans="3:71" ht="18.95" customHeight="1">
      <c r="D323" s="427"/>
      <c r="X323" s="479"/>
      <c r="BS323" s="479"/>
    </row>
    <row r="324" spans="3:71" ht="18.95" customHeight="1">
      <c r="D324" s="427"/>
      <c r="X324" s="479"/>
      <c r="BS324" s="479"/>
    </row>
    <row r="325" spans="3:71" ht="18.95" customHeight="1">
      <c r="D325" s="427"/>
      <c r="X325" s="479"/>
      <c r="BS325" s="479"/>
    </row>
    <row r="326" spans="3:71" ht="18.95" customHeight="1">
      <c r="D326" s="427"/>
      <c r="X326" s="479"/>
      <c r="BS326" s="479"/>
    </row>
    <row r="327" spans="3:71" ht="18.95" customHeight="1">
      <c r="D327" s="427"/>
      <c r="V327" s="479">
        <f>V283+1</f>
        <v>6</v>
      </c>
      <c r="BS327" s="479"/>
    </row>
    <row r="328" spans="3:71" ht="18.95" customHeight="1">
      <c r="C328" s="430" t="str">
        <f>目次!F1</f>
        <v>【契約監理/20240401/第1版】</v>
      </c>
      <c r="D328" s="427"/>
    </row>
    <row r="329" spans="3:71" ht="18.95" customHeight="1">
      <c r="D329" s="427"/>
    </row>
    <row r="330" spans="3:71" ht="18.95" customHeight="1">
      <c r="D330" s="427"/>
    </row>
    <row r="331" spans="3:71" ht="18.95" customHeight="1">
      <c r="D331" s="427"/>
    </row>
    <row r="332" spans="3:71" ht="18.95" customHeight="1">
      <c r="D332" s="427"/>
    </row>
    <row r="333" spans="3:71" ht="18.95" customHeight="1">
      <c r="D333" s="427"/>
    </row>
    <row r="334" spans="3:71" ht="18.95" customHeight="1">
      <c r="D334" s="427"/>
    </row>
    <row r="335" spans="3:71" ht="18.95" customHeight="1">
      <c r="D335" s="427"/>
    </row>
    <row r="336" spans="3:71" ht="18.95" customHeight="1">
      <c r="D336" s="427"/>
    </row>
    <row r="337" spans="4:4" ht="18.95" customHeight="1">
      <c r="D337" s="427"/>
    </row>
    <row r="338" spans="4:4" ht="18.95" customHeight="1">
      <c r="D338" s="427"/>
    </row>
    <row r="339" spans="4:4" ht="18.95" customHeight="1">
      <c r="D339" s="427"/>
    </row>
    <row r="340" spans="4:4" ht="18.95" customHeight="1">
      <c r="D340" s="427"/>
    </row>
    <row r="341" spans="4:4" ht="18.95" customHeight="1">
      <c r="D341" s="427"/>
    </row>
    <row r="342" spans="4:4" ht="18.95" customHeight="1">
      <c r="D342" s="427"/>
    </row>
    <row r="343" spans="4:4" ht="18.95" customHeight="1">
      <c r="D343" s="427"/>
    </row>
    <row r="344" spans="4:4" ht="18.95" customHeight="1">
      <c r="D344" s="427"/>
    </row>
    <row r="345" spans="4:4" ht="18.95" customHeight="1">
      <c r="D345" s="427"/>
    </row>
    <row r="346" spans="4:4" ht="18.95" customHeight="1">
      <c r="D346" s="427"/>
    </row>
    <row r="347" spans="4:4" ht="18.95" customHeight="1">
      <c r="D347" s="427"/>
    </row>
    <row r="348" spans="4:4" ht="18.95" customHeight="1">
      <c r="D348" s="427"/>
    </row>
    <row r="349" spans="4:4" ht="18.95" customHeight="1">
      <c r="D349" s="427"/>
    </row>
    <row r="350" spans="4:4" ht="18.95" customHeight="1">
      <c r="D350" s="427"/>
    </row>
    <row r="351" spans="4:4" ht="18.95" customHeight="1">
      <c r="D351" s="427"/>
    </row>
    <row r="352" spans="4:4" ht="18.95" customHeight="1">
      <c r="D352" s="427"/>
    </row>
    <row r="353" spans="4:4" ht="18.95" customHeight="1">
      <c r="D353" s="427"/>
    </row>
    <row r="354" spans="4:4" ht="18.95" customHeight="1">
      <c r="D354" s="427"/>
    </row>
    <row r="355" spans="4:4" ht="18.95" customHeight="1">
      <c r="D355" s="427"/>
    </row>
    <row r="356" spans="4:4" ht="18.95" customHeight="1">
      <c r="D356" s="427"/>
    </row>
    <row r="357" spans="4:4" ht="18.95" customHeight="1">
      <c r="D357" s="427"/>
    </row>
    <row r="358" spans="4:4" ht="18.95" customHeight="1">
      <c r="D358" s="427"/>
    </row>
    <row r="359" spans="4:4" ht="18.95" customHeight="1">
      <c r="D359" s="427"/>
    </row>
    <row r="360" spans="4:4" ht="18.95" customHeight="1">
      <c r="D360" s="427"/>
    </row>
    <row r="361" spans="4:4" ht="18.95" customHeight="1">
      <c r="D361" s="427"/>
    </row>
    <row r="362" spans="4:4" ht="18.95" customHeight="1">
      <c r="D362" s="427"/>
    </row>
    <row r="363" spans="4:4" ht="18.95" customHeight="1">
      <c r="D363" s="427"/>
    </row>
    <row r="364" spans="4:4" ht="18.95" customHeight="1">
      <c r="D364" s="427"/>
    </row>
    <row r="365" spans="4:4" ht="18.95" customHeight="1">
      <c r="D365" s="427"/>
    </row>
    <row r="366" spans="4:4" ht="18.95" customHeight="1">
      <c r="D366" s="427"/>
    </row>
    <row r="367" spans="4:4" ht="18.95" customHeight="1">
      <c r="D367" s="427"/>
    </row>
    <row r="368" spans="4:4" ht="18.95" customHeight="1">
      <c r="D368" s="427"/>
    </row>
    <row r="369" spans="3:71" ht="18.95" customHeight="1">
      <c r="D369" s="427"/>
    </row>
    <row r="370" spans="3:71" ht="18.95" customHeight="1">
      <c r="D370" s="427"/>
    </row>
    <row r="371" spans="3:71" ht="18.95" customHeight="1">
      <c r="D371" s="427"/>
      <c r="V371" s="479">
        <f>V327+1</f>
        <v>7</v>
      </c>
    </row>
    <row r="372" spans="3:71" ht="18.95" customHeight="1">
      <c r="C372" s="430" t="str">
        <f>目次!F1</f>
        <v>【契約監理/20240401/第1版】</v>
      </c>
      <c r="D372" s="427"/>
      <c r="X372" s="479"/>
      <c r="BS372" s="479"/>
    </row>
    <row r="373" spans="3:71" ht="18.95" customHeight="1">
      <c r="D373" s="427"/>
      <c r="X373" s="479"/>
      <c r="BS373" s="479"/>
    </row>
    <row r="374" spans="3:71" ht="18.95" customHeight="1">
      <c r="D374" s="427"/>
      <c r="X374" s="479"/>
      <c r="BS374" s="479"/>
    </row>
    <row r="375" spans="3:71" ht="18.95" customHeight="1">
      <c r="D375" s="427"/>
      <c r="X375" s="479"/>
      <c r="BS375" s="479"/>
    </row>
    <row r="376" spans="3:71" ht="18.95" customHeight="1">
      <c r="D376" s="427"/>
      <c r="X376" s="479"/>
      <c r="BS376" s="479"/>
    </row>
    <row r="377" spans="3:71" ht="18.95" customHeight="1">
      <c r="D377" s="427"/>
      <c r="X377" s="479"/>
      <c r="BS377" s="479"/>
    </row>
    <row r="378" spans="3:71" ht="18.95" customHeight="1">
      <c r="D378" s="427"/>
      <c r="X378" s="479"/>
      <c r="BS378" s="479"/>
    </row>
    <row r="379" spans="3:71" ht="18.95" customHeight="1">
      <c r="D379" s="427"/>
      <c r="X379" s="479"/>
      <c r="BS379" s="479"/>
    </row>
    <row r="380" spans="3:71" ht="18.95" customHeight="1">
      <c r="D380" s="427"/>
      <c r="X380" s="479"/>
      <c r="BS380" s="479"/>
    </row>
    <row r="381" spans="3:71" ht="18.95" customHeight="1">
      <c r="D381" s="427"/>
      <c r="X381" s="479"/>
      <c r="BS381" s="479"/>
    </row>
    <row r="382" spans="3:71" ht="18.95" customHeight="1">
      <c r="D382" s="427"/>
      <c r="X382" s="479"/>
      <c r="BS382" s="479"/>
    </row>
    <row r="383" spans="3:71" ht="18.95" customHeight="1">
      <c r="D383" s="427"/>
      <c r="X383" s="479"/>
      <c r="BS383" s="479"/>
    </row>
    <row r="384" spans="3:71" ht="18.95" customHeight="1">
      <c r="D384" s="427"/>
      <c r="X384" s="479"/>
      <c r="BS384" s="479"/>
    </row>
    <row r="385" spans="4:71" ht="18.95" customHeight="1">
      <c r="D385" s="427"/>
      <c r="X385" s="479"/>
      <c r="BS385" s="479"/>
    </row>
    <row r="386" spans="4:71" ht="18.95" customHeight="1">
      <c r="D386" s="427"/>
      <c r="X386" s="479"/>
      <c r="BS386" s="479"/>
    </row>
    <row r="387" spans="4:71" ht="18.95" customHeight="1">
      <c r="D387" s="427"/>
      <c r="X387" s="479"/>
      <c r="BS387" s="479"/>
    </row>
    <row r="388" spans="4:71" ht="18.95" customHeight="1">
      <c r="D388" s="427"/>
      <c r="X388" s="479"/>
      <c r="BS388" s="479"/>
    </row>
    <row r="389" spans="4:71" ht="18.95" customHeight="1">
      <c r="D389" s="427"/>
      <c r="X389" s="479"/>
      <c r="BS389" s="479"/>
    </row>
    <row r="390" spans="4:71" ht="18.95" customHeight="1">
      <c r="D390" s="427"/>
      <c r="X390" s="479"/>
      <c r="BS390" s="479"/>
    </row>
    <row r="391" spans="4:71" ht="18.95" customHeight="1">
      <c r="D391" s="427"/>
      <c r="X391" s="479"/>
      <c r="BS391" s="479"/>
    </row>
    <row r="392" spans="4:71" ht="18.95" customHeight="1">
      <c r="D392" s="427"/>
      <c r="X392" s="479"/>
      <c r="BS392" s="479"/>
    </row>
    <row r="393" spans="4:71" ht="18.95" customHeight="1">
      <c r="D393" s="427"/>
      <c r="X393" s="479"/>
      <c r="BS393" s="479"/>
    </row>
    <row r="394" spans="4:71" ht="18.95" customHeight="1">
      <c r="D394" s="427"/>
      <c r="X394" s="479"/>
      <c r="BS394" s="479"/>
    </row>
    <row r="395" spans="4:71" ht="18.95" customHeight="1">
      <c r="D395" s="427"/>
      <c r="X395" s="479"/>
      <c r="BS395" s="479"/>
    </row>
    <row r="396" spans="4:71" ht="18.95" customHeight="1">
      <c r="D396" s="427"/>
      <c r="X396" s="479"/>
      <c r="BS396" s="479"/>
    </row>
    <row r="397" spans="4:71" ht="18.95" customHeight="1">
      <c r="D397" s="427"/>
      <c r="X397" s="479"/>
      <c r="BS397" s="479"/>
    </row>
    <row r="398" spans="4:71" ht="18.95" customHeight="1">
      <c r="D398" s="427"/>
      <c r="X398" s="479"/>
      <c r="BS398" s="479"/>
    </row>
    <row r="399" spans="4:71" ht="18.95" customHeight="1">
      <c r="D399" s="427"/>
      <c r="X399" s="479"/>
      <c r="BS399" s="479"/>
    </row>
    <row r="400" spans="4:71" ht="18.95" customHeight="1">
      <c r="D400" s="427"/>
      <c r="X400" s="479"/>
      <c r="BS400" s="479"/>
    </row>
    <row r="401" spans="3:71" ht="18.95" customHeight="1">
      <c r="D401" s="427"/>
      <c r="X401" s="479"/>
      <c r="BS401" s="479"/>
    </row>
    <row r="402" spans="3:71" ht="18.95" customHeight="1">
      <c r="D402" s="427"/>
      <c r="X402" s="479"/>
      <c r="BS402" s="479"/>
    </row>
    <row r="403" spans="3:71" ht="18.95" customHeight="1">
      <c r="D403" s="427"/>
      <c r="X403" s="479"/>
      <c r="BS403" s="479"/>
    </row>
    <row r="404" spans="3:71" ht="18.95" customHeight="1">
      <c r="D404" s="427"/>
      <c r="X404" s="479"/>
      <c r="BS404" s="479"/>
    </row>
    <row r="405" spans="3:71" ht="18.95" customHeight="1">
      <c r="D405" s="427"/>
      <c r="X405" s="479"/>
      <c r="BS405" s="479"/>
    </row>
    <row r="406" spans="3:71" ht="18.95" customHeight="1">
      <c r="D406" s="427"/>
      <c r="X406" s="479"/>
      <c r="BS406" s="479"/>
    </row>
    <row r="407" spans="3:71" ht="18.95" customHeight="1">
      <c r="D407" s="427"/>
      <c r="X407" s="479"/>
      <c r="BS407" s="479"/>
    </row>
    <row r="408" spans="3:71" ht="18.95" customHeight="1">
      <c r="D408" s="427"/>
      <c r="X408" s="479"/>
      <c r="BS408" s="479"/>
    </row>
    <row r="409" spans="3:71" ht="18.95" customHeight="1">
      <c r="D409" s="427"/>
      <c r="X409" s="479"/>
      <c r="BS409" s="479"/>
    </row>
    <row r="410" spans="3:71" ht="18.95" customHeight="1">
      <c r="D410" s="427"/>
      <c r="X410" s="479"/>
      <c r="BS410" s="479"/>
    </row>
    <row r="411" spans="3:71" ht="18.95" customHeight="1">
      <c r="D411" s="427"/>
      <c r="X411" s="479"/>
      <c r="BS411" s="479"/>
    </row>
    <row r="412" spans="3:71" ht="18.95" customHeight="1">
      <c r="D412" s="427"/>
      <c r="X412" s="479"/>
      <c r="BS412" s="479"/>
    </row>
    <row r="413" spans="3:71" ht="18.95" customHeight="1">
      <c r="D413" s="427"/>
      <c r="X413" s="479"/>
      <c r="BS413" s="479"/>
    </row>
    <row r="414" spans="3:71" ht="18.95" customHeight="1">
      <c r="D414" s="427"/>
      <c r="X414" s="479"/>
      <c r="BS414" s="479"/>
    </row>
    <row r="415" spans="3:71" ht="18.95" customHeight="1">
      <c r="D415" s="427"/>
      <c r="V415" s="479">
        <f>V371+1</f>
        <v>8</v>
      </c>
      <c r="BS415" s="479"/>
    </row>
    <row r="416" spans="3:71" ht="18.95" customHeight="1">
      <c r="C416" s="430" t="str">
        <f>目次!F1</f>
        <v>【契約監理/20240401/第1版】</v>
      </c>
      <c r="D416" s="427"/>
    </row>
    <row r="417" spans="4:4" ht="18.95" customHeight="1">
      <c r="D417" s="427"/>
    </row>
    <row r="418" spans="4:4" ht="18.95" customHeight="1">
      <c r="D418" s="427"/>
    </row>
    <row r="419" spans="4:4" ht="18.95" customHeight="1">
      <c r="D419" s="427"/>
    </row>
    <row r="420" spans="4:4" ht="18.95" customHeight="1">
      <c r="D420" s="427"/>
    </row>
    <row r="421" spans="4:4" ht="18.95" customHeight="1">
      <c r="D421" s="427"/>
    </row>
    <row r="422" spans="4:4" ht="18.95" customHeight="1">
      <c r="D422" s="427"/>
    </row>
    <row r="423" spans="4:4" ht="18.95" customHeight="1">
      <c r="D423" s="427"/>
    </row>
    <row r="424" spans="4:4" ht="18.95" customHeight="1">
      <c r="D424" s="427"/>
    </row>
    <row r="425" spans="4:4" ht="18.95" customHeight="1">
      <c r="D425" s="427"/>
    </row>
    <row r="426" spans="4:4" ht="18.95" customHeight="1">
      <c r="D426" s="427"/>
    </row>
    <row r="427" spans="4:4" ht="18.95" customHeight="1">
      <c r="D427" s="427"/>
    </row>
    <row r="428" spans="4:4" ht="18.95" customHeight="1">
      <c r="D428" s="427"/>
    </row>
    <row r="429" spans="4:4" ht="18.95" customHeight="1">
      <c r="D429" s="427"/>
    </row>
    <row r="430" spans="4:4" ht="18.95" customHeight="1">
      <c r="D430" s="427"/>
    </row>
    <row r="431" spans="4:4" ht="18.95" customHeight="1">
      <c r="D431" s="427"/>
    </row>
    <row r="432" spans="4:4" ht="18.95" customHeight="1">
      <c r="D432" s="427"/>
    </row>
    <row r="433" spans="4:4" ht="18.95" customHeight="1">
      <c r="D433" s="427"/>
    </row>
    <row r="434" spans="4:4" ht="18.95" customHeight="1">
      <c r="D434" s="427"/>
    </row>
    <row r="435" spans="4:4" ht="18.95" customHeight="1">
      <c r="D435" s="427"/>
    </row>
    <row r="436" spans="4:4" ht="18.95" customHeight="1">
      <c r="D436" s="427"/>
    </row>
    <row r="437" spans="4:4" ht="18.95" customHeight="1">
      <c r="D437" s="427"/>
    </row>
    <row r="438" spans="4:4" ht="18.95" customHeight="1">
      <c r="D438" s="427"/>
    </row>
    <row r="439" spans="4:4" ht="18.95" customHeight="1">
      <c r="D439" s="427"/>
    </row>
    <row r="440" spans="4:4" ht="18.95" customHeight="1">
      <c r="D440" s="427"/>
    </row>
    <row r="441" spans="4:4" ht="18.95" customHeight="1">
      <c r="D441" s="427"/>
    </row>
    <row r="442" spans="4:4" ht="18.95" customHeight="1">
      <c r="D442" s="427"/>
    </row>
    <row r="443" spans="4:4" ht="18.95" customHeight="1">
      <c r="D443" s="427"/>
    </row>
    <row r="444" spans="4:4" ht="18.95" customHeight="1">
      <c r="D444" s="427"/>
    </row>
    <row r="445" spans="4:4" ht="18.95" customHeight="1">
      <c r="D445" s="427"/>
    </row>
    <row r="446" spans="4:4" ht="18.95" customHeight="1">
      <c r="D446" s="427"/>
    </row>
    <row r="447" spans="4:4" ht="18.95" customHeight="1">
      <c r="D447" s="427"/>
    </row>
    <row r="448" spans="4:4" ht="18.95" customHeight="1">
      <c r="D448" s="427"/>
    </row>
    <row r="449" spans="3:71" ht="18.95" customHeight="1">
      <c r="D449" s="427"/>
    </row>
    <row r="450" spans="3:71" ht="18.95" customHeight="1">
      <c r="D450" s="427"/>
    </row>
    <row r="451" spans="3:71" ht="18.95" customHeight="1">
      <c r="D451" s="427"/>
    </row>
    <row r="452" spans="3:71" ht="18.95" customHeight="1">
      <c r="D452" s="427"/>
    </row>
    <row r="453" spans="3:71" ht="18.95" customHeight="1">
      <c r="D453" s="427"/>
    </row>
    <row r="454" spans="3:71" ht="18.95" customHeight="1">
      <c r="D454" s="427"/>
    </row>
    <row r="455" spans="3:71" ht="18.95" customHeight="1">
      <c r="D455" s="427"/>
    </row>
    <row r="456" spans="3:71" ht="18.95" customHeight="1">
      <c r="D456" s="427"/>
    </row>
    <row r="457" spans="3:71" ht="18.95" customHeight="1">
      <c r="D457" s="427"/>
    </row>
    <row r="458" spans="3:71" ht="18.95" customHeight="1">
      <c r="D458" s="427"/>
    </row>
    <row r="459" spans="3:71" ht="18.95" customHeight="1">
      <c r="D459" s="427"/>
      <c r="V459" s="479">
        <f>V415+1</f>
        <v>9</v>
      </c>
    </row>
    <row r="460" spans="3:71" ht="18.95" customHeight="1">
      <c r="C460" s="430" t="str">
        <f>目次!F1</f>
        <v>【契約監理/20240401/第1版】</v>
      </c>
      <c r="D460" s="427"/>
      <c r="X460" s="479"/>
      <c r="BS460" s="479"/>
    </row>
    <row r="461" spans="3:71" ht="18.95" customHeight="1">
      <c r="D461" s="427"/>
      <c r="X461" s="479"/>
      <c r="BS461" s="479"/>
    </row>
    <row r="462" spans="3:71" ht="18.95" customHeight="1">
      <c r="D462" s="427"/>
      <c r="X462" s="479"/>
      <c r="BS462" s="479"/>
    </row>
    <row r="463" spans="3:71" ht="18.95" customHeight="1">
      <c r="D463" s="427"/>
      <c r="X463" s="479"/>
      <c r="BS463" s="479"/>
    </row>
    <row r="464" spans="3:71" ht="18.95" customHeight="1">
      <c r="D464" s="427"/>
      <c r="X464" s="479"/>
      <c r="BS464" s="479"/>
    </row>
    <row r="465" spans="4:71" ht="18.95" customHeight="1">
      <c r="D465" s="427"/>
      <c r="X465" s="479"/>
      <c r="BS465" s="479"/>
    </row>
    <row r="466" spans="4:71" ht="18.95" customHeight="1">
      <c r="D466" s="427"/>
      <c r="X466" s="479"/>
      <c r="BS466" s="479"/>
    </row>
    <row r="467" spans="4:71" ht="18.95" customHeight="1">
      <c r="D467" s="427"/>
      <c r="X467" s="479"/>
      <c r="BS467" s="479"/>
    </row>
    <row r="468" spans="4:71" ht="18.95" customHeight="1">
      <c r="D468" s="427"/>
      <c r="X468" s="479"/>
      <c r="BS468" s="479"/>
    </row>
    <row r="469" spans="4:71" ht="18.95" customHeight="1">
      <c r="D469" s="427"/>
      <c r="X469" s="479"/>
      <c r="BS469" s="479"/>
    </row>
    <row r="470" spans="4:71" ht="18.95" customHeight="1">
      <c r="D470" s="427"/>
      <c r="X470" s="479"/>
      <c r="BS470" s="479"/>
    </row>
    <row r="471" spans="4:71" ht="18.95" customHeight="1">
      <c r="D471" s="427"/>
      <c r="X471" s="479"/>
      <c r="BS471" s="479"/>
    </row>
    <row r="472" spans="4:71" ht="18.95" customHeight="1">
      <c r="D472" s="427"/>
      <c r="X472" s="479"/>
      <c r="BS472" s="479"/>
    </row>
    <row r="473" spans="4:71" ht="18.95" customHeight="1">
      <c r="D473" s="427"/>
      <c r="X473" s="479"/>
      <c r="BS473" s="479"/>
    </row>
    <row r="474" spans="4:71" ht="18.95" customHeight="1">
      <c r="D474" s="427"/>
      <c r="X474" s="479"/>
      <c r="BS474" s="479"/>
    </row>
    <row r="475" spans="4:71" ht="18.95" customHeight="1">
      <c r="D475" s="427"/>
      <c r="X475" s="479"/>
      <c r="BS475" s="479"/>
    </row>
    <row r="476" spans="4:71" ht="18.95" customHeight="1">
      <c r="D476" s="427"/>
      <c r="X476" s="479"/>
      <c r="BS476" s="479"/>
    </row>
    <row r="477" spans="4:71" ht="18.95" customHeight="1">
      <c r="D477" s="427"/>
      <c r="X477" s="479"/>
      <c r="BS477" s="479"/>
    </row>
    <row r="478" spans="4:71" ht="18.95" customHeight="1">
      <c r="D478" s="427"/>
      <c r="X478" s="479"/>
      <c r="BS478" s="479"/>
    </row>
    <row r="479" spans="4:71" ht="18.95" customHeight="1">
      <c r="D479" s="427"/>
      <c r="X479" s="479"/>
      <c r="BS479" s="479"/>
    </row>
    <row r="480" spans="4:71" ht="18.95" customHeight="1">
      <c r="D480" s="427"/>
      <c r="X480" s="479"/>
      <c r="BS480" s="479"/>
    </row>
    <row r="481" spans="4:71" ht="18.95" customHeight="1">
      <c r="D481" s="427"/>
      <c r="X481" s="479"/>
      <c r="BS481" s="479"/>
    </row>
    <row r="482" spans="4:71" ht="18.95" customHeight="1">
      <c r="D482" s="427"/>
      <c r="X482" s="479"/>
      <c r="BS482" s="479"/>
    </row>
    <row r="483" spans="4:71" ht="18.95" customHeight="1">
      <c r="D483" s="427"/>
      <c r="X483" s="479"/>
      <c r="BS483" s="479"/>
    </row>
    <row r="484" spans="4:71" ht="18.95" customHeight="1">
      <c r="D484" s="427"/>
      <c r="X484" s="479"/>
      <c r="BS484" s="479"/>
    </row>
    <row r="485" spans="4:71" ht="18.95" customHeight="1">
      <c r="D485" s="427"/>
      <c r="X485" s="479"/>
      <c r="BS485" s="479"/>
    </row>
    <row r="486" spans="4:71" ht="18.95" customHeight="1">
      <c r="D486" s="427"/>
      <c r="X486" s="479"/>
      <c r="BS486" s="479"/>
    </row>
    <row r="487" spans="4:71" ht="18.95" customHeight="1">
      <c r="D487" s="427"/>
      <c r="X487" s="479"/>
      <c r="BS487" s="479"/>
    </row>
    <row r="488" spans="4:71" ht="18.95" customHeight="1">
      <c r="D488" s="427"/>
      <c r="X488" s="479"/>
      <c r="BS488" s="479"/>
    </row>
    <row r="489" spans="4:71" ht="18.95" customHeight="1">
      <c r="D489" s="427"/>
      <c r="X489" s="479"/>
      <c r="BS489" s="479"/>
    </row>
    <row r="490" spans="4:71" ht="18.95" customHeight="1">
      <c r="D490" s="427"/>
      <c r="X490" s="479"/>
      <c r="BS490" s="479"/>
    </row>
    <row r="491" spans="4:71" ht="18.95" customHeight="1">
      <c r="D491" s="427"/>
      <c r="X491" s="479"/>
      <c r="BS491" s="479"/>
    </row>
    <row r="492" spans="4:71" ht="18.95" customHeight="1">
      <c r="D492" s="427"/>
      <c r="X492" s="479"/>
      <c r="BS492" s="479"/>
    </row>
    <row r="493" spans="4:71" ht="18.95" customHeight="1">
      <c r="D493" s="427"/>
      <c r="X493" s="479"/>
      <c r="BS493" s="479"/>
    </row>
    <row r="494" spans="4:71" ht="18.95" customHeight="1">
      <c r="D494" s="427"/>
      <c r="X494" s="479"/>
      <c r="BS494" s="479"/>
    </row>
    <row r="495" spans="4:71" ht="18.95" customHeight="1">
      <c r="D495" s="427"/>
      <c r="X495" s="479"/>
      <c r="BS495" s="479"/>
    </row>
    <row r="496" spans="4:71" ht="18.95" customHeight="1">
      <c r="D496" s="427"/>
      <c r="X496" s="479"/>
      <c r="BS496" s="479"/>
    </row>
    <row r="497" spans="3:71" ht="18.95" customHeight="1">
      <c r="D497" s="427"/>
      <c r="X497" s="479"/>
      <c r="BS497" s="479"/>
    </row>
    <row r="498" spans="3:71" ht="18.95" customHeight="1">
      <c r="D498" s="427"/>
      <c r="X498" s="479"/>
      <c r="BS498" s="479"/>
    </row>
    <row r="499" spans="3:71" ht="18.95" customHeight="1">
      <c r="D499" s="427"/>
      <c r="X499" s="479"/>
      <c r="BS499" s="479"/>
    </row>
    <row r="500" spans="3:71" ht="18.95" customHeight="1">
      <c r="D500" s="427"/>
      <c r="X500" s="479"/>
      <c r="BS500" s="479"/>
    </row>
    <row r="501" spans="3:71" ht="18.95" customHeight="1">
      <c r="D501" s="427"/>
      <c r="X501" s="479"/>
      <c r="BS501" s="479"/>
    </row>
    <row r="502" spans="3:71" ht="18.95" customHeight="1">
      <c r="D502" s="427"/>
      <c r="X502" s="479"/>
      <c r="BS502" s="479"/>
    </row>
    <row r="503" spans="3:71" ht="18.95" customHeight="1">
      <c r="D503" s="427"/>
      <c r="V503" s="480">
        <f>V459+1</f>
        <v>10</v>
      </c>
      <c r="BS503" s="479"/>
    </row>
    <row r="504" spans="3:71" ht="18.95" customHeight="1">
      <c r="C504" s="430" t="str">
        <f>目次!F1</f>
        <v>【契約監理/20240401/第1版】</v>
      </c>
      <c r="D504" s="427"/>
    </row>
    <row r="505" spans="3:71" ht="18.95" customHeight="1">
      <c r="D505" s="427"/>
    </row>
    <row r="506" spans="3:71" ht="18.95" customHeight="1">
      <c r="D506" s="427"/>
    </row>
    <row r="507" spans="3:71" ht="18.95" customHeight="1">
      <c r="D507" s="427"/>
    </row>
    <row r="508" spans="3:71" ht="18.95" customHeight="1">
      <c r="D508" s="427"/>
    </row>
    <row r="509" spans="3:71" ht="18.95" customHeight="1">
      <c r="D509" s="427"/>
    </row>
    <row r="510" spans="3:71" ht="18.95" customHeight="1">
      <c r="D510" s="427"/>
    </row>
    <row r="511" spans="3:71" ht="18.95" customHeight="1">
      <c r="D511" s="427"/>
    </row>
    <row r="512" spans="3:71" ht="18.95" customHeight="1">
      <c r="D512" s="427"/>
    </row>
    <row r="513" spans="4:4" ht="18.95" customHeight="1">
      <c r="D513" s="427"/>
    </row>
    <row r="514" spans="4:4" ht="18.95" customHeight="1">
      <c r="D514" s="427"/>
    </row>
    <row r="515" spans="4:4" ht="18.95" customHeight="1">
      <c r="D515" s="427"/>
    </row>
    <row r="516" spans="4:4" ht="18.95" customHeight="1">
      <c r="D516" s="427"/>
    </row>
    <row r="517" spans="4:4" ht="18.95" customHeight="1">
      <c r="D517" s="427"/>
    </row>
    <row r="518" spans="4:4" ht="18.95" customHeight="1">
      <c r="D518" s="427"/>
    </row>
    <row r="519" spans="4:4" ht="18.95" customHeight="1">
      <c r="D519" s="427"/>
    </row>
    <row r="520" spans="4:4" ht="18.95" customHeight="1">
      <c r="D520" s="427"/>
    </row>
    <row r="521" spans="4:4" ht="18.95" customHeight="1">
      <c r="D521" s="427"/>
    </row>
    <row r="522" spans="4:4" ht="18.95" customHeight="1">
      <c r="D522" s="427"/>
    </row>
    <row r="523" spans="4:4" ht="18.95" customHeight="1">
      <c r="D523" s="427"/>
    </row>
    <row r="524" spans="4:4" ht="18.95" customHeight="1">
      <c r="D524" s="427"/>
    </row>
    <row r="525" spans="4:4" ht="18.95" customHeight="1">
      <c r="D525" s="427"/>
    </row>
    <row r="526" spans="4:4" ht="18.95" customHeight="1">
      <c r="D526" s="427"/>
    </row>
    <row r="527" spans="4:4" ht="18.95" customHeight="1">
      <c r="D527" s="427"/>
    </row>
    <row r="528" spans="4:4" ht="18.95" customHeight="1">
      <c r="D528" s="427"/>
    </row>
    <row r="529" spans="4:4" ht="18.95" customHeight="1">
      <c r="D529" s="427"/>
    </row>
    <row r="530" spans="4:4" ht="18.95" customHeight="1">
      <c r="D530" s="427"/>
    </row>
    <row r="531" spans="4:4" ht="18.95" customHeight="1">
      <c r="D531" s="427"/>
    </row>
    <row r="532" spans="4:4" ht="18.95" customHeight="1">
      <c r="D532" s="427"/>
    </row>
    <row r="533" spans="4:4" ht="18.95" customHeight="1">
      <c r="D533" s="427"/>
    </row>
    <row r="534" spans="4:4" ht="18.95" customHeight="1">
      <c r="D534" s="427"/>
    </row>
    <row r="535" spans="4:4" ht="18.95" customHeight="1">
      <c r="D535" s="427"/>
    </row>
    <row r="536" spans="4:4" ht="18.95" customHeight="1">
      <c r="D536" s="427"/>
    </row>
    <row r="537" spans="4:4" ht="18.95" customHeight="1">
      <c r="D537" s="427"/>
    </row>
    <row r="538" spans="4:4" ht="18.95" customHeight="1">
      <c r="D538" s="427"/>
    </row>
    <row r="539" spans="4:4" ht="18.95" customHeight="1">
      <c r="D539" s="427"/>
    </row>
    <row r="540" spans="4:4" ht="18.95" customHeight="1">
      <c r="D540" s="427"/>
    </row>
    <row r="541" spans="4:4" ht="18.95" customHeight="1">
      <c r="D541" s="427"/>
    </row>
    <row r="542" spans="4:4" ht="18.95" customHeight="1">
      <c r="D542" s="427"/>
    </row>
    <row r="543" spans="4:4" ht="18.95" customHeight="1">
      <c r="D543" s="427"/>
    </row>
    <row r="544" spans="4:4" ht="18.95" customHeight="1">
      <c r="D544" s="427"/>
    </row>
    <row r="545" spans="3:71" ht="18.95" customHeight="1">
      <c r="D545" s="427"/>
    </row>
    <row r="546" spans="3:71" ht="18.95" customHeight="1">
      <c r="D546" s="427"/>
    </row>
    <row r="547" spans="3:71" ht="18.95" customHeight="1">
      <c r="D547" s="427"/>
      <c r="V547" s="480">
        <f>V503+1</f>
        <v>11</v>
      </c>
    </row>
    <row r="548" spans="3:71" ht="18.95" customHeight="1">
      <c r="C548" s="430" t="str">
        <f>目次!F1</f>
        <v>【契約監理/20240401/第1版】</v>
      </c>
      <c r="D548" s="427"/>
      <c r="X548" s="479"/>
      <c r="BS548" s="479"/>
    </row>
    <row r="549" spans="3:71" ht="18.95" customHeight="1">
      <c r="D549" s="427"/>
      <c r="X549" s="479"/>
      <c r="BS549" s="479"/>
    </row>
    <row r="550" spans="3:71" ht="18.95" customHeight="1">
      <c r="D550" s="427"/>
      <c r="X550" s="479"/>
      <c r="BS550" s="479"/>
    </row>
    <row r="551" spans="3:71" ht="18.95" customHeight="1">
      <c r="D551" s="427"/>
      <c r="X551" s="479"/>
      <c r="BS551" s="479"/>
    </row>
    <row r="552" spans="3:71" ht="18.95" customHeight="1">
      <c r="D552" s="427"/>
      <c r="X552" s="479"/>
      <c r="BS552" s="479"/>
    </row>
    <row r="553" spans="3:71" ht="18.95" customHeight="1">
      <c r="D553" s="427"/>
      <c r="X553" s="479"/>
      <c r="BS553" s="479"/>
    </row>
    <row r="554" spans="3:71" ht="18.95" customHeight="1">
      <c r="D554" s="427"/>
      <c r="X554" s="479"/>
      <c r="BS554" s="479"/>
    </row>
    <row r="555" spans="3:71" ht="18.95" customHeight="1">
      <c r="D555" s="427"/>
      <c r="X555" s="479"/>
      <c r="BS555" s="479"/>
    </row>
    <row r="556" spans="3:71" ht="18.95" customHeight="1">
      <c r="D556" s="427"/>
      <c r="X556" s="479"/>
      <c r="BS556" s="479"/>
    </row>
    <row r="557" spans="3:71" ht="18.95" customHeight="1">
      <c r="D557" s="427"/>
      <c r="X557" s="479"/>
      <c r="BS557" s="479"/>
    </row>
    <row r="558" spans="3:71" ht="18.95" customHeight="1">
      <c r="D558" s="427"/>
      <c r="X558" s="479"/>
      <c r="BS558" s="479"/>
    </row>
    <row r="559" spans="3:71" ht="18.95" customHeight="1">
      <c r="D559" s="427"/>
      <c r="X559" s="479"/>
      <c r="BS559" s="479"/>
    </row>
    <row r="560" spans="3:71" ht="18.95" customHeight="1">
      <c r="D560" s="427"/>
      <c r="X560" s="479"/>
      <c r="BS560" s="479"/>
    </row>
    <row r="561" spans="4:71" ht="18.95" customHeight="1">
      <c r="D561" s="427"/>
      <c r="X561" s="479"/>
      <c r="BS561" s="479"/>
    </row>
    <row r="562" spans="4:71" ht="18.95" customHeight="1">
      <c r="D562" s="427"/>
      <c r="X562" s="479"/>
      <c r="BS562" s="479"/>
    </row>
    <row r="563" spans="4:71" ht="18.95" customHeight="1">
      <c r="D563" s="427"/>
      <c r="X563" s="479"/>
      <c r="BS563" s="479"/>
    </row>
    <row r="564" spans="4:71" ht="18.95" customHeight="1">
      <c r="D564" s="427"/>
      <c r="X564" s="479"/>
      <c r="BS564" s="479"/>
    </row>
    <row r="565" spans="4:71" ht="18.95" customHeight="1">
      <c r="D565" s="427"/>
      <c r="X565" s="479"/>
      <c r="BS565" s="479"/>
    </row>
    <row r="566" spans="4:71" ht="18.95" customHeight="1">
      <c r="D566" s="427"/>
      <c r="X566" s="479"/>
      <c r="BS566" s="479"/>
    </row>
    <row r="567" spans="4:71" ht="18.95" customHeight="1">
      <c r="D567" s="427"/>
      <c r="X567" s="479"/>
      <c r="BS567" s="479"/>
    </row>
    <row r="568" spans="4:71" ht="18.95" customHeight="1">
      <c r="D568" s="427"/>
      <c r="X568" s="479"/>
      <c r="BS568" s="479"/>
    </row>
    <row r="569" spans="4:71" ht="18.95" customHeight="1">
      <c r="D569" s="427"/>
      <c r="X569" s="479"/>
      <c r="BS569" s="479"/>
    </row>
    <row r="570" spans="4:71" ht="18.95" customHeight="1">
      <c r="D570" s="427"/>
      <c r="X570" s="479"/>
      <c r="BS570" s="479"/>
    </row>
    <row r="571" spans="4:71" ht="18.95" customHeight="1">
      <c r="D571" s="427"/>
      <c r="X571" s="479"/>
      <c r="BS571" s="479"/>
    </row>
    <row r="572" spans="4:71" ht="18.95" customHeight="1">
      <c r="D572" s="427"/>
      <c r="X572" s="479"/>
      <c r="BS572" s="479"/>
    </row>
    <row r="573" spans="4:71" ht="18.95" customHeight="1">
      <c r="D573" s="427"/>
      <c r="X573" s="479"/>
      <c r="BS573" s="479"/>
    </row>
    <row r="574" spans="4:71" ht="18.95" customHeight="1">
      <c r="D574" s="427"/>
      <c r="X574" s="479"/>
      <c r="BS574" s="479"/>
    </row>
    <row r="575" spans="4:71" ht="18.95" customHeight="1">
      <c r="D575" s="427"/>
      <c r="X575" s="479"/>
      <c r="BS575" s="479"/>
    </row>
    <row r="576" spans="4:71" ht="18.95" customHeight="1">
      <c r="D576" s="427"/>
      <c r="X576" s="479"/>
      <c r="BS576" s="479"/>
    </row>
    <row r="577" spans="3:71" ht="18.95" customHeight="1">
      <c r="D577" s="427"/>
      <c r="X577" s="479"/>
      <c r="BS577" s="479"/>
    </row>
    <row r="578" spans="3:71" ht="18.95" customHeight="1">
      <c r="D578" s="427"/>
      <c r="X578" s="479"/>
      <c r="BS578" s="479"/>
    </row>
    <row r="579" spans="3:71" ht="18.95" customHeight="1">
      <c r="D579" s="427"/>
      <c r="X579" s="479"/>
      <c r="BS579" s="479"/>
    </row>
    <row r="580" spans="3:71" ht="18.95" customHeight="1">
      <c r="D580" s="427"/>
      <c r="X580" s="479"/>
      <c r="BS580" s="479"/>
    </row>
    <row r="581" spans="3:71" ht="18.95" customHeight="1">
      <c r="D581" s="427"/>
      <c r="X581" s="479"/>
      <c r="BS581" s="479"/>
    </row>
    <row r="582" spans="3:71" ht="18.95" customHeight="1">
      <c r="D582" s="427"/>
      <c r="X582" s="479"/>
      <c r="BS582" s="479"/>
    </row>
    <row r="583" spans="3:71" ht="18.95" customHeight="1">
      <c r="D583" s="427"/>
      <c r="X583" s="479"/>
      <c r="BS583" s="479"/>
    </row>
    <row r="584" spans="3:71" ht="18.95" customHeight="1">
      <c r="D584" s="427"/>
      <c r="X584" s="479"/>
      <c r="BS584" s="479"/>
    </row>
    <row r="585" spans="3:71" ht="18.95" customHeight="1">
      <c r="D585" s="427"/>
      <c r="X585" s="479"/>
      <c r="BS585" s="479"/>
    </row>
    <row r="586" spans="3:71" ht="18.95" customHeight="1">
      <c r="D586" s="427"/>
      <c r="X586" s="479"/>
      <c r="BS586" s="479"/>
    </row>
    <row r="587" spans="3:71" ht="18.95" customHeight="1">
      <c r="D587" s="427"/>
      <c r="X587" s="479"/>
      <c r="BS587" s="479"/>
    </row>
    <row r="588" spans="3:71" ht="18.95" customHeight="1">
      <c r="D588" s="427"/>
      <c r="X588" s="479"/>
      <c r="BS588" s="479"/>
    </row>
    <row r="589" spans="3:71" ht="18.95" customHeight="1">
      <c r="D589" s="427"/>
      <c r="X589" s="479"/>
      <c r="BS589" s="479"/>
    </row>
    <row r="590" spans="3:71" ht="18.95" customHeight="1">
      <c r="D590" s="427"/>
      <c r="X590" s="479"/>
      <c r="BS590" s="479"/>
    </row>
    <row r="591" spans="3:71" ht="18.95" customHeight="1">
      <c r="D591" s="427"/>
      <c r="V591" s="480">
        <f>V547+1</f>
        <v>12</v>
      </c>
      <c r="BS591" s="479"/>
    </row>
    <row r="592" spans="3:71" ht="18.95" customHeight="1">
      <c r="C592" s="430" t="str">
        <f>目次!F1</f>
        <v>【契約監理/20240401/第1版】</v>
      </c>
      <c r="D592" s="427"/>
      <c r="X592" s="479"/>
      <c r="BS592" s="479"/>
    </row>
    <row r="593" spans="4:71" ht="18.95" customHeight="1">
      <c r="D593" s="427"/>
      <c r="X593" s="479"/>
      <c r="BS593" s="479"/>
    </row>
    <row r="594" spans="4:71" ht="18.95" customHeight="1">
      <c r="D594" s="427"/>
      <c r="X594" s="479"/>
      <c r="BS594" s="479"/>
    </row>
    <row r="595" spans="4:71" ht="18.95" customHeight="1">
      <c r="D595" s="427"/>
      <c r="X595" s="479"/>
      <c r="BS595" s="479"/>
    </row>
    <row r="596" spans="4:71" ht="18.95" customHeight="1">
      <c r="D596" s="427"/>
      <c r="X596" s="479"/>
      <c r="BS596" s="479"/>
    </row>
    <row r="597" spans="4:71" ht="18.95" customHeight="1">
      <c r="D597" s="427"/>
      <c r="X597" s="479"/>
      <c r="BS597" s="479"/>
    </row>
    <row r="598" spans="4:71" ht="18.95" customHeight="1">
      <c r="D598" s="427"/>
      <c r="X598" s="479"/>
      <c r="BS598" s="479"/>
    </row>
    <row r="599" spans="4:71" ht="18.95" customHeight="1">
      <c r="D599" s="427"/>
      <c r="X599" s="479"/>
      <c r="BS599" s="479"/>
    </row>
    <row r="600" spans="4:71" ht="18.95" customHeight="1">
      <c r="D600" s="427"/>
      <c r="X600" s="479"/>
      <c r="BS600" s="479"/>
    </row>
    <row r="601" spans="4:71" ht="18.95" customHeight="1">
      <c r="D601" s="427"/>
      <c r="X601" s="479"/>
      <c r="BS601" s="479"/>
    </row>
    <row r="602" spans="4:71" ht="18.95" customHeight="1">
      <c r="D602" s="427"/>
      <c r="X602" s="479"/>
      <c r="BS602" s="479"/>
    </row>
    <row r="603" spans="4:71" ht="18.95" customHeight="1">
      <c r="D603" s="427"/>
      <c r="X603" s="479"/>
      <c r="BS603" s="479"/>
    </row>
    <row r="604" spans="4:71" ht="18.95" customHeight="1">
      <c r="D604" s="427"/>
      <c r="X604" s="479"/>
      <c r="BS604" s="479"/>
    </row>
    <row r="605" spans="4:71" ht="18.95" customHeight="1">
      <c r="D605" s="427"/>
      <c r="X605" s="479"/>
      <c r="BS605" s="479"/>
    </row>
    <row r="606" spans="4:71" ht="18.95" customHeight="1">
      <c r="D606" s="427"/>
      <c r="X606" s="479"/>
      <c r="BS606" s="479"/>
    </row>
    <row r="607" spans="4:71" ht="18.95" customHeight="1">
      <c r="D607" s="427"/>
      <c r="X607" s="479"/>
      <c r="BS607" s="479"/>
    </row>
    <row r="608" spans="4:71" ht="18.95" customHeight="1">
      <c r="D608" s="427"/>
      <c r="X608" s="479"/>
      <c r="BS608" s="479"/>
    </row>
    <row r="609" spans="4:71" ht="18.95" customHeight="1">
      <c r="D609" s="427"/>
      <c r="X609" s="479"/>
      <c r="BS609" s="479"/>
    </row>
    <row r="610" spans="4:71" ht="18.95" customHeight="1">
      <c r="D610" s="427"/>
      <c r="X610" s="479"/>
      <c r="BS610" s="479"/>
    </row>
    <row r="611" spans="4:71" ht="18.95" customHeight="1">
      <c r="D611" s="427"/>
      <c r="X611" s="479"/>
      <c r="BS611" s="479"/>
    </row>
    <row r="612" spans="4:71" ht="18.95" customHeight="1">
      <c r="D612" s="427"/>
      <c r="X612" s="479"/>
      <c r="BS612" s="479"/>
    </row>
    <row r="613" spans="4:71" ht="18.95" customHeight="1">
      <c r="D613" s="427"/>
      <c r="X613" s="479"/>
      <c r="BS613" s="479"/>
    </row>
    <row r="614" spans="4:71" ht="18.95" customHeight="1">
      <c r="D614" s="427"/>
      <c r="X614" s="479"/>
      <c r="BS614" s="479"/>
    </row>
    <row r="615" spans="4:71" ht="18.95" customHeight="1">
      <c r="D615" s="427"/>
      <c r="X615" s="479"/>
      <c r="BS615" s="479"/>
    </row>
    <row r="616" spans="4:71" ht="18.95" customHeight="1">
      <c r="D616" s="427"/>
      <c r="X616" s="479"/>
      <c r="BS616" s="479"/>
    </row>
    <row r="617" spans="4:71" ht="18.95" customHeight="1">
      <c r="D617" s="427"/>
      <c r="X617" s="479"/>
      <c r="BS617" s="479"/>
    </row>
    <row r="618" spans="4:71" ht="18.95" customHeight="1">
      <c r="D618" s="427"/>
      <c r="X618" s="479"/>
      <c r="BS618" s="479"/>
    </row>
    <row r="619" spans="4:71" ht="18.95" customHeight="1">
      <c r="D619" s="427"/>
      <c r="X619" s="479"/>
      <c r="BS619" s="479"/>
    </row>
    <row r="620" spans="4:71" ht="18.95" customHeight="1">
      <c r="D620" s="427"/>
      <c r="X620" s="479"/>
      <c r="BS620" s="479"/>
    </row>
    <row r="621" spans="4:71" ht="18.95" customHeight="1">
      <c r="D621" s="427"/>
      <c r="X621" s="479"/>
      <c r="BS621" s="479"/>
    </row>
    <row r="622" spans="4:71" ht="18.95" customHeight="1">
      <c r="D622" s="427"/>
      <c r="X622" s="479"/>
      <c r="BS622" s="479"/>
    </row>
    <row r="623" spans="4:71" ht="18.95" customHeight="1">
      <c r="D623" s="427"/>
      <c r="X623" s="479"/>
      <c r="BS623" s="479"/>
    </row>
    <row r="624" spans="4:71" ht="18.95" customHeight="1">
      <c r="D624" s="427"/>
      <c r="X624" s="479"/>
      <c r="BS624" s="479"/>
    </row>
    <row r="625" spans="3:71" ht="18.95" customHeight="1">
      <c r="D625" s="427"/>
      <c r="X625" s="479"/>
      <c r="BS625" s="479"/>
    </row>
    <row r="626" spans="3:71" ht="18.95" customHeight="1">
      <c r="D626" s="427"/>
      <c r="X626" s="479"/>
      <c r="BS626" s="479"/>
    </row>
    <row r="627" spans="3:71" ht="18.95" customHeight="1">
      <c r="D627" s="427"/>
      <c r="X627" s="479"/>
      <c r="BS627" s="479"/>
    </row>
    <row r="628" spans="3:71" ht="18.95" customHeight="1">
      <c r="D628" s="427"/>
      <c r="X628" s="479"/>
      <c r="BS628" s="479"/>
    </row>
    <row r="629" spans="3:71" ht="18.95" customHeight="1">
      <c r="D629" s="427"/>
      <c r="X629" s="479"/>
      <c r="BS629" s="479"/>
    </row>
    <row r="630" spans="3:71" ht="18.95" customHeight="1">
      <c r="D630" s="427"/>
      <c r="X630" s="479"/>
      <c r="BS630" s="479"/>
    </row>
    <row r="631" spans="3:71" ht="18.95" customHeight="1">
      <c r="D631" s="427"/>
      <c r="X631" s="479"/>
      <c r="BS631" s="479"/>
    </row>
    <row r="632" spans="3:71" ht="18.95" customHeight="1">
      <c r="D632" s="427"/>
      <c r="X632" s="479"/>
      <c r="BS632" s="479"/>
    </row>
    <row r="633" spans="3:71" ht="18.95" customHeight="1">
      <c r="D633" s="427"/>
      <c r="X633" s="479"/>
      <c r="BS633" s="479"/>
    </row>
    <row r="634" spans="3:71" ht="18.95" customHeight="1">
      <c r="D634" s="427"/>
      <c r="X634" s="479"/>
      <c r="BS634" s="479"/>
    </row>
    <row r="635" spans="3:71" ht="18.95" customHeight="1">
      <c r="D635" s="427"/>
      <c r="V635" s="480">
        <f>V591+1</f>
        <v>13</v>
      </c>
    </row>
    <row r="636" spans="3:71" ht="18.95" customHeight="1">
      <c r="C636" s="430" t="str">
        <f>目次!F1</f>
        <v>【契約監理/20240401/第1版】</v>
      </c>
      <c r="D636" s="427"/>
      <c r="X636" s="479"/>
      <c r="BS636" s="479"/>
    </row>
    <row r="637" spans="3:71" ht="18.95" customHeight="1">
      <c r="D637" s="427"/>
      <c r="X637" s="479"/>
      <c r="BS637" s="479"/>
    </row>
    <row r="638" spans="3:71" ht="18.95" customHeight="1">
      <c r="D638" s="427"/>
      <c r="X638" s="479"/>
      <c r="BS638" s="479"/>
    </row>
    <row r="639" spans="3:71" ht="18.95" customHeight="1">
      <c r="D639" s="427"/>
      <c r="X639" s="479"/>
      <c r="BS639" s="479"/>
    </row>
    <row r="640" spans="3:71" ht="18.95" customHeight="1">
      <c r="D640" s="427"/>
      <c r="X640" s="479"/>
      <c r="BS640" s="479"/>
    </row>
    <row r="641" spans="4:71" ht="18.95" customHeight="1">
      <c r="D641" s="427"/>
      <c r="X641" s="479"/>
      <c r="BS641" s="479"/>
    </row>
    <row r="642" spans="4:71" ht="18.95" customHeight="1">
      <c r="D642" s="427"/>
      <c r="X642" s="479"/>
      <c r="BS642" s="479"/>
    </row>
    <row r="643" spans="4:71" ht="18.95" customHeight="1">
      <c r="D643" s="427"/>
      <c r="X643" s="479"/>
      <c r="BS643" s="479"/>
    </row>
    <row r="644" spans="4:71" ht="18.95" customHeight="1">
      <c r="D644" s="427"/>
      <c r="X644" s="479"/>
      <c r="BS644" s="479"/>
    </row>
    <row r="645" spans="4:71" ht="18.95" customHeight="1">
      <c r="D645" s="427"/>
      <c r="X645" s="479"/>
      <c r="BS645" s="479"/>
    </row>
    <row r="646" spans="4:71" ht="18.95" customHeight="1">
      <c r="D646" s="427"/>
      <c r="X646" s="479"/>
      <c r="BS646" s="479"/>
    </row>
    <row r="647" spans="4:71" ht="18.95" customHeight="1">
      <c r="D647" s="427"/>
      <c r="X647" s="479"/>
      <c r="BS647" s="479"/>
    </row>
    <row r="648" spans="4:71" ht="18.95" customHeight="1">
      <c r="D648" s="427"/>
      <c r="X648" s="479"/>
      <c r="BS648" s="479"/>
    </row>
    <row r="649" spans="4:71" ht="18.95" customHeight="1">
      <c r="D649" s="427"/>
      <c r="X649" s="479"/>
      <c r="BS649" s="479"/>
    </row>
    <row r="650" spans="4:71" ht="18.95" customHeight="1">
      <c r="D650" s="427"/>
      <c r="X650" s="479"/>
      <c r="BS650" s="479"/>
    </row>
    <row r="651" spans="4:71" ht="18.95" customHeight="1">
      <c r="D651" s="427"/>
      <c r="X651" s="479"/>
      <c r="BS651" s="479"/>
    </row>
    <row r="652" spans="4:71" ht="18.95" customHeight="1">
      <c r="D652" s="427"/>
      <c r="X652" s="479"/>
      <c r="BS652" s="479"/>
    </row>
    <row r="653" spans="4:71" ht="18.95" customHeight="1">
      <c r="D653" s="427"/>
      <c r="X653" s="479"/>
      <c r="BS653" s="479"/>
    </row>
    <row r="654" spans="4:71" ht="18.95" customHeight="1">
      <c r="D654" s="427"/>
      <c r="X654" s="479"/>
      <c r="BS654" s="479"/>
    </row>
    <row r="655" spans="4:71" ht="18.95" customHeight="1">
      <c r="D655" s="427"/>
      <c r="X655" s="479"/>
      <c r="BS655" s="479"/>
    </row>
    <row r="656" spans="4:71" ht="18.95" customHeight="1">
      <c r="D656" s="427"/>
      <c r="X656" s="479"/>
      <c r="BS656" s="479"/>
    </row>
    <row r="657" spans="4:71" ht="18.95" customHeight="1">
      <c r="D657" s="427"/>
      <c r="X657" s="479"/>
      <c r="BS657" s="479"/>
    </row>
    <row r="658" spans="4:71" ht="18.95" customHeight="1">
      <c r="D658" s="427"/>
      <c r="X658" s="479"/>
      <c r="BS658" s="479"/>
    </row>
    <row r="659" spans="4:71" ht="18.95" customHeight="1">
      <c r="D659" s="427"/>
      <c r="X659" s="479"/>
      <c r="BS659" s="479"/>
    </row>
    <row r="660" spans="4:71" ht="18.95" customHeight="1">
      <c r="D660" s="427"/>
      <c r="X660" s="479"/>
      <c r="BS660" s="479"/>
    </row>
    <row r="661" spans="4:71" ht="18.95" customHeight="1">
      <c r="D661" s="427"/>
      <c r="X661" s="479"/>
      <c r="BS661" s="479"/>
    </row>
    <row r="662" spans="4:71" ht="18.95" customHeight="1">
      <c r="D662" s="427"/>
      <c r="X662" s="479"/>
      <c r="BS662" s="479"/>
    </row>
    <row r="663" spans="4:71" ht="18.95" customHeight="1">
      <c r="D663" s="427"/>
      <c r="X663" s="479"/>
      <c r="BS663" s="479"/>
    </row>
    <row r="664" spans="4:71" ht="18.95" customHeight="1">
      <c r="D664" s="427"/>
      <c r="X664" s="479"/>
      <c r="BS664" s="479"/>
    </row>
    <row r="665" spans="4:71" ht="18.95" customHeight="1">
      <c r="D665" s="427"/>
      <c r="X665" s="479"/>
      <c r="BS665" s="479"/>
    </row>
    <row r="666" spans="4:71" ht="18.95" customHeight="1">
      <c r="D666" s="427"/>
      <c r="X666" s="479"/>
      <c r="BS666" s="479"/>
    </row>
    <row r="667" spans="4:71" ht="18.95" customHeight="1">
      <c r="D667" s="427"/>
      <c r="X667" s="479"/>
      <c r="BS667" s="479"/>
    </row>
    <row r="668" spans="4:71" ht="18.95" customHeight="1">
      <c r="D668" s="427"/>
      <c r="X668" s="479"/>
      <c r="BS668" s="479"/>
    </row>
    <row r="669" spans="4:71" ht="18.95" customHeight="1">
      <c r="D669" s="427"/>
      <c r="X669" s="479"/>
      <c r="BS669" s="479"/>
    </row>
    <row r="670" spans="4:71" ht="18.95" customHeight="1">
      <c r="D670" s="427"/>
      <c r="X670" s="479"/>
      <c r="BS670" s="479"/>
    </row>
    <row r="671" spans="4:71" ht="18.95" customHeight="1">
      <c r="D671" s="427"/>
      <c r="X671" s="479"/>
      <c r="BS671" s="479"/>
    </row>
    <row r="672" spans="4:71" ht="18.95" customHeight="1">
      <c r="D672" s="427"/>
      <c r="X672" s="479"/>
      <c r="BS672" s="479"/>
    </row>
    <row r="673" spans="3:71" ht="18.95" customHeight="1">
      <c r="D673" s="427"/>
      <c r="X673" s="479"/>
      <c r="BS673" s="479"/>
    </row>
    <row r="674" spans="3:71" ht="18.95" customHeight="1">
      <c r="D674" s="427"/>
      <c r="X674" s="479"/>
      <c r="BS674" s="479"/>
    </row>
    <row r="675" spans="3:71" ht="18.95" customHeight="1">
      <c r="D675" s="427"/>
      <c r="X675" s="479"/>
      <c r="BS675" s="479"/>
    </row>
    <row r="676" spans="3:71" ht="18.95" customHeight="1">
      <c r="D676" s="427"/>
      <c r="X676" s="479"/>
      <c r="BS676" s="479"/>
    </row>
    <row r="677" spans="3:71" ht="18.95" customHeight="1">
      <c r="D677" s="427"/>
      <c r="X677" s="479"/>
      <c r="BS677" s="479"/>
    </row>
    <row r="678" spans="3:71" ht="18.95" customHeight="1">
      <c r="D678" s="427"/>
      <c r="X678" s="479"/>
      <c r="BS678" s="479"/>
    </row>
    <row r="679" spans="3:71" ht="18.95" customHeight="1">
      <c r="D679" s="427"/>
      <c r="V679" s="480">
        <f>V635+1</f>
        <v>14</v>
      </c>
      <c r="BS679" s="479"/>
    </row>
    <row r="680" spans="3:71" ht="18.95" customHeight="1">
      <c r="C680" s="430" t="str">
        <f>目次!F1</f>
        <v>【契約監理/20240401/第1版】</v>
      </c>
      <c r="D680" s="427"/>
      <c r="X680" s="479"/>
      <c r="BS680" s="479"/>
    </row>
    <row r="681" spans="3:71" ht="18.95" customHeight="1">
      <c r="D681" s="427"/>
      <c r="X681" s="479"/>
      <c r="BS681" s="479"/>
    </row>
    <row r="682" spans="3:71" ht="18.95" customHeight="1">
      <c r="D682" s="427"/>
      <c r="X682" s="479"/>
      <c r="BS682" s="479"/>
    </row>
    <row r="683" spans="3:71" ht="18.95" customHeight="1">
      <c r="D683" s="427"/>
      <c r="X683" s="479"/>
      <c r="BS683" s="479"/>
    </row>
    <row r="684" spans="3:71" ht="18.95" customHeight="1">
      <c r="D684" s="427"/>
      <c r="X684" s="479"/>
      <c r="BS684" s="479"/>
    </row>
    <row r="685" spans="3:71" ht="18.95" customHeight="1">
      <c r="D685" s="427"/>
      <c r="X685" s="479"/>
      <c r="BS685" s="479"/>
    </row>
    <row r="686" spans="3:71" ht="18.95" customHeight="1">
      <c r="D686" s="427"/>
      <c r="X686" s="479"/>
      <c r="BS686" s="479"/>
    </row>
    <row r="687" spans="3:71" ht="18.95" customHeight="1">
      <c r="D687" s="427"/>
      <c r="X687" s="479"/>
      <c r="BS687" s="479"/>
    </row>
    <row r="688" spans="3:71" ht="18.95" customHeight="1">
      <c r="D688" s="427"/>
      <c r="X688" s="479"/>
      <c r="BS688" s="479"/>
    </row>
    <row r="689" spans="4:71" ht="18.95" customHeight="1">
      <c r="D689" s="427"/>
      <c r="X689" s="479"/>
      <c r="BS689" s="479"/>
    </row>
    <row r="690" spans="4:71" ht="18.95" customHeight="1">
      <c r="D690" s="427"/>
      <c r="X690" s="479"/>
      <c r="BS690" s="479"/>
    </row>
    <row r="691" spans="4:71" ht="18.95" customHeight="1">
      <c r="D691" s="427"/>
      <c r="X691" s="479"/>
      <c r="BS691" s="479"/>
    </row>
    <row r="692" spans="4:71" ht="18.95" customHeight="1">
      <c r="D692" s="427"/>
      <c r="X692" s="479"/>
      <c r="BS692" s="479"/>
    </row>
    <row r="693" spans="4:71" ht="18.95" customHeight="1">
      <c r="D693" s="427"/>
      <c r="X693" s="479"/>
      <c r="BS693" s="479"/>
    </row>
    <row r="694" spans="4:71" ht="18.95" customHeight="1">
      <c r="D694" s="427"/>
      <c r="X694" s="479"/>
      <c r="BS694" s="479"/>
    </row>
    <row r="695" spans="4:71" ht="18.95" customHeight="1">
      <c r="D695" s="427"/>
      <c r="X695" s="479"/>
      <c r="BS695" s="479"/>
    </row>
    <row r="696" spans="4:71" ht="18.95" customHeight="1">
      <c r="D696" s="427"/>
      <c r="X696" s="479"/>
      <c r="BS696" s="479"/>
    </row>
    <row r="697" spans="4:71" ht="18.95" customHeight="1">
      <c r="D697" s="427"/>
      <c r="X697" s="479"/>
      <c r="BS697" s="479"/>
    </row>
    <row r="698" spans="4:71" ht="18.95" customHeight="1">
      <c r="D698" s="427"/>
      <c r="X698" s="479"/>
      <c r="BS698" s="479"/>
    </row>
    <row r="699" spans="4:71" ht="18.95" customHeight="1">
      <c r="D699" s="427"/>
      <c r="X699" s="479"/>
      <c r="BS699" s="479"/>
    </row>
    <row r="700" spans="4:71" ht="18.95" customHeight="1">
      <c r="D700" s="427"/>
      <c r="X700" s="479"/>
      <c r="BS700" s="479"/>
    </row>
    <row r="701" spans="4:71" ht="18.95" customHeight="1">
      <c r="D701" s="427"/>
      <c r="X701" s="479"/>
      <c r="BS701" s="479"/>
    </row>
    <row r="702" spans="4:71" ht="18.95" customHeight="1">
      <c r="D702" s="427"/>
      <c r="X702" s="479"/>
      <c r="BS702" s="479"/>
    </row>
    <row r="703" spans="4:71" ht="18.95" customHeight="1">
      <c r="D703" s="427"/>
      <c r="X703" s="479"/>
      <c r="BS703" s="479"/>
    </row>
    <row r="704" spans="4:71" ht="18.95" customHeight="1">
      <c r="D704" s="427"/>
      <c r="X704" s="479"/>
      <c r="BS704" s="479"/>
    </row>
    <row r="705" spans="4:71" ht="18.95" customHeight="1">
      <c r="D705" s="427"/>
      <c r="X705" s="479"/>
      <c r="BS705" s="479"/>
    </row>
    <row r="706" spans="4:71" ht="18.95" customHeight="1">
      <c r="D706" s="427"/>
      <c r="X706" s="479"/>
      <c r="BS706" s="479"/>
    </row>
    <row r="707" spans="4:71" ht="18.95" customHeight="1">
      <c r="D707" s="427"/>
      <c r="X707" s="479"/>
      <c r="BS707" s="479"/>
    </row>
    <row r="708" spans="4:71" ht="18.95" customHeight="1">
      <c r="D708" s="427"/>
      <c r="X708" s="479"/>
      <c r="BS708" s="479"/>
    </row>
    <row r="709" spans="4:71" ht="18.95" customHeight="1">
      <c r="D709" s="427"/>
      <c r="X709" s="479"/>
      <c r="BS709" s="479"/>
    </row>
    <row r="710" spans="4:71" ht="18.95" customHeight="1">
      <c r="D710" s="427"/>
      <c r="X710" s="479"/>
      <c r="BS710" s="479"/>
    </row>
    <row r="711" spans="4:71" ht="18.95" customHeight="1">
      <c r="D711" s="427"/>
      <c r="X711" s="479"/>
      <c r="BS711" s="479"/>
    </row>
    <row r="712" spans="4:71" ht="18.95" customHeight="1">
      <c r="D712" s="427"/>
      <c r="X712" s="479"/>
      <c r="BS712" s="479"/>
    </row>
    <row r="713" spans="4:71" ht="18.95" customHeight="1">
      <c r="D713" s="427"/>
      <c r="X713" s="479"/>
      <c r="BS713" s="479"/>
    </row>
    <row r="714" spans="4:71" ht="18.95" customHeight="1">
      <c r="D714" s="427"/>
      <c r="X714" s="479"/>
      <c r="BS714" s="479"/>
    </row>
    <row r="715" spans="4:71" ht="18.95" customHeight="1">
      <c r="D715" s="427"/>
      <c r="X715" s="479"/>
      <c r="BS715" s="479"/>
    </row>
    <row r="716" spans="4:71" ht="18.95" customHeight="1">
      <c r="D716" s="427"/>
      <c r="X716" s="479"/>
      <c r="BS716" s="479"/>
    </row>
    <row r="717" spans="4:71" ht="18.95" customHeight="1">
      <c r="D717" s="427"/>
      <c r="X717" s="479"/>
      <c r="BS717" s="479"/>
    </row>
    <row r="718" spans="4:71" ht="18.95" customHeight="1">
      <c r="D718" s="427"/>
      <c r="X718" s="479"/>
      <c r="BS718" s="479"/>
    </row>
    <row r="719" spans="4:71" ht="18.95" customHeight="1">
      <c r="D719" s="427"/>
      <c r="X719" s="479"/>
      <c r="BS719" s="479"/>
    </row>
    <row r="720" spans="4:71" ht="18.95" customHeight="1">
      <c r="D720" s="427"/>
      <c r="X720" s="479"/>
      <c r="BS720" s="479"/>
    </row>
    <row r="721" spans="3:71" ht="18.95" customHeight="1">
      <c r="D721" s="427"/>
      <c r="X721" s="479"/>
      <c r="BS721" s="479"/>
    </row>
    <row r="722" spans="3:71" ht="18.95" customHeight="1">
      <c r="D722" s="427"/>
      <c r="X722" s="479"/>
      <c r="BS722" s="479"/>
    </row>
    <row r="723" spans="3:71" ht="18.95" customHeight="1">
      <c r="D723" s="427"/>
      <c r="V723" s="480">
        <f>V679+1</f>
        <v>15</v>
      </c>
      <c r="BS723" s="479"/>
    </row>
    <row r="724" spans="3:71" ht="18.95" customHeight="1">
      <c r="C724" s="430" t="str">
        <f>目次!F1</f>
        <v>【契約監理/20240401/第1版】</v>
      </c>
      <c r="D724" s="427"/>
      <c r="X724" s="479"/>
      <c r="BS724" s="479"/>
    </row>
    <row r="725" spans="3:71" ht="18.95" customHeight="1">
      <c r="D725" s="427"/>
      <c r="X725" s="479"/>
      <c r="BS725" s="479"/>
    </row>
    <row r="726" spans="3:71" ht="18.95" customHeight="1">
      <c r="D726" s="427"/>
      <c r="X726" s="479"/>
      <c r="BS726" s="479"/>
    </row>
    <row r="727" spans="3:71" ht="18.95" customHeight="1">
      <c r="D727" s="427"/>
      <c r="X727" s="479"/>
      <c r="BS727" s="479"/>
    </row>
    <row r="728" spans="3:71" ht="18.95" customHeight="1">
      <c r="D728" s="427"/>
      <c r="X728" s="479"/>
      <c r="BS728" s="479"/>
    </row>
    <row r="729" spans="3:71" ht="18.95" customHeight="1">
      <c r="D729" s="427"/>
      <c r="X729" s="479"/>
      <c r="BS729" s="479"/>
    </row>
    <row r="730" spans="3:71" ht="18.95" customHeight="1">
      <c r="D730" s="427"/>
      <c r="X730" s="479"/>
      <c r="BS730" s="479"/>
    </row>
    <row r="731" spans="3:71" ht="18.95" customHeight="1">
      <c r="D731" s="427"/>
      <c r="X731" s="479"/>
      <c r="BS731" s="479"/>
    </row>
    <row r="732" spans="3:71" ht="18.95" customHeight="1">
      <c r="D732" s="427"/>
      <c r="X732" s="479"/>
      <c r="BS732" s="479"/>
    </row>
    <row r="733" spans="3:71" ht="18.95" customHeight="1">
      <c r="D733" s="427"/>
      <c r="X733" s="479"/>
      <c r="BS733" s="479"/>
    </row>
    <row r="734" spans="3:71" ht="18.95" customHeight="1">
      <c r="D734" s="427"/>
      <c r="X734" s="479"/>
      <c r="BS734" s="479"/>
    </row>
    <row r="735" spans="3:71" ht="18.95" customHeight="1">
      <c r="D735" s="427"/>
      <c r="X735" s="479"/>
      <c r="BS735" s="479"/>
    </row>
    <row r="736" spans="3:71" ht="18.95" customHeight="1">
      <c r="D736" s="427"/>
      <c r="X736" s="479"/>
      <c r="BS736" s="479"/>
    </row>
    <row r="737" spans="4:71" ht="18.95" customHeight="1">
      <c r="D737" s="427"/>
      <c r="X737" s="479"/>
      <c r="BS737" s="479"/>
    </row>
    <row r="738" spans="4:71" ht="18.95" customHeight="1">
      <c r="D738" s="427"/>
      <c r="X738" s="479"/>
      <c r="BS738" s="479"/>
    </row>
    <row r="739" spans="4:71" ht="18.95" customHeight="1">
      <c r="D739" s="427"/>
      <c r="X739" s="479"/>
      <c r="BS739" s="479"/>
    </row>
    <row r="740" spans="4:71" ht="18.95" customHeight="1">
      <c r="D740" s="427"/>
      <c r="X740" s="479"/>
      <c r="BS740" s="479"/>
    </row>
    <row r="741" spans="4:71" ht="18.95" customHeight="1">
      <c r="D741" s="427"/>
      <c r="X741" s="479"/>
      <c r="BS741" s="479"/>
    </row>
    <row r="742" spans="4:71" ht="18.95" customHeight="1">
      <c r="D742" s="427"/>
      <c r="X742" s="479"/>
      <c r="BS742" s="479"/>
    </row>
    <row r="743" spans="4:71" ht="18.95" customHeight="1">
      <c r="D743" s="427"/>
      <c r="X743" s="479"/>
      <c r="BS743" s="479"/>
    </row>
    <row r="744" spans="4:71" ht="18.95" customHeight="1">
      <c r="D744" s="427"/>
      <c r="X744" s="479"/>
      <c r="BS744" s="479"/>
    </row>
    <row r="745" spans="4:71" ht="18.95" customHeight="1">
      <c r="D745" s="427"/>
      <c r="X745" s="479"/>
      <c r="BS745" s="479"/>
    </row>
    <row r="746" spans="4:71" ht="18.95" customHeight="1">
      <c r="D746" s="427"/>
      <c r="X746" s="479"/>
      <c r="BS746" s="479"/>
    </row>
    <row r="747" spans="4:71" ht="18.95" customHeight="1">
      <c r="D747" s="427"/>
      <c r="X747" s="479"/>
      <c r="BS747" s="479"/>
    </row>
    <row r="748" spans="4:71" ht="18.95" customHeight="1">
      <c r="D748" s="427"/>
      <c r="X748" s="479"/>
      <c r="BS748" s="479"/>
    </row>
    <row r="749" spans="4:71" ht="18.95" customHeight="1">
      <c r="D749" s="427"/>
      <c r="X749" s="479"/>
      <c r="BS749" s="479"/>
    </row>
    <row r="750" spans="4:71" ht="18.95" customHeight="1">
      <c r="D750" s="427"/>
      <c r="X750" s="479"/>
      <c r="BS750" s="479"/>
    </row>
    <row r="751" spans="4:71" ht="18.95" customHeight="1">
      <c r="D751" s="427"/>
      <c r="X751" s="479"/>
      <c r="BS751" s="479"/>
    </row>
    <row r="752" spans="4:71" ht="18.95" customHeight="1">
      <c r="D752" s="427"/>
      <c r="X752" s="479"/>
      <c r="BS752" s="479"/>
    </row>
    <row r="753" spans="3:71" ht="18.95" customHeight="1">
      <c r="D753" s="427"/>
      <c r="X753" s="479"/>
      <c r="BS753" s="479"/>
    </row>
    <row r="754" spans="3:71" ht="18.95" customHeight="1">
      <c r="D754" s="427"/>
      <c r="X754" s="479"/>
      <c r="BS754" s="479"/>
    </row>
    <row r="755" spans="3:71" ht="18.95" customHeight="1">
      <c r="D755" s="427"/>
      <c r="X755" s="479"/>
      <c r="BS755" s="479"/>
    </row>
    <row r="756" spans="3:71" ht="18.95" customHeight="1">
      <c r="D756" s="427"/>
      <c r="X756" s="479"/>
      <c r="BS756" s="479"/>
    </row>
    <row r="757" spans="3:71" ht="18.95" customHeight="1">
      <c r="D757" s="427"/>
      <c r="X757" s="479"/>
      <c r="BS757" s="479"/>
    </row>
    <row r="758" spans="3:71" ht="18.95" customHeight="1">
      <c r="D758" s="427"/>
      <c r="X758" s="479"/>
      <c r="BS758" s="479"/>
    </row>
    <row r="759" spans="3:71" ht="18.95" customHeight="1">
      <c r="D759" s="427"/>
      <c r="X759" s="479"/>
      <c r="BS759" s="479"/>
    </row>
    <row r="760" spans="3:71" ht="18.95" customHeight="1">
      <c r="D760" s="427"/>
      <c r="X760" s="479"/>
      <c r="BS760" s="479"/>
    </row>
    <row r="761" spans="3:71" ht="18.95" customHeight="1">
      <c r="D761" s="427"/>
      <c r="X761" s="479"/>
      <c r="BS761" s="479"/>
    </row>
    <row r="762" spans="3:71" ht="18.95" customHeight="1">
      <c r="D762" s="427"/>
      <c r="X762" s="479"/>
      <c r="BS762" s="479"/>
    </row>
    <row r="763" spans="3:71" ht="18.95" customHeight="1">
      <c r="D763" s="427"/>
      <c r="X763" s="479"/>
      <c r="BS763" s="479"/>
    </row>
    <row r="764" spans="3:71" ht="18.95" customHeight="1">
      <c r="D764" s="427"/>
      <c r="X764" s="479"/>
      <c r="BS764" s="479"/>
    </row>
    <row r="765" spans="3:71" ht="18.95" customHeight="1">
      <c r="D765" s="427"/>
      <c r="X765" s="479"/>
      <c r="BS765" s="479"/>
    </row>
    <row r="766" spans="3:71" ht="18.95" customHeight="1">
      <c r="D766" s="427"/>
      <c r="X766" s="479"/>
      <c r="BS766" s="479"/>
    </row>
    <row r="767" spans="3:71" ht="18.95" customHeight="1">
      <c r="D767" s="427"/>
      <c r="V767" s="480">
        <f>V723+1</f>
        <v>16</v>
      </c>
      <c r="BS767" s="479"/>
    </row>
    <row r="768" spans="3:71" ht="18.95" customHeight="1">
      <c r="C768" s="430" t="str">
        <f>目次!F1</f>
        <v>【契約監理/20240401/第1版】</v>
      </c>
      <c r="D768" s="427"/>
      <c r="X768" s="479"/>
      <c r="BS768" s="479"/>
    </row>
    <row r="769" spans="4:71" ht="18.95" customHeight="1">
      <c r="D769" s="427"/>
      <c r="X769" s="479"/>
      <c r="BS769" s="479"/>
    </row>
    <row r="770" spans="4:71" ht="18.95" customHeight="1">
      <c r="D770" s="427"/>
      <c r="X770" s="479"/>
      <c r="BS770" s="479"/>
    </row>
    <row r="771" spans="4:71" ht="18.95" customHeight="1">
      <c r="D771" s="427"/>
      <c r="X771" s="479"/>
      <c r="BS771" s="479"/>
    </row>
    <row r="772" spans="4:71" ht="18.95" customHeight="1">
      <c r="D772" s="427"/>
      <c r="X772" s="479"/>
      <c r="BS772" s="479"/>
    </row>
    <row r="773" spans="4:71" ht="18.95" customHeight="1">
      <c r="D773" s="427"/>
      <c r="X773" s="479"/>
      <c r="BS773" s="479"/>
    </row>
    <row r="774" spans="4:71" ht="18.95" customHeight="1">
      <c r="D774" s="427"/>
      <c r="X774" s="479"/>
      <c r="BS774" s="479"/>
    </row>
    <row r="775" spans="4:71" ht="18.95" customHeight="1">
      <c r="D775" s="427"/>
      <c r="X775" s="479"/>
      <c r="BS775" s="479"/>
    </row>
    <row r="776" spans="4:71" ht="18.95" customHeight="1">
      <c r="D776" s="427"/>
      <c r="X776" s="479"/>
      <c r="BS776" s="479"/>
    </row>
    <row r="777" spans="4:71" ht="18.95" customHeight="1">
      <c r="D777" s="427"/>
      <c r="X777" s="479"/>
      <c r="BS777" s="479"/>
    </row>
    <row r="778" spans="4:71" ht="18.95" customHeight="1">
      <c r="D778" s="427"/>
      <c r="X778" s="479"/>
      <c r="BS778" s="479"/>
    </row>
    <row r="779" spans="4:71" ht="18.95" customHeight="1">
      <c r="D779" s="427"/>
      <c r="X779" s="479"/>
      <c r="BS779" s="479"/>
    </row>
    <row r="780" spans="4:71" ht="18.95" customHeight="1">
      <c r="D780" s="427"/>
      <c r="X780" s="479"/>
      <c r="BS780" s="479"/>
    </row>
    <row r="781" spans="4:71" ht="18.95" customHeight="1">
      <c r="D781" s="427"/>
      <c r="X781" s="479"/>
      <c r="BS781" s="479"/>
    </row>
    <row r="782" spans="4:71" ht="18.95" customHeight="1">
      <c r="D782" s="427"/>
      <c r="X782" s="479"/>
      <c r="BS782" s="479"/>
    </row>
    <row r="783" spans="4:71" ht="18.95" customHeight="1">
      <c r="D783" s="427"/>
      <c r="X783" s="479"/>
      <c r="BS783" s="479"/>
    </row>
    <row r="784" spans="4:71" ht="18.95" customHeight="1">
      <c r="D784" s="427"/>
      <c r="X784" s="479"/>
      <c r="BS784" s="479"/>
    </row>
    <row r="785" spans="4:71" ht="18.95" customHeight="1">
      <c r="D785" s="427"/>
      <c r="X785" s="479"/>
      <c r="BS785" s="479"/>
    </row>
    <row r="786" spans="4:71" ht="18.95" customHeight="1">
      <c r="D786" s="427"/>
      <c r="X786" s="479"/>
      <c r="BS786" s="479"/>
    </row>
    <row r="787" spans="4:71" ht="18.95" customHeight="1">
      <c r="D787" s="427"/>
      <c r="X787" s="479"/>
      <c r="BS787" s="479"/>
    </row>
    <row r="788" spans="4:71" ht="18.95" customHeight="1">
      <c r="D788" s="427"/>
      <c r="X788" s="479"/>
      <c r="BS788" s="479"/>
    </row>
    <row r="789" spans="4:71" ht="18.95" customHeight="1">
      <c r="D789" s="427"/>
      <c r="X789" s="479"/>
      <c r="BS789" s="479"/>
    </row>
    <row r="790" spans="4:71" ht="18.95" customHeight="1">
      <c r="D790" s="427"/>
      <c r="X790" s="479"/>
      <c r="BS790" s="479"/>
    </row>
    <row r="791" spans="4:71" ht="18.95" customHeight="1">
      <c r="D791" s="427"/>
      <c r="X791" s="479"/>
      <c r="BS791" s="479"/>
    </row>
    <row r="792" spans="4:71" ht="18.95" customHeight="1">
      <c r="D792" s="427"/>
      <c r="X792" s="479"/>
      <c r="BS792" s="479"/>
    </row>
    <row r="793" spans="4:71" ht="18.95" customHeight="1">
      <c r="D793" s="427"/>
      <c r="X793" s="479"/>
      <c r="BS793" s="479"/>
    </row>
    <row r="794" spans="4:71" ht="18.95" customHeight="1">
      <c r="D794" s="427"/>
      <c r="X794" s="479"/>
      <c r="BS794" s="479"/>
    </row>
    <row r="795" spans="4:71" ht="18.95" customHeight="1">
      <c r="D795" s="427"/>
      <c r="X795" s="479"/>
      <c r="BS795" s="479"/>
    </row>
    <row r="796" spans="4:71" ht="18.95" customHeight="1">
      <c r="D796" s="427"/>
      <c r="X796" s="479"/>
      <c r="BS796" s="479"/>
    </row>
    <row r="797" spans="4:71" ht="18.95" customHeight="1">
      <c r="D797" s="427"/>
      <c r="X797" s="479"/>
      <c r="BS797" s="479"/>
    </row>
    <row r="798" spans="4:71" ht="18.95" customHeight="1">
      <c r="D798" s="427"/>
      <c r="X798" s="479"/>
      <c r="BS798" s="479"/>
    </row>
    <row r="799" spans="4:71" ht="18.95" customHeight="1">
      <c r="D799" s="427"/>
      <c r="X799" s="479"/>
      <c r="BS799" s="479"/>
    </row>
    <row r="800" spans="4:71" ht="18.95" customHeight="1">
      <c r="D800" s="427"/>
      <c r="X800" s="479"/>
      <c r="BS800" s="479"/>
    </row>
    <row r="801" spans="3:71" ht="18.95" customHeight="1">
      <c r="D801" s="427"/>
      <c r="X801" s="479"/>
      <c r="BS801" s="479"/>
    </row>
    <row r="802" spans="3:71" ht="18.95" customHeight="1">
      <c r="D802" s="427"/>
      <c r="X802" s="479"/>
      <c r="BS802" s="479"/>
    </row>
    <row r="803" spans="3:71" ht="18.95" customHeight="1">
      <c r="D803" s="427"/>
      <c r="X803" s="479"/>
      <c r="BS803" s="479"/>
    </row>
    <row r="804" spans="3:71" ht="18.95" customHeight="1">
      <c r="D804" s="427"/>
      <c r="X804" s="479"/>
      <c r="BS804" s="479"/>
    </row>
    <row r="805" spans="3:71" ht="18.95" customHeight="1">
      <c r="D805" s="427"/>
      <c r="X805" s="479"/>
      <c r="BS805" s="479"/>
    </row>
    <row r="806" spans="3:71" ht="18.95" customHeight="1">
      <c r="D806" s="427"/>
      <c r="X806" s="479"/>
      <c r="BS806" s="479"/>
    </row>
    <row r="807" spans="3:71" ht="18.95" customHeight="1">
      <c r="D807" s="427"/>
      <c r="X807" s="479"/>
      <c r="BS807" s="479"/>
    </row>
    <row r="808" spans="3:71" ht="18.95" customHeight="1">
      <c r="D808" s="427"/>
      <c r="X808" s="479"/>
      <c r="BS808" s="479"/>
    </row>
    <row r="809" spans="3:71" ht="18.95" customHeight="1">
      <c r="D809" s="427"/>
      <c r="X809" s="479"/>
      <c r="BS809" s="479"/>
    </row>
    <row r="810" spans="3:71" ht="18.95" customHeight="1">
      <c r="D810" s="427"/>
      <c r="X810" s="479"/>
      <c r="BS810" s="479"/>
    </row>
    <row r="811" spans="3:71" ht="18.95" customHeight="1">
      <c r="D811" s="427"/>
      <c r="V811" s="480">
        <f>V767+1</f>
        <v>17</v>
      </c>
      <c r="BS811" s="479"/>
    </row>
    <row r="812" spans="3:71" ht="18.95" customHeight="1">
      <c r="C812" s="430" t="str">
        <f>目次!F1</f>
        <v>【契約監理/20240401/第1版】</v>
      </c>
      <c r="BS812" s="479"/>
    </row>
    <row r="813" spans="3:71" ht="18.95" customHeight="1">
      <c r="D813" s="427"/>
      <c r="V813" s="480"/>
    </row>
    <row r="814" spans="3:71" ht="18.95" customHeight="1">
      <c r="D814" s="427"/>
      <c r="V814" s="480"/>
    </row>
    <row r="815" spans="3:71" ht="18.95" customHeight="1">
      <c r="D815" s="427"/>
    </row>
    <row r="816" spans="3:71" ht="18.95" customHeight="1">
      <c r="C816" s="427"/>
      <c r="D816" s="39"/>
    </row>
    <row r="817" spans="2:50" ht="18.95" customHeight="1">
      <c r="C817" s="427"/>
      <c r="D817" s="39"/>
    </row>
    <row r="818" spans="2:50" ht="18.95" customHeight="1">
      <c r="C818" s="427"/>
      <c r="D818" s="39"/>
    </row>
    <row r="819" spans="2:50" ht="18.95" customHeight="1">
      <c r="C819" s="427"/>
      <c r="D819" s="39"/>
    </row>
    <row r="820" spans="2:50" ht="18.95" customHeight="1">
      <c r="C820" s="427"/>
      <c r="D820" s="39"/>
    </row>
    <row r="821" spans="2:50" ht="18.95" customHeight="1">
      <c r="C821" s="427"/>
      <c r="D821" s="39"/>
    </row>
    <row r="822" spans="2:50" ht="18.95" customHeight="1">
      <c r="C822" s="427"/>
      <c r="D822" s="39"/>
    </row>
    <row r="823" spans="2:50" ht="18.95" customHeight="1">
      <c r="C823" s="427"/>
      <c r="D823" s="39"/>
    </row>
    <row r="824" spans="2:50" ht="18.95" customHeight="1">
      <c r="C824" s="427"/>
      <c r="D824" s="39"/>
    </row>
    <row r="825" spans="2:50" ht="18.95" customHeight="1">
      <c r="C825" s="427"/>
      <c r="D825" s="39"/>
    </row>
    <row r="826" spans="2:50" ht="18.95" customHeight="1">
      <c r="C826" s="427"/>
      <c r="D826" s="39"/>
    </row>
    <row r="827" spans="2:50" ht="18.95" customHeight="1">
      <c r="C827" s="427"/>
      <c r="D827" s="39"/>
    </row>
    <row r="828" spans="2:50" ht="18.95" customHeight="1">
      <c r="B828" s="428" t="s">
        <v>411</v>
      </c>
      <c r="C828" s="427"/>
      <c r="D828" s="39"/>
    </row>
    <row r="829" spans="2:50" ht="18.95" customHeight="1">
      <c r="C829" s="427"/>
      <c r="D829" s="39"/>
    </row>
    <row r="830" spans="2:50" ht="18.95" customHeight="1">
      <c r="C830" s="427"/>
      <c r="D830" s="39"/>
      <c r="I830" s="39" t="str">
        <f>AG8</f>
        <v>令和　　　年　　　月　　　日</v>
      </c>
    </row>
    <row r="831" spans="2:50" ht="18.95" customHeight="1">
      <c r="C831" s="427"/>
      <c r="D831" s="39"/>
      <c r="AX831" s="572"/>
    </row>
    <row r="832" spans="2:50" ht="18.95" customHeight="1">
      <c r="C832" s="427"/>
      <c r="D832" s="39"/>
      <c r="AX832" s="572"/>
    </row>
    <row r="833" spans="3:50" ht="18.95" customHeight="1">
      <c r="C833" s="427"/>
      <c r="D833" s="39"/>
      <c r="K833" s="39" t="s">
        <v>90</v>
      </c>
      <c r="O833" s="39" t="s">
        <v>358</v>
      </c>
      <c r="AX833" s="572"/>
    </row>
    <row r="834" spans="3:50" ht="18.95" customHeight="1">
      <c r="C834" s="427"/>
      <c r="D834" s="39"/>
      <c r="AX834" s="572"/>
    </row>
    <row r="835" spans="3:50" ht="18.95" customHeight="1">
      <c r="C835" s="427"/>
      <c r="D835" s="39"/>
      <c r="O835" s="39" t="s">
        <v>87</v>
      </c>
      <c r="AX835" s="572"/>
    </row>
    <row r="836" spans="3:50" ht="18.95" customHeight="1">
      <c r="C836" s="427"/>
      <c r="D836" s="39"/>
      <c r="AX836" s="572"/>
    </row>
    <row r="837" spans="3:50" ht="18.95" customHeight="1">
      <c r="C837" s="427"/>
      <c r="D837" s="39"/>
      <c r="O837" s="39" t="s">
        <v>78</v>
      </c>
      <c r="AC837" s="496" t="str">
        <f>目次!D29</f>
        <v>谷口圭三</v>
      </c>
      <c r="AD837" s="496"/>
      <c r="AE837" s="496"/>
      <c r="AF837" s="496"/>
      <c r="AG837" s="496"/>
      <c r="AH837" s="496"/>
      <c r="AI837" s="496"/>
      <c r="AJ837" s="496"/>
      <c r="AN837" s="39" t="s">
        <v>22</v>
      </c>
    </row>
    <row r="838" spans="3:50" ht="18.95" customHeight="1">
      <c r="C838" s="427"/>
      <c r="D838" s="39"/>
    </row>
    <row r="839" spans="3:50" ht="18.95" customHeight="1">
      <c r="C839" s="427"/>
      <c r="D839" s="39"/>
    </row>
    <row r="840" spans="3:50" ht="18.95" customHeight="1">
      <c r="C840" s="427"/>
      <c r="D840" s="39"/>
      <c r="K840" s="39" t="s">
        <v>348</v>
      </c>
      <c r="O840" s="126" t="str">
        <f>IF(L13="","",L13)</f>
        <v/>
      </c>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row>
    <row r="841" spans="3:50" ht="18.95" customHeight="1">
      <c r="C841" s="427"/>
      <c r="D841" s="39"/>
    </row>
    <row r="842" spans="3:50" ht="18.95" customHeight="1">
      <c r="C842" s="427"/>
      <c r="D842" s="39"/>
      <c r="K842" s="39" t="s">
        <v>359</v>
      </c>
      <c r="Y842" s="489" t="str">
        <f>IF(AP12="","",AP12)</f>
        <v/>
      </c>
      <c r="Z842" s="489"/>
      <c r="AA842" s="489"/>
      <c r="AB842" s="489"/>
      <c r="AC842" s="489"/>
      <c r="AD842" s="489"/>
      <c r="AE842" s="489"/>
      <c r="AF842" s="489"/>
      <c r="AG842" s="489"/>
      <c r="AH842" s="489"/>
      <c r="AI842" s="489"/>
      <c r="AJ842" s="489"/>
      <c r="AK842" s="489"/>
      <c r="AL842" s="489"/>
      <c r="AM842" s="489"/>
      <c r="AN842" s="489"/>
    </row>
    <row r="843" spans="3:50" ht="18.95" customHeight="1">
      <c r="C843" s="427"/>
      <c r="D843" s="39"/>
      <c r="Y843" s="579" t="str">
        <f>IF(AP13="","",AP13)</f>
        <v/>
      </c>
      <c r="Z843" s="1"/>
      <c r="AA843" s="1"/>
      <c r="AB843" s="1"/>
      <c r="AC843" s="1"/>
      <c r="AD843" s="1"/>
      <c r="AE843" s="1"/>
      <c r="AF843" s="1"/>
      <c r="AG843" s="1"/>
      <c r="AH843" s="1"/>
      <c r="AI843" s="1"/>
      <c r="AJ843" s="1"/>
      <c r="AK843" s="1"/>
      <c r="AL843" s="1"/>
      <c r="AM843" s="1"/>
      <c r="AN843" s="1"/>
    </row>
    <row r="844" spans="3:50" ht="18.95" customHeight="1">
      <c r="C844" s="427"/>
      <c r="D844" s="39"/>
      <c r="Y844" s="1"/>
      <c r="Z844" s="1"/>
      <c r="AA844" s="1"/>
      <c r="AB844" s="1"/>
      <c r="AC844" s="1"/>
      <c r="AD844" s="1"/>
      <c r="AE844" s="1"/>
      <c r="AF844" s="1"/>
      <c r="AG844" s="1"/>
      <c r="AH844" s="1"/>
      <c r="AI844" s="1"/>
      <c r="AJ844" s="1"/>
      <c r="AK844" s="1"/>
      <c r="AL844" s="1"/>
      <c r="AM844" s="1"/>
      <c r="AN844" s="1"/>
    </row>
    <row r="845" spans="3:50" ht="18.95" customHeight="1">
      <c r="C845" s="427"/>
      <c r="D845" s="39"/>
      <c r="K845" s="39" t="s">
        <v>222</v>
      </c>
      <c r="Y845" s="489" t="str">
        <f>IF(AP14="","",AP14)</f>
        <v/>
      </c>
      <c r="Z845" s="489"/>
      <c r="AA845" s="489"/>
      <c r="AB845" s="489"/>
      <c r="AC845" s="489"/>
      <c r="AE845" s="496" t="str">
        <f>IF(AP15="","",AP15)</f>
        <v/>
      </c>
      <c r="AF845" s="496"/>
      <c r="AG845" s="496"/>
      <c r="AH845" s="496"/>
      <c r="AI845" s="496"/>
      <c r="AJ845" s="496"/>
      <c r="AK845" s="496"/>
      <c r="AL845" s="496"/>
      <c r="AN845" s="39" t="s">
        <v>22</v>
      </c>
    </row>
    <row r="846" spans="3:50" ht="18.95" customHeight="1">
      <c r="C846" s="427"/>
      <c r="D846" s="39"/>
    </row>
    <row r="847" spans="3:50" ht="18.95" customHeight="1">
      <c r="C847" s="427"/>
      <c r="D847" s="39"/>
    </row>
    <row r="848" spans="3:50" ht="18.95" customHeight="1">
      <c r="C848" s="427"/>
      <c r="D848" s="39"/>
      <c r="K848" s="39" t="s">
        <v>229</v>
      </c>
      <c r="Y848" s="489" t="str">
        <f>IF(BT12="","",BT12)</f>
        <v/>
      </c>
      <c r="Z848" s="489"/>
      <c r="AA848" s="489"/>
      <c r="AB848" s="489"/>
      <c r="AC848" s="489"/>
      <c r="AD848" s="489"/>
      <c r="AE848" s="489"/>
      <c r="AF848" s="489"/>
      <c r="AG848" s="489"/>
      <c r="AH848" s="489"/>
      <c r="AI848" s="489"/>
      <c r="AJ848" s="489"/>
      <c r="AK848" s="489"/>
      <c r="AL848" s="489"/>
      <c r="AM848" s="489"/>
      <c r="AN848" s="489"/>
    </row>
    <row r="849" spans="3:86" ht="18.95" customHeight="1">
      <c r="C849" s="427"/>
      <c r="D849" s="39"/>
      <c r="Y849" s="489" t="str">
        <f>IF(BT13="","",BT13)</f>
        <v/>
      </c>
      <c r="Z849" s="489"/>
      <c r="AA849" s="489"/>
      <c r="AB849" s="489"/>
      <c r="AC849" s="489"/>
      <c r="AD849" s="489"/>
      <c r="AE849" s="489"/>
      <c r="AF849" s="489"/>
      <c r="AG849" s="489"/>
      <c r="AH849" s="489"/>
      <c r="AI849" s="489"/>
      <c r="AJ849" s="489"/>
      <c r="AK849" s="489"/>
      <c r="AL849" s="489"/>
      <c r="AM849" s="489"/>
      <c r="AN849" s="489"/>
      <c r="BX849" s="496"/>
      <c r="BY849" s="496"/>
      <c r="BZ849" s="496"/>
      <c r="CA849" s="496"/>
      <c r="CB849" s="496"/>
      <c r="CC849" s="496"/>
      <c r="CD849" s="496"/>
      <c r="CE849" s="496"/>
    </row>
    <row r="850" spans="3:86" ht="18.95" customHeight="1">
      <c r="C850" s="427"/>
      <c r="D850" s="39"/>
      <c r="Y850" s="489"/>
      <c r="Z850" s="489"/>
      <c r="AA850" s="489"/>
      <c r="AB850" s="489"/>
      <c r="AC850" s="489"/>
      <c r="AD850" s="489"/>
      <c r="AE850" s="489"/>
      <c r="AF850" s="489"/>
      <c r="AG850" s="489"/>
      <c r="AH850" s="489"/>
      <c r="AI850" s="489"/>
      <c r="AJ850" s="489"/>
      <c r="AK850" s="489"/>
      <c r="AL850" s="489"/>
      <c r="AM850" s="489"/>
      <c r="AN850" s="489"/>
    </row>
    <row r="851" spans="3:86" ht="18.95" customHeight="1">
      <c r="C851" s="427"/>
      <c r="D851" s="39"/>
      <c r="K851" s="39" t="s">
        <v>222</v>
      </c>
      <c r="Y851" s="489" t="str">
        <f>IF(BT14="","",BT14)</f>
        <v/>
      </c>
      <c r="Z851" s="489"/>
      <c r="AA851" s="489"/>
      <c r="AB851" s="489"/>
      <c r="AC851" s="489"/>
      <c r="AE851" s="496" t="str">
        <f>IF(BT15="","",BT15)</f>
        <v/>
      </c>
      <c r="AF851" s="496"/>
      <c r="AG851" s="496"/>
      <c r="AH851" s="496"/>
      <c r="AI851" s="496"/>
      <c r="AJ851" s="496"/>
      <c r="AK851" s="496"/>
      <c r="AL851" s="496"/>
      <c r="AN851" s="39" t="s">
        <v>22</v>
      </c>
    </row>
    <row r="852" spans="3:86" ht="18.95" customHeight="1">
      <c r="C852" s="427"/>
      <c r="D852" s="39"/>
    </row>
    <row r="854" spans="3:86" ht="18" customHeight="1"/>
    <row r="855" spans="3:86" ht="18.95" customHeight="1">
      <c r="D855" s="556"/>
      <c r="V855" s="480">
        <f>V811+1</f>
        <v>18</v>
      </c>
      <c r="BU855" s="578"/>
      <c r="BV855" s="578"/>
      <c r="BW855" s="578"/>
      <c r="BX855" s="578"/>
      <c r="BY855" s="578"/>
      <c r="CB855" s="496"/>
      <c r="CC855" s="496"/>
      <c r="CD855" s="496"/>
      <c r="CE855" s="496"/>
      <c r="CF855" s="496"/>
      <c r="CG855" s="496"/>
      <c r="CH855" s="496"/>
    </row>
    <row r="856" spans="3:86" ht="18.95" customHeight="1">
      <c r="C856" s="39" t="str">
        <f>IF(L11="要","（別紙）","")</f>
        <v>（別紙）</v>
      </c>
      <c r="D856" s="39"/>
    </row>
    <row r="857" spans="3:86" ht="18.95" customHeight="1">
      <c r="D857" s="39"/>
    </row>
    <row r="858" spans="3:86" ht="18.95" customHeight="1">
      <c r="D858" s="39"/>
      <c r="K858" s="525" t="str">
        <f>IF(L11="要","支払予定表","")</f>
        <v>支払予定表</v>
      </c>
      <c r="L858" s="525"/>
      <c r="M858" s="525"/>
      <c r="N858" s="525"/>
      <c r="O858" s="525"/>
      <c r="P858" s="525"/>
      <c r="Q858" s="525"/>
      <c r="R858" s="525"/>
      <c r="S858" s="525"/>
      <c r="T858" s="525"/>
      <c r="U858" s="525"/>
      <c r="V858" s="525"/>
      <c r="W858" s="525"/>
      <c r="X858" s="525"/>
      <c r="Y858" s="525"/>
      <c r="Z858" s="525"/>
      <c r="AA858" s="525"/>
      <c r="AB858" s="525"/>
      <c r="AC858" s="525"/>
      <c r="AD858" s="525"/>
      <c r="AE858" s="525"/>
      <c r="AF858" s="525"/>
      <c r="AG858" s="525"/>
    </row>
    <row r="859" spans="3:86" ht="18.95" customHeight="1">
      <c r="D859" s="39"/>
      <c r="K859" s="525"/>
      <c r="L859" s="525"/>
      <c r="M859" s="525"/>
      <c r="N859" s="525"/>
      <c r="O859" s="525"/>
      <c r="P859" s="525"/>
      <c r="Q859" s="525"/>
      <c r="R859" s="525"/>
      <c r="S859" s="525"/>
      <c r="T859" s="525"/>
      <c r="U859" s="525"/>
      <c r="V859" s="525"/>
      <c r="W859" s="525"/>
      <c r="X859" s="525"/>
      <c r="Y859" s="525"/>
      <c r="Z859" s="525"/>
      <c r="AA859" s="525"/>
      <c r="AB859" s="525"/>
      <c r="AC859" s="525"/>
      <c r="AD859" s="525"/>
      <c r="AE859" s="525"/>
      <c r="AF859" s="525"/>
      <c r="AG859" s="525"/>
    </row>
    <row r="860" spans="3:86" ht="18.95" customHeight="1">
      <c r="D860" s="39"/>
      <c r="K860" s="525"/>
      <c r="L860" s="525"/>
      <c r="M860" s="525"/>
      <c r="N860" s="525"/>
      <c r="O860" s="525"/>
      <c r="P860" s="525"/>
      <c r="Q860" s="525"/>
      <c r="R860" s="525"/>
      <c r="S860" s="525"/>
      <c r="T860" s="525"/>
      <c r="U860" s="525"/>
      <c r="V860" s="525"/>
      <c r="W860" s="525"/>
      <c r="X860" s="525"/>
      <c r="Y860" s="525"/>
      <c r="Z860" s="525"/>
      <c r="AA860" s="525"/>
      <c r="AB860" s="525"/>
      <c r="AC860" s="525"/>
      <c r="AD860" s="525"/>
      <c r="AE860" s="525"/>
      <c r="AF860" s="525"/>
      <c r="AG860" s="525"/>
    </row>
    <row r="861" spans="3:86" ht="18.95" customHeight="1">
      <c r="D861" s="39"/>
    </row>
    <row r="862" spans="3:86" ht="18.95" customHeight="1">
      <c r="D862" s="39"/>
    </row>
    <row r="863" spans="3:86" ht="18.95" customHeight="1">
      <c r="D863" s="514" t="str">
        <f>IF(L11="要","１．履行期間における年度別支払い限度額は、次のとおりとする","")</f>
        <v>１．履行期間における年度別支払い限度額は、次のとおりとする</v>
      </c>
    </row>
    <row r="864" spans="3:86" ht="18.95" customHeight="1">
      <c r="D864" s="514"/>
    </row>
    <row r="865" spans="4:40" ht="18.95" customHeight="1">
      <c r="D865" s="514"/>
      <c r="E865" s="515" t="str">
        <f>IF(L11="要","年　度","")</f>
        <v>年　度</v>
      </c>
      <c r="F865" s="518"/>
      <c r="G865" s="518"/>
      <c r="H865" s="518"/>
      <c r="I865" s="518"/>
      <c r="J865" s="518"/>
      <c r="K865" s="518"/>
      <c r="L865" s="526"/>
      <c r="M865" s="530" t="str">
        <f>IF(L11="要","年度別支払限度額","")</f>
        <v>年度別支払限度額</v>
      </c>
      <c r="N865" s="536"/>
      <c r="O865" s="536"/>
      <c r="P865" s="536"/>
      <c r="Q865" s="536"/>
      <c r="R865" s="536"/>
      <c r="S865" s="536"/>
      <c r="T865" s="536"/>
      <c r="U865" s="536"/>
      <c r="V865" s="536"/>
      <c r="W865" s="536"/>
      <c r="X865" s="536"/>
      <c r="Y865" s="536"/>
      <c r="Z865" s="536"/>
      <c r="AA865" s="536"/>
      <c r="AB865" s="536"/>
      <c r="AC865" s="536"/>
      <c r="AD865" s="536"/>
      <c r="AE865" s="536"/>
      <c r="AF865" s="536"/>
      <c r="AG865" s="548"/>
      <c r="AH865" s="515" t="str">
        <f>IF(L11="要","備　考","")</f>
        <v>備　考</v>
      </c>
      <c r="AI865" s="518"/>
      <c r="AJ865" s="518"/>
      <c r="AK865" s="518"/>
      <c r="AL865" s="518"/>
      <c r="AM865" s="518"/>
      <c r="AN865" s="526"/>
    </row>
    <row r="866" spans="4:40" ht="18.95" customHeight="1">
      <c r="D866" s="514"/>
      <c r="E866" s="516"/>
      <c r="F866" s="519"/>
      <c r="G866" s="519"/>
      <c r="H866" s="519"/>
      <c r="I866" s="519"/>
      <c r="J866" s="519"/>
      <c r="K866" s="519"/>
      <c r="L866" s="527"/>
      <c r="M866" s="516" t="str">
        <f>IF(L11="要","（消費税含む）","")</f>
        <v>（消費税含む）</v>
      </c>
      <c r="N866" s="519"/>
      <c r="O866" s="519"/>
      <c r="P866" s="519"/>
      <c r="Q866" s="519"/>
      <c r="R866" s="519"/>
      <c r="S866" s="519"/>
      <c r="T866" s="519"/>
      <c r="U866" s="519"/>
      <c r="V866" s="519"/>
      <c r="W866" s="519"/>
      <c r="X866" s="519"/>
      <c r="Y866" s="519"/>
      <c r="Z866" s="519"/>
      <c r="AA866" s="519"/>
      <c r="AB866" s="519"/>
      <c r="AC866" s="519"/>
      <c r="AD866" s="519"/>
      <c r="AE866" s="519"/>
      <c r="AF866" s="519"/>
      <c r="AG866" s="527"/>
      <c r="AH866" s="516"/>
      <c r="AI866" s="519"/>
      <c r="AJ866" s="519"/>
      <c r="AK866" s="519"/>
      <c r="AL866" s="519"/>
      <c r="AM866" s="519"/>
      <c r="AN866" s="527"/>
    </row>
    <row r="867" spans="4:40" ht="18.95" customHeight="1">
      <c r="D867" s="514"/>
      <c r="E867" s="517"/>
      <c r="F867" s="520"/>
      <c r="G867" s="520"/>
      <c r="H867" s="520"/>
      <c r="I867" s="520"/>
      <c r="J867" s="522" t="str">
        <f>IF(L11="要","年度","")</f>
        <v>年度</v>
      </c>
      <c r="K867" s="522"/>
      <c r="L867" s="528"/>
      <c r="M867" s="531"/>
      <c r="N867" s="537"/>
      <c r="O867" s="537"/>
      <c r="P867" s="537"/>
      <c r="Q867" s="537"/>
      <c r="R867" s="537"/>
      <c r="S867" s="537"/>
      <c r="T867" s="537"/>
      <c r="U867" s="537"/>
      <c r="V867" s="537"/>
      <c r="W867" s="537"/>
      <c r="X867" s="537"/>
      <c r="Y867" s="537"/>
      <c r="Z867" s="537"/>
      <c r="AA867" s="537"/>
      <c r="AB867" s="537"/>
      <c r="AC867" s="537"/>
      <c r="AD867" s="537"/>
      <c r="AE867" s="458" t="str">
        <f>IF(L11="要","円","")</f>
        <v>円</v>
      </c>
      <c r="AF867" s="458"/>
      <c r="AG867" s="481"/>
      <c r="AH867" s="552"/>
      <c r="AI867" s="552"/>
      <c r="AJ867" s="552"/>
      <c r="AK867" s="552"/>
      <c r="AL867" s="552"/>
      <c r="AM867" s="552"/>
      <c r="AN867" s="552"/>
    </row>
    <row r="868" spans="4:40" ht="18.95" customHeight="1">
      <c r="D868" s="514"/>
      <c r="E868" s="517"/>
      <c r="F868" s="520"/>
      <c r="G868" s="520"/>
      <c r="H868" s="520"/>
      <c r="I868" s="520"/>
      <c r="J868" s="523"/>
      <c r="K868" s="523"/>
      <c r="L868" s="529"/>
      <c r="M868" s="532"/>
      <c r="N868" s="538"/>
      <c r="O868" s="538"/>
      <c r="P868" s="538"/>
      <c r="Q868" s="538"/>
      <c r="R868" s="538"/>
      <c r="S868" s="538"/>
      <c r="T868" s="538"/>
      <c r="U868" s="538"/>
      <c r="V868" s="538"/>
      <c r="W868" s="538"/>
      <c r="X868" s="538"/>
      <c r="Y868" s="538"/>
      <c r="Z868" s="538"/>
      <c r="AA868" s="538"/>
      <c r="AB868" s="538"/>
      <c r="AC868" s="538"/>
      <c r="AD868" s="538"/>
      <c r="AE868" s="459"/>
      <c r="AF868" s="459"/>
      <c r="AG868" s="549"/>
      <c r="AH868" s="552"/>
      <c r="AI868" s="552"/>
      <c r="AJ868" s="552"/>
      <c r="AK868" s="552"/>
      <c r="AL868" s="552"/>
      <c r="AM868" s="552"/>
      <c r="AN868" s="552"/>
    </row>
    <row r="869" spans="4:40" ht="18.95" customHeight="1">
      <c r="D869" s="514"/>
      <c r="E869" s="517"/>
      <c r="F869" s="520"/>
      <c r="G869" s="520"/>
      <c r="H869" s="520"/>
      <c r="I869" s="520"/>
      <c r="J869" s="522" t="str">
        <f>IF(L11="要","年度","")</f>
        <v>年度</v>
      </c>
      <c r="K869" s="522"/>
      <c r="L869" s="528"/>
      <c r="M869" s="531"/>
      <c r="N869" s="537"/>
      <c r="O869" s="537"/>
      <c r="P869" s="537"/>
      <c r="Q869" s="537"/>
      <c r="R869" s="537"/>
      <c r="S869" s="537"/>
      <c r="T869" s="537"/>
      <c r="U869" s="537"/>
      <c r="V869" s="537"/>
      <c r="W869" s="537"/>
      <c r="X869" s="537"/>
      <c r="Y869" s="537"/>
      <c r="Z869" s="537"/>
      <c r="AA869" s="537"/>
      <c r="AB869" s="537"/>
      <c r="AC869" s="537"/>
      <c r="AD869" s="537"/>
      <c r="AE869" s="458" t="str">
        <f>IF(L11="要","円","")</f>
        <v>円</v>
      </c>
      <c r="AF869" s="458"/>
      <c r="AG869" s="481"/>
      <c r="AH869" s="552"/>
      <c r="AI869" s="552"/>
      <c r="AJ869" s="552"/>
      <c r="AK869" s="552"/>
      <c r="AL869" s="552"/>
      <c r="AM869" s="552"/>
      <c r="AN869" s="552"/>
    </row>
    <row r="870" spans="4:40" ht="18.95" customHeight="1">
      <c r="D870" s="514"/>
      <c r="E870" s="517"/>
      <c r="F870" s="520"/>
      <c r="G870" s="520"/>
      <c r="H870" s="520"/>
      <c r="I870" s="520"/>
      <c r="J870" s="523"/>
      <c r="K870" s="523"/>
      <c r="L870" s="529"/>
      <c r="M870" s="532"/>
      <c r="N870" s="538"/>
      <c r="O870" s="538"/>
      <c r="P870" s="538"/>
      <c r="Q870" s="538"/>
      <c r="R870" s="538"/>
      <c r="S870" s="538"/>
      <c r="T870" s="538"/>
      <c r="U870" s="538"/>
      <c r="V870" s="538"/>
      <c r="W870" s="538"/>
      <c r="X870" s="538"/>
      <c r="Y870" s="538"/>
      <c r="Z870" s="538"/>
      <c r="AA870" s="538"/>
      <c r="AB870" s="538"/>
      <c r="AC870" s="538"/>
      <c r="AD870" s="538"/>
      <c r="AE870" s="459"/>
      <c r="AF870" s="459"/>
      <c r="AG870" s="549"/>
      <c r="AH870" s="552"/>
      <c r="AI870" s="552"/>
      <c r="AJ870" s="552"/>
      <c r="AK870" s="552"/>
      <c r="AL870" s="552"/>
      <c r="AM870" s="552"/>
      <c r="AN870" s="552"/>
    </row>
    <row r="871" spans="4:40" ht="18.95" customHeight="1">
      <c r="D871" s="514"/>
      <c r="E871" s="517"/>
      <c r="F871" s="520"/>
      <c r="G871" s="520"/>
      <c r="H871" s="520"/>
      <c r="I871" s="520"/>
      <c r="J871" s="522" t="str">
        <f>IF(L11="要","年度","")</f>
        <v>年度</v>
      </c>
      <c r="K871" s="522"/>
      <c r="L871" s="528"/>
      <c r="M871" s="531"/>
      <c r="N871" s="537"/>
      <c r="O871" s="537"/>
      <c r="P871" s="537"/>
      <c r="Q871" s="537"/>
      <c r="R871" s="537"/>
      <c r="S871" s="537"/>
      <c r="T871" s="537"/>
      <c r="U871" s="537"/>
      <c r="V871" s="537"/>
      <c r="W871" s="537"/>
      <c r="X871" s="537"/>
      <c r="Y871" s="537"/>
      <c r="Z871" s="537"/>
      <c r="AA871" s="537"/>
      <c r="AB871" s="537"/>
      <c r="AC871" s="537"/>
      <c r="AD871" s="537"/>
      <c r="AE871" s="458" t="str">
        <f>IF(L11="要","円","")</f>
        <v>円</v>
      </c>
      <c r="AF871" s="458"/>
      <c r="AG871" s="481"/>
      <c r="AH871" s="552"/>
      <c r="AI871" s="552"/>
      <c r="AJ871" s="552"/>
      <c r="AK871" s="552"/>
      <c r="AL871" s="552"/>
      <c r="AM871" s="552"/>
      <c r="AN871" s="552"/>
    </row>
    <row r="872" spans="4:40" ht="18.95" customHeight="1">
      <c r="D872" s="514"/>
      <c r="E872" s="517"/>
      <c r="F872" s="520"/>
      <c r="G872" s="520"/>
      <c r="H872" s="520"/>
      <c r="I872" s="520"/>
      <c r="J872" s="523"/>
      <c r="K872" s="523"/>
      <c r="L872" s="529"/>
      <c r="M872" s="532"/>
      <c r="N872" s="538"/>
      <c r="O872" s="538"/>
      <c r="P872" s="538"/>
      <c r="Q872" s="538"/>
      <c r="R872" s="538"/>
      <c r="S872" s="538"/>
      <c r="T872" s="538"/>
      <c r="U872" s="538"/>
      <c r="V872" s="538"/>
      <c r="W872" s="538"/>
      <c r="X872" s="538"/>
      <c r="Y872" s="538"/>
      <c r="Z872" s="538"/>
      <c r="AA872" s="538"/>
      <c r="AB872" s="538"/>
      <c r="AC872" s="538"/>
      <c r="AD872" s="538"/>
      <c r="AE872" s="459"/>
      <c r="AF872" s="459"/>
      <c r="AG872" s="549"/>
      <c r="AH872" s="552"/>
      <c r="AI872" s="552"/>
      <c r="AJ872" s="552"/>
      <c r="AK872" s="552"/>
      <c r="AL872" s="552"/>
      <c r="AM872" s="552"/>
      <c r="AN872" s="552"/>
    </row>
    <row r="873" spans="4:40" ht="18.95" customHeight="1">
      <c r="D873" s="514"/>
      <c r="E873" s="515" t="str">
        <f>IF(L11="要","合　計","")</f>
        <v>合　計</v>
      </c>
      <c r="F873" s="518"/>
      <c r="G873" s="518"/>
      <c r="H873" s="518"/>
      <c r="I873" s="518"/>
      <c r="J873" s="518"/>
      <c r="K873" s="518"/>
      <c r="L873" s="526"/>
      <c r="M873" s="533"/>
      <c r="N873" s="539"/>
      <c r="O873" s="539"/>
      <c r="P873" s="539"/>
      <c r="Q873" s="539"/>
      <c r="R873" s="539"/>
      <c r="S873" s="539"/>
      <c r="T873" s="539"/>
      <c r="U873" s="539"/>
      <c r="V873" s="539"/>
      <c r="W873" s="539"/>
      <c r="X873" s="539"/>
      <c r="Y873" s="539"/>
      <c r="Z873" s="539"/>
      <c r="AA873" s="539"/>
      <c r="AB873" s="539"/>
      <c r="AC873" s="539"/>
      <c r="AD873" s="539"/>
      <c r="AE873" s="546" t="str">
        <f>IF(L11="要","円","")</f>
        <v>円</v>
      </c>
      <c r="AF873" s="546"/>
      <c r="AG873" s="550"/>
      <c r="AH873" s="552"/>
      <c r="AI873" s="552"/>
      <c r="AJ873" s="552"/>
      <c r="AK873" s="552"/>
      <c r="AL873" s="552"/>
      <c r="AM873" s="552"/>
      <c r="AN873" s="552"/>
    </row>
    <row r="874" spans="4:40" ht="18.95" customHeight="1">
      <c r="D874" s="514"/>
      <c r="E874" s="103"/>
      <c r="F874" s="105"/>
      <c r="G874" s="105"/>
      <c r="H874" s="105"/>
      <c r="I874" s="105"/>
      <c r="J874" s="105"/>
      <c r="K874" s="105"/>
      <c r="L874" s="107"/>
      <c r="M874" s="534"/>
      <c r="N874" s="540"/>
      <c r="O874" s="540"/>
      <c r="P874" s="540"/>
      <c r="Q874" s="540"/>
      <c r="R874" s="540"/>
      <c r="S874" s="540"/>
      <c r="T874" s="540"/>
      <c r="U874" s="540"/>
      <c r="V874" s="540"/>
      <c r="W874" s="540"/>
      <c r="X874" s="540"/>
      <c r="Y874" s="540"/>
      <c r="Z874" s="540"/>
      <c r="AA874" s="540"/>
      <c r="AB874" s="540"/>
      <c r="AC874" s="540"/>
      <c r="AD874" s="540"/>
      <c r="AE874" s="547"/>
      <c r="AF874" s="547"/>
      <c r="AG874" s="551"/>
      <c r="AH874" s="552"/>
      <c r="AI874" s="552"/>
      <c r="AJ874" s="552"/>
      <c r="AK874" s="552"/>
      <c r="AL874" s="552"/>
      <c r="AM874" s="552"/>
      <c r="AN874" s="552"/>
    </row>
    <row r="875" spans="4:40" ht="18.95" customHeight="1">
      <c r="D875" s="514"/>
      <c r="E875" s="516"/>
      <c r="F875" s="519"/>
      <c r="G875" s="519"/>
      <c r="H875" s="519"/>
      <c r="I875" s="519"/>
      <c r="J875" s="519"/>
      <c r="K875" s="519"/>
      <c r="L875" s="527"/>
      <c r="M875" s="535" t="str">
        <f>IF(L11="要","（","")</f>
        <v>（</v>
      </c>
      <c r="N875" s="473" t="str">
        <f>IF(L11="要","内消費税及び地方消費税の額","")</f>
        <v>内消費税及び地方消費税の額</v>
      </c>
      <c r="O875" s="473"/>
      <c r="P875" s="473"/>
      <c r="Q875" s="473"/>
      <c r="R875" s="473"/>
      <c r="S875" s="473"/>
      <c r="T875" s="473"/>
      <c r="U875" s="473"/>
      <c r="V875" s="473"/>
      <c r="W875" s="473"/>
      <c r="X875" s="541"/>
      <c r="Y875" s="541"/>
      <c r="Z875" s="541"/>
      <c r="AA875" s="541"/>
      <c r="AB875" s="541"/>
      <c r="AC875" s="541"/>
      <c r="AD875" s="541"/>
      <c r="AE875" s="459" t="str">
        <f>IF(L11="要","円）","")</f>
        <v>円）</v>
      </c>
      <c r="AF875" s="459"/>
      <c r="AG875" s="549"/>
      <c r="AH875" s="552"/>
      <c r="AI875" s="552"/>
      <c r="AJ875" s="552"/>
      <c r="AK875" s="552"/>
      <c r="AL875" s="552"/>
      <c r="AM875" s="552"/>
      <c r="AN875" s="552"/>
    </row>
    <row r="876" spans="4:40" ht="18.95" customHeight="1">
      <c r="D876" s="514"/>
    </row>
    <row r="877" spans="4:40" ht="18.95" customHeight="1">
      <c r="D877" s="514"/>
    </row>
    <row r="878" spans="4:40" ht="18.95" customHeight="1">
      <c r="D878" s="514" t="str">
        <f>IF(L11="要","２．","")</f>
        <v>２．</v>
      </c>
      <c r="F878" s="521" t="str">
        <f>IF(L11="要","発注者は、予算の都合等、必要がある場合は、支払限度額を変更できるものとする。","")</f>
        <v>発注者は、予算の都合等、必要がある場合は、支払限度額を変更できるものとする。</v>
      </c>
    </row>
    <row r="879" spans="4:40" ht="18.95" customHeight="1">
      <c r="D879" s="514"/>
    </row>
    <row r="880" spans="4:40" ht="18.95" customHeight="1">
      <c r="D880" s="514"/>
    </row>
    <row r="881" spans="4:42" ht="18.95" customHeight="1">
      <c r="D881" s="514" t="str">
        <f>IF(L11="要","３．","")</f>
        <v>３．</v>
      </c>
      <c r="F881" s="39" t="str">
        <f>IF(L11="要","発注者が支払限度額を変更する場合は、受注者に通知する。","")</f>
        <v>発注者が支払限度額を変更する場合は、受注者に通知する。</v>
      </c>
    </row>
    <row r="882" spans="4:42" ht="18.95" customHeight="1">
      <c r="D882" s="39"/>
    </row>
    <row r="884" spans="4:42" ht="18.95" customHeight="1">
      <c r="D884" s="401" t="str">
        <f>IF(L11="要","４.","")</f>
        <v>４.</v>
      </c>
      <c r="E884" s="401"/>
      <c r="F884" s="401" t="str">
        <f>IF(L11="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G884" s="401"/>
      <c r="H884" s="401"/>
      <c r="I884" s="401"/>
      <c r="J884" s="401"/>
      <c r="K884" s="401"/>
      <c r="L884" s="401"/>
      <c r="M884" s="401"/>
      <c r="N884" s="401"/>
      <c r="O884" s="401"/>
      <c r="P884" s="401"/>
      <c r="Q884" s="401"/>
      <c r="R884" s="401"/>
      <c r="S884" s="401"/>
      <c r="T884" s="401"/>
      <c r="U884" s="401"/>
      <c r="V884" s="401"/>
      <c r="W884" s="401"/>
      <c r="X884" s="401"/>
      <c r="Y884" s="401"/>
      <c r="Z884" s="401"/>
      <c r="AA884" s="401"/>
      <c r="AB884" s="401"/>
      <c r="AC884" s="401"/>
      <c r="AD884" s="401"/>
      <c r="AE884" s="401"/>
      <c r="AF884" s="401"/>
      <c r="AG884" s="401"/>
      <c r="AH884" s="401"/>
      <c r="AI884" s="401"/>
      <c r="AJ884" s="401"/>
      <c r="AK884" s="401"/>
      <c r="AL884" s="401"/>
      <c r="AM884" s="401"/>
      <c r="AN884" s="401"/>
      <c r="AO884" s="401"/>
      <c r="AP884" s="401"/>
    </row>
    <row r="885" spans="4:42" ht="18.95" customHeight="1">
      <c r="D885" s="402"/>
      <c r="E885" s="402"/>
      <c r="F885" s="401"/>
      <c r="G885" s="401"/>
      <c r="H885" s="401"/>
      <c r="I885" s="401"/>
      <c r="J885" s="401"/>
      <c r="K885" s="401"/>
      <c r="L885" s="401"/>
      <c r="M885" s="401"/>
      <c r="N885" s="401"/>
      <c r="O885" s="401"/>
      <c r="P885" s="401"/>
      <c r="Q885" s="401"/>
      <c r="R885" s="401"/>
      <c r="S885" s="401"/>
      <c r="T885" s="401"/>
      <c r="U885" s="401"/>
      <c r="V885" s="401"/>
      <c r="W885" s="401"/>
      <c r="X885" s="401"/>
      <c r="Y885" s="401"/>
      <c r="Z885" s="401"/>
      <c r="AA885" s="401"/>
      <c r="AB885" s="401"/>
      <c r="AC885" s="401"/>
      <c r="AD885" s="401"/>
      <c r="AE885" s="401"/>
      <c r="AF885" s="401"/>
      <c r="AG885" s="401"/>
      <c r="AH885" s="401"/>
      <c r="AI885" s="401"/>
      <c r="AJ885" s="401"/>
      <c r="AK885" s="401"/>
      <c r="AL885" s="401"/>
      <c r="AM885" s="401"/>
      <c r="AN885" s="401"/>
      <c r="AO885" s="401"/>
      <c r="AP885" s="401"/>
    </row>
    <row r="893" spans="4:42" ht="18.95" customHeight="1">
      <c r="D893" s="427"/>
    </row>
    <row r="894" spans="4:42" ht="18.95" customHeight="1">
      <c r="D894" s="427"/>
    </row>
    <row r="899" spans="22:43" ht="18.95" customHeight="1">
      <c r="V899" s="480">
        <f>V855+1</f>
        <v>19</v>
      </c>
      <c r="AQ899" s="102" t="str">
        <f>目次!F1</f>
        <v>【契約監理/20240401/第1版】</v>
      </c>
    </row>
  </sheetData>
  <sheetProtection password="CF8E" sheet="1" objects="1" scenarios="1" selectLockedCells="1"/>
  <mergeCells count="209">
    <mergeCell ref="B2:K2"/>
    <mergeCell ref="L2:AE2"/>
    <mergeCell ref="AG2:AQ2"/>
    <mergeCell ref="AS2:BC2"/>
    <mergeCell ref="BE2:BO2"/>
    <mergeCell ref="B3:K3"/>
    <mergeCell ref="L3:N3"/>
    <mergeCell ref="O3:W3"/>
    <mergeCell ref="X3:AC3"/>
    <mergeCell ref="AG3:AQ3"/>
    <mergeCell ref="AS3:BC3"/>
    <mergeCell ref="BE3:BO3"/>
    <mergeCell ref="B4:K4"/>
    <mergeCell ref="L4:Z4"/>
    <mergeCell ref="L5:Z5"/>
    <mergeCell ref="C6:K6"/>
    <mergeCell ref="L6:Z6"/>
    <mergeCell ref="B7:K7"/>
    <mergeCell ref="L7:Z7"/>
    <mergeCell ref="B8:K8"/>
    <mergeCell ref="L8:N8"/>
    <mergeCell ref="O8:P8"/>
    <mergeCell ref="Q8:R8"/>
    <mergeCell ref="S8:T8"/>
    <mergeCell ref="U8:V8"/>
    <mergeCell ref="W8:X8"/>
    <mergeCell ref="Y8:Z8"/>
    <mergeCell ref="B9:K9"/>
    <mergeCell ref="L9:N9"/>
    <mergeCell ref="O9:P9"/>
    <mergeCell ref="Q9:R9"/>
    <mergeCell ref="S9:T9"/>
    <mergeCell ref="U9:V9"/>
    <mergeCell ref="W9:X9"/>
    <mergeCell ref="Y9:Z9"/>
    <mergeCell ref="B10:K10"/>
    <mergeCell ref="L10:N10"/>
    <mergeCell ref="O10:P10"/>
    <mergeCell ref="Q10:R10"/>
    <mergeCell ref="S10:T10"/>
    <mergeCell ref="U10:V10"/>
    <mergeCell ref="W10:X10"/>
    <mergeCell ref="Y10:Z10"/>
    <mergeCell ref="B11:K11"/>
    <mergeCell ref="L11:N11"/>
    <mergeCell ref="B12:E12"/>
    <mergeCell ref="F12:K12"/>
    <mergeCell ref="L12:AE12"/>
    <mergeCell ref="AF12:AI12"/>
    <mergeCell ref="AJ12:AO12"/>
    <mergeCell ref="AP12:BI12"/>
    <mergeCell ref="BJ12:BM12"/>
    <mergeCell ref="BN12:BS12"/>
    <mergeCell ref="BT12:CM12"/>
    <mergeCell ref="B13:E13"/>
    <mergeCell ref="F13:K13"/>
    <mergeCell ref="L13:AE13"/>
    <mergeCell ref="AF13:AI13"/>
    <mergeCell ref="AJ13:AO13"/>
    <mergeCell ref="AP13:BI13"/>
    <mergeCell ref="BJ13:BM13"/>
    <mergeCell ref="BN13:BS13"/>
    <mergeCell ref="BT13:CM13"/>
    <mergeCell ref="B14:E14"/>
    <mergeCell ref="F14:K14"/>
    <mergeCell ref="L14:AE14"/>
    <mergeCell ref="AF14:AI14"/>
    <mergeCell ref="AJ14:AO14"/>
    <mergeCell ref="AP14:BI14"/>
    <mergeCell ref="BN14:BS14"/>
    <mergeCell ref="BT14:CM14"/>
    <mergeCell ref="B15:E15"/>
    <mergeCell ref="F15:K15"/>
    <mergeCell ref="L15:AE15"/>
    <mergeCell ref="AF15:AI15"/>
    <mergeCell ref="AJ15:AO15"/>
    <mergeCell ref="AP15:BI15"/>
    <mergeCell ref="BN15:BS15"/>
    <mergeCell ref="BT15:CM15"/>
    <mergeCell ref="F16:M16"/>
    <mergeCell ref="AL92:AM92"/>
    <mergeCell ref="AC837:AJ837"/>
    <mergeCell ref="O840:AN840"/>
    <mergeCell ref="Y842:AN842"/>
    <mergeCell ref="Y845:AC845"/>
    <mergeCell ref="AE845:AL845"/>
    <mergeCell ref="Y848:AN848"/>
    <mergeCell ref="Y851:AC851"/>
    <mergeCell ref="AE851:AL851"/>
    <mergeCell ref="M865:AG865"/>
    <mergeCell ref="M866:AG866"/>
    <mergeCell ref="N875:W875"/>
    <mergeCell ref="X875:AD875"/>
    <mergeCell ref="AE875:AG875"/>
    <mergeCell ref="D884:E884"/>
    <mergeCell ref="D23:Z24"/>
    <mergeCell ref="E29:AE32"/>
    <mergeCell ref="E37:F41"/>
    <mergeCell ref="G37:L41"/>
    <mergeCell ref="M37:M41"/>
    <mergeCell ref="N37:N41"/>
    <mergeCell ref="O37:AP41"/>
    <mergeCell ref="E42:F46"/>
    <mergeCell ref="G42:L46"/>
    <mergeCell ref="M42:M46"/>
    <mergeCell ref="N42:N46"/>
    <mergeCell ref="O43:AO45"/>
    <mergeCell ref="E47:F51"/>
    <mergeCell ref="G47:L51"/>
    <mergeCell ref="M47:M51"/>
    <mergeCell ref="N47:N51"/>
    <mergeCell ref="O47:AP51"/>
    <mergeCell ref="N52:N55"/>
    <mergeCell ref="O52:Q55"/>
    <mergeCell ref="R52:S55"/>
    <mergeCell ref="T52:AP55"/>
    <mergeCell ref="N56:N59"/>
    <mergeCell ref="O56:Q59"/>
    <mergeCell ref="R56:S59"/>
    <mergeCell ref="T56:AP59"/>
    <mergeCell ref="O60:U61"/>
    <mergeCell ref="W60:X61"/>
    <mergeCell ref="Y60:Z61"/>
    <mergeCell ref="AA60:AB61"/>
    <mergeCell ref="AC60:AD61"/>
    <mergeCell ref="AE60:AF61"/>
    <mergeCell ref="AG60:AH61"/>
    <mergeCell ref="AI60:AJ61"/>
    <mergeCell ref="AK60:AL61"/>
    <mergeCell ref="AM60:AN61"/>
    <mergeCell ref="AO60:AP61"/>
    <mergeCell ref="O62:U63"/>
    <mergeCell ref="V62:V67"/>
    <mergeCell ref="W62:X67"/>
    <mergeCell ref="Y62:Z67"/>
    <mergeCell ref="AA62:AB67"/>
    <mergeCell ref="AC62:AD67"/>
    <mergeCell ref="AE62:AF67"/>
    <mergeCell ref="AG62:AH67"/>
    <mergeCell ref="AI62:AJ67"/>
    <mergeCell ref="AK62:AL67"/>
    <mergeCell ref="AM62:AN67"/>
    <mergeCell ref="AO62:AP67"/>
    <mergeCell ref="O64:U65"/>
    <mergeCell ref="O66:U67"/>
    <mergeCell ref="O69:AB70"/>
    <mergeCell ref="AC69:AM70"/>
    <mergeCell ref="AN69:AO70"/>
    <mergeCell ref="O72:AP73"/>
    <mergeCell ref="O74:AP75"/>
    <mergeCell ref="O76:AP77"/>
    <mergeCell ref="S78:AM81"/>
    <mergeCell ref="P82:Q85"/>
    <mergeCell ref="S82:AM85"/>
    <mergeCell ref="S86:U88"/>
    <mergeCell ref="W86:AD88"/>
    <mergeCell ref="AE86:AM88"/>
    <mergeCell ref="E90:F94"/>
    <mergeCell ref="G90:L94"/>
    <mergeCell ref="M90:M94"/>
    <mergeCell ref="O90:AB94"/>
    <mergeCell ref="AC90:AD94"/>
    <mergeCell ref="AG91:AI93"/>
    <mergeCell ref="E95:F99"/>
    <mergeCell ref="G95:L99"/>
    <mergeCell ref="M95:M99"/>
    <mergeCell ref="O95:T99"/>
    <mergeCell ref="U95:W99"/>
    <mergeCell ref="X95:AA99"/>
    <mergeCell ref="AB95:AP99"/>
    <mergeCell ref="E100:F104"/>
    <mergeCell ref="G100:L104"/>
    <mergeCell ref="M100:M104"/>
    <mergeCell ref="O100:AP104"/>
    <mergeCell ref="K106:AK107"/>
    <mergeCell ref="Y843:AL844"/>
    <mergeCell ref="Y849:AN850"/>
    <mergeCell ref="K858:AG860"/>
    <mergeCell ref="E865:L866"/>
    <mergeCell ref="AH865:AN866"/>
    <mergeCell ref="E867:I868"/>
    <mergeCell ref="J867:L868"/>
    <mergeCell ref="M867:AD868"/>
    <mergeCell ref="AE867:AG868"/>
    <mergeCell ref="AH867:AN868"/>
    <mergeCell ref="E869:I870"/>
    <mergeCell ref="J869:L870"/>
    <mergeCell ref="M869:AD870"/>
    <mergeCell ref="AE869:AG870"/>
    <mergeCell ref="AH869:AN870"/>
    <mergeCell ref="E871:I872"/>
    <mergeCell ref="J871:L872"/>
    <mergeCell ref="M871:AD872"/>
    <mergeCell ref="AE871:AG872"/>
    <mergeCell ref="AH871:AN872"/>
    <mergeCell ref="E873:L875"/>
    <mergeCell ref="M873:AD874"/>
    <mergeCell ref="AE873:AG874"/>
    <mergeCell ref="AH873:AN875"/>
    <mergeCell ref="F884:AP885"/>
    <mergeCell ref="E52:F59"/>
    <mergeCell ref="G52:L59"/>
    <mergeCell ref="M52:M59"/>
    <mergeCell ref="E60:F77"/>
    <mergeCell ref="G60:L77"/>
    <mergeCell ref="M60:M77"/>
    <mergeCell ref="E78:F89"/>
    <mergeCell ref="G78:L89"/>
    <mergeCell ref="M78:M89"/>
  </mergeCells>
  <phoneticPr fontId="21"/>
  <conditionalFormatting sqref="D878:AN885">
    <cfRule type="expression" dxfId="27" priority="1" stopIfTrue="1">
      <formula>$L$11&lt;&gt;"要"</formula>
    </cfRule>
  </conditionalFormatting>
  <conditionalFormatting sqref="E865:AN875">
    <cfRule type="expression" dxfId="26" priority="2" stopIfTrue="1">
      <formula>$L$11&lt;&gt;"要"</formula>
    </cfRule>
  </conditionalFormatting>
  <dataValidations count="1">
    <dataValidation type="list" allowBlank="0" showDropDown="0" showInputMessage="1" showErrorMessage="1" sqref="L11:N11">
      <formula1>"要,不要"</formula1>
    </dataValidation>
  </dataValidations>
  <pageMargins left="0.59055118110236227" right="0.59055118110236227" top="0.78740157480314965" bottom="0.39370078740157483" header="0.31496062992125984" footer="0.51181102362204722"/>
  <pageSetup paperSize="9" fitToWidth="1" fitToHeight="1" pageOrder="overThenDown" orientation="portrait" usePrinterDefaults="1" r:id="rId1"/>
  <headerFooter alignWithMargins="0"/>
  <drawing r:id="rId2"/>
  <legacyDrawing r:id="rId3"/>
  <oleObjects>
    <mc:AlternateContent>
      <mc:Choice xmlns:x14="http://schemas.microsoft.com/office/spreadsheetml/2009/9/main" Requires="x14">
        <oleObject progId="文書" shapeId="83984" r:id="rId4">
          <objectPr defaultSize="0" r:id="rId5">
            <anchor moveWithCells="1">
              <from xmlns:xdr="http://schemas.openxmlformats.org/drawingml/2006/spreadsheetDrawing">
                <xdr:col>2</xdr:col>
                <xdr:colOff>57150</xdr:colOff>
                <xdr:row>110</xdr:row>
                <xdr:rowOff>0</xdr:rowOff>
              </from>
              <to xmlns:xdr="http://schemas.openxmlformats.org/drawingml/2006/spreadsheetDrawing">
                <xdr:col>39</xdr:col>
                <xdr:colOff>76200</xdr:colOff>
                <xdr:row>149</xdr:row>
                <xdr:rowOff>95250</xdr:rowOff>
              </to>
            </anchor>
          </objectPr>
        </oleObject>
      </mc:Choice>
      <mc:Fallback>
        <oleObject progId="文書" shapeId="83984" r:id="rId4"/>
      </mc:Fallback>
    </mc:AlternateContent>
    <mc:AlternateContent>
      <mc:Choice xmlns:x14="http://schemas.microsoft.com/office/spreadsheetml/2009/9/main" Requires="x14">
        <oleObject progId="文書" shapeId="83985" r:id="rId6">
          <objectPr defaultSize="0" r:id="rId7">
            <anchor moveWithCells="1">
              <from xmlns:xdr="http://schemas.openxmlformats.org/drawingml/2006/spreadsheetDrawing">
                <xdr:col>2</xdr:col>
                <xdr:colOff>76200</xdr:colOff>
                <xdr:row>153</xdr:row>
                <xdr:rowOff>209550</xdr:rowOff>
              </from>
              <to xmlns:xdr="http://schemas.openxmlformats.org/drawingml/2006/spreadsheetDrawing">
                <xdr:col>38</xdr:col>
                <xdr:colOff>142875</xdr:colOff>
                <xdr:row>192</xdr:row>
                <xdr:rowOff>219075</xdr:rowOff>
              </to>
            </anchor>
          </objectPr>
        </oleObject>
      </mc:Choice>
      <mc:Fallback>
        <oleObject progId="文書" shapeId="83985" r:id="rId6"/>
      </mc:Fallback>
    </mc:AlternateContent>
    <mc:AlternateContent>
      <mc:Choice xmlns:x14="http://schemas.microsoft.com/office/spreadsheetml/2009/9/main" Requires="x14">
        <oleObject progId="文書" shapeId="83986" r:id="rId8">
          <objectPr defaultSize="0" r:id="rId9">
            <anchor moveWithCells="1">
              <from xmlns:xdr="http://schemas.openxmlformats.org/drawingml/2006/spreadsheetDrawing">
                <xdr:col>2</xdr:col>
                <xdr:colOff>38100</xdr:colOff>
                <xdr:row>198</xdr:row>
                <xdr:rowOff>57785</xdr:rowOff>
              </from>
              <to xmlns:xdr="http://schemas.openxmlformats.org/drawingml/2006/spreadsheetDrawing">
                <xdr:col>39</xdr:col>
                <xdr:colOff>47625</xdr:colOff>
                <xdr:row>237</xdr:row>
                <xdr:rowOff>46990</xdr:rowOff>
              </to>
            </anchor>
          </objectPr>
        </oleObject>
      </mc:Choice>
      <mc:Fallback>
        <oleObject progId="文書" shapeId="83986" r:id="rId8"/>
      </mc:Fallback>
    </mc:AlternateContent>
    <mc:AlternateContent>
      <mc:Choice xmlns:x14="http://schemas.microsoft.com/office/spreadsheetml/2009/9/main" Requires="x14">
        <oleObject progId="文書" shapeId="83987" r:id="rId10">
          <objectPr defaultSize="0" r:id="rId11">
            <anchor moveWithCells="1">
              <from xmlns:xdr="http://schemas.openxmlformats.org/drawingml/2006/spreadsheetDrawing">
                <xdr:col>1</xdr:col>
                <xdr:colOff>142875</xdr:colOff>
                <xdr:row>242</xdr:row>
                <xdr:rowOff>46990</xdr:rowOff>
              </from>
              <to xmlns:xdr="http://schemas.openxmlformats.org/drawingml/2006/spreadsheetDrawing">
                <xdr:col>38</xdr:col>
                <xdr:colOff>133350</xdr:colOff>
                <xdr:row>281</xdr:row>
                <xdr:rowOff>57785</xdr:rowOff>
              </to>
            </anchor>
          </objectPr>
        </oleObject>
      </mc:Choice>
      <mc:Fallback>
        <oleObject progId="文書" shapeId="83987" r:id="rId10"/>
      </mc:Fallback>
    </mc:AlternateContent>
    <mc:AlternateContent>
      <mc:Choice xmlns:x14="http://schemas.microsoft.com/office/spreadsheetml/2009/9/main" Requires="x14">
        <oleObject progId="文書" shapeId="83988" r:id="rId12">
          <objectPr defaultSize="0" r:id="rId13">
            <anchor moveWithCells="1">
              <from xmlns:xdr="http://schemas.openxmlformats.org/drawingml/2006/spreadsheetDrawing">
                <xdr:col>1</xdr:col>
                <xdr:colOff>133350</xdr:colOff>
                <xdr:row>286</xdr:row>
                <xdr:rowOff>37465</xdr:rowOff>
              </from>
              <to xmlns:xdr="http://schemas.openxmlformats.org/drawingml/2006/spreadsheetDrawing">
                <xdr:col>39</xdr:col>
                <xdr:colOff>19050</xdr:colOff>
                <xdr:row>325</xdr:row>
                <xdr:rowOff>57785</xdr:rowOff>
              </to>
            </anchor>
          </objectPr>
        </oleObject>
      </mc:Choice>
      <mc:Fallback>
        <oleObject progId="文書" shapeId="83988" r:id="rId12"/>
      </mc:Fallback>
    </mc:AlternateContent>
    <mc:AlternateContent>
      <mc:Choice xmlns:x14="http://schemas.microsoft.com/office/spreadsheetml/2009/9/main" Requires="x14">
        <oleObject progId="文書" shapeId="83989" r:id="rId14">
          <objectPr defaultSize="0" r:id="rId15">
            <anchor moveWithCells="1">
              <from xmlns:xdr="http://schemas.openxmlformats.org/drawingml/2006/spreadsheetDrawing">
                <xdr:col>1</xdr:col>
                <xdr:colOff>152400</xdr:colOff>
                <xdr:row>330</xdr:row>
                <xdr:rowOff>95250</xdr:rowOff>
              </from>
              <to xmlns:xdr="http://schemas.openxmlformats.org/drawingml/2006/spreadsheetDrawing">
                <xdr:col>39</xdr:col>
                <xdr:colOff>28575</xdr:colOff>
                <xdr:row>369</xdr:row>
                <xdr:rowOff>104775</xdr:rowOff>
              </to>
            </anchor>
          </objectPr>
        </oleObject>
      </mc:Choice>
      <mc:Fallback>
        <oleObject progId="文書" shapeId="83989" r:id="rId14"/>
      </mc:Fallback>
    </mc:AlternateContent>
    <mc:AlternateContent>
      <mc:Choice xmlns:x14="http://schemas.microsoft.com/office/spreadsheetml/2009/9/main" Requires="x14">
        <oleObject progId="文書" shapeId="83990" r:id="rId16">
          <objectPr defaultSize="0" r:id="rId17">
            <anchor moveWithCells="1">
              <from xmlns:xdr="http://schemas.openxmlformats.org/drawingml/2006/spreadsheetDrawing">
                <xdr:col>2</xdr:col>
                <xdr:colOff>47625</xdr:colOff>
                <xdr:row>374</xdr:row>
                <xdr:rowOff>142240</xdr:rowOff>
              </from>
              <to xmlns:xdr="http://schemas.openxmlformats.org/drawingml/2006/spreadsheetDrawing">
                <xdr:col>38</xdr:col>
                <xdr:colOff>142875</xdr:colOff>
                <xdr:row>413</xdr:row>
                <xdr:rowOff>85725</xdr:rowOff>
              </to>
            </anchor>
          </objectPr>
        </oleObject>
      </mc:Choice>
      <mc:Fallback>
        <oleObject progId="文書" shapeId="83990" r:id="rId16"/>
      </mc:Fallback>
    </mc:AlternateContent>
    <mc:AlternateContent>
      <mc:Choice xmlns:x14="http://schemas.microsoft.com/office/spreadsheetml/2009/9/main" Requires="x14">
        <oleObject progId="文書" shapeId="83991" r:id="rId18">
          <objectPr defaultSize="0" r:id="rId19">
            <anchor moveWithCells="1">
              <from xmlns:xdr="http://schemas.openxmlformats.org/drawingml/2006/spreadsheetDrawing">
                <xdr:col>2</xdr:col>
                <xdr:colOff>19050</xdr:colOff>
                <xdr:row>418</xdr:row>
                <xdr:rowOff>67310</xdr:rowOff>
              </from>
              <to xmlns:xdr="http://schemas.openxmlformats.org/drawingml/2006/spreadsheetDrawing">
                <xdr:col>38</xdr:col>
                <xdr:colOff>123825</xdr:colOff>
                <xdr:row>457</xdr:row>
                <xdr:rowOff>67310</xdr:rowOff>
              </to>
            </anchor>
          </objectPr>
        </oleObject>
      </mc:Choice>
      <mc:Fallback>
        <oleObject progId="文書" shapeId="83991" r:id="rId18"/>
      </mc:Fallback>
    </mc:AlternateContent>
    <mc:AlternateContent>
      <mc:Choice xmlns:x14="http://schemas.microsoft.com/office/spreadsheetml/2009/9/main" Requires="x14">
        <oleObject progId="文書" shapeId="83992" r:id="rId20">
          <objectPr defaultSize="0" r:id="rId21">
            <anchor moveWithCells="1">
              <from xmlns:xdr="http://schemas.openxmlformats.org/drawingml/2006/spreadsheetDrawing">
                <xdr:col>1</xdr:col>
                <xdr:colOff>142875</xdr:colOff>
                <xdr:row>462</xdr:row>
                <xdr:rowOff>85725</xdr:rowOff>
              </from>
              <to xmlns:xdr="http://schemas.openxmlformats.org/drawingml/2006/spreadsheetDrawing">
                <xdr:col>38</xdr:col>
                <xdr:colOff>85725</xdr:colOff>
                <xdr:row>501</xdr:row>
                <xdr:rowOff>37465</xdr:rowOff>
              </to>
            </anchor>
          </objectPr>
        </oleObject>
      </mc:Choice>
      <mc:Fallback>
        <oleObject progId="文書" shapeId="83992" r:id="rId20"/>
      </mc:Fallback>
    </mc:AlternateContent>
    <mc:AlternateContent>
      <mc:Choice xmlns:x14="http://schemas.microsoft.com/office/spreadsheetml/2009/9/main" Requires="x14">
        <oleObject progId="文書" shapeId="83993" r:id="rId22">
          <objectPr defaultSize="0" r:id="rId23">
            <anchor moveWithCells="1">
              <from xmlns:xdr="http://schemas.openxmlformats.org/drawingml/2006/spreadsheetDrawing">
                <xdr:col>1</xdr:col>
                <xdr:colOff>133350</xdr:colOff>
                <xdr:row>506</xdr:row>
                <xdr:rowOff>133350</xdr:rowOff>
              </from>
              <to xmlns:xdr="http://schemas.openxmlformats.org/drawingml/2006/spreadsheetDrawing">
                <xdr:col>38</xdr:col>
                <xdr:colOff>133350</xdr:colOff>
                <xdr:row>545</xdr:row>
                <xdr:rowOff>190500</xdr:rowOff>
              </to>
            </anchor>
          </objectPr>
        </oleObject>
      </mc:Choice>
      <mc:Fallback>
        <oleObject progId="文書" shapeId="83993" r:id="rId22"/>
      </mc:Fallback>
    </mc:AlternateContent>
    <mc:AlternateContent>
      <mc:Choice xmlns:x14="http://schemas.microsoft.com/office/spreadsheetml/2009/9/main" Requires="x14">
        <oleObject progId="文書" shapeId="83994" r:id="rId24">
          <objectPr defaultSize="0" r:id="rId25">
            <anchor moveWithCells="1">
              <from xmlns:xdr="http://schemas.openxmlformats.org/drawingml/2006/spreadsheetDrawing">
                <xdr:col>1</xdr:col>
                <xdr:colOff>133350</xdr:colOff>
                <xdr:row>550</xdr:row>
                <xdr:rowOff>151765</xdr:rowOff>
              </from>
              <to xmlns:xdr="http://schemas.openxmlformats.org/drawingml/2006/spreadsheetDrawing">
                <xdr:col>38</xdr:col>
                <xdr:colOff>76200</xdr:colOff>
                <xdr:row>589</xdr:row>
                <xdr:rowOff>123825</xdr:rowOff>
              </to>
            </anchor>
          </objectPr>
        </oleObject>
      </mc:Choice>
      <mc:Fallback>
        <oleObject progId="文書" shapeId="83994" r:id="rId24"/>
      </mc:Fallback>
    </mc:AlternateContent>
    <mc:AlternateContent>
      <mc:Choice xmlns:x14="http://schemas.microsoft.com/office/spreadsheetml/2009/9/main" Requires="x14">
        <oleObject progId="文書" shapeId="83995" r:id="rId26">
          <objectPr defaultSize="0" r:id="rId27">
            <anchor moveWithCells="1">
              <from xmlns:xdr="http://schemas.openxmlformats.org/drawingml/2006/spreadsheetDrawing">
                <xdr:col>1</xdr:col>
                <xdr:colOff>76200</xdr:colOff>
                <xdr:row>594</xdr:row>
                <xdr:rowOff>9525</xdr:rowOff>
              </from>
              <to xmlns:xdr="http://schemas.openxmlformats.org/drawingml/2006/spreadsheetDrawing">
                <xdr:col>38</xdr:col>
                <xdr:colOff>19050</xdr:colOff>
                <xdr:row>632</xdr:row>
                <xdr:rowOff>200025</xdr:rowOff>
              </to>
            </anchor>
          </objectPr>
        </oleObject>
      </mc:Choice>
      <mc:Fallback>
        <oleObject progId="文書" shapeId="83995" r:id="rId26"/>
      </mc:Fallback>
    </mc:AlternateContent>
    <mc:AlternateContent>
      <mc:Choice xmlns:x14="http://schemas.microsoft.com/office/spreadsheetml/2009/9/main" Requires="x14">
        <oleObject progId="文書" shapeId="83996" r:id="rId28">
          <objectPr defaultSize="0" r:id="rId29">
            <anchor moveWithCells="1">
              <from xmlns:xdr="http://schemas.openxmlformats.org/drawingml/2006/spreadsheetDrawing">
                <xdr:col>1</xdr:col>
                <xdr:colOff>142875</xdr:colOff>
                <xdr:row>638</xdr:row>
                <xdr:rowOff>123825</xdr:rowOff>
              </from>
              <to xmlns:xdr="http://schemas.openxmlformats.org/drawingml/2006/spreadsheetDrawing">
                <xdr:col>38</xdr:col>
                <xdr:colOff>85725</xdr:colOff>
                <xdr:row>677</xdr:row>
                <xdr:rowOff>104775</xdr:rowOff>
              </to>
            </anchor>
          </objectPr>
        </oleObject>
      </mc:Choice>
      <mc:Fallback>
        <oleObject progId="文書" shapeId="83996" r:id="rId28"/>
      </mc:Fallback>
    </mc:AlternateContent>
    <mc:AlternateContent>
      <mc:Choice xmlns:x14="http://schemas.microsoft.com/office/spreadsheetml/2009/9/main" Requires="x14">
        <oleObject progId="文書" shapeId="83997" r:id="rId30">
          <objectPr defaultSize="0" r:id="rId31">
            <anchor moveWithCells="1">
              <from xmlns:xdr="http://schemas.openxmlformats.org/drawingml/2006/spreadsheetDrawing">
                <xdr:col>1</xdr:col>
                <xdr:colOff>114300</xdr:colOff>
                <xdr:row>682</xdr:row>
                <xdr:rowOff>85725</xdr:rowOff>
              </from>
              <to xmlns:xdr="http://schemas.openxmlformats.org/drawingml/2006/spreadsheetDrawing">
                <xdr:col>38</xdr:col>
                <xdr:colOff>57150</xdr:colOff>
                <xdr:row>721</xdr:row>
                <xdr:rowOff>67310</xdr:rowOff>
              </to>
            </anchor>
          </objectPr>
        </oleObject>
      </mc:Choice>
      <mc:Fallback>
        <oleObject progId="文書" shapeId="83997" r:id="rId30"/>
      </mc:Fallback>
    </mc:AlternateContent>
    <mc:AlternateContent>
      <mc:Choice xmlns:x14="http://schemas.microsoft.com/office/spreadsheetml/2009/9/main" Requires="x14">
        <oleObject progId="文書" shapeId="83998" r:id="rId32">
          <objectPr defaultSize="0" r:id="rId33">
            <anchor moveWithCells="1">
              <from xmlns:xdr="http://schemas.openxmlformats.org/drawingml/2006/spreadsheetDrawing">
                <xdr:col>1</xdr:col>
                <xdr:colOff>76200</xdr:colOff>
                <xdr:row>725</xdr:row>
                <xdr:rowOff>37465</xdr:rowOff>
              </from>
              <to xmlns:xdr="http://schemas.openxmlformats.org/drawingml/2006/spreadsheetDrawing">
                <xdr:col>38</xdr:col>
                <xdr:colOff>19050</xdr:colOff>
                <xdr:row>763</xdr:row>
                <xdr:rowOff>228600</xdr:rowOff>
              </to>
            </anchor>
          </objectPr>
        </oleObject>
      </mc:Choice>
      <mc:Fallback>
        <oleObject progId="文書" shapeId="83998" r:id="rId32"/>
      </mc:Fallback>
    </mc:AlternateContent>
    <mc:AlternateContent>
      <mc:Choice xmlns:x14="http://schemas.microsoft.com/office/spreadsheetml/2009/9/main" Requires="x14">
        <oleObject progId="文書" shapeId="83999" r:id="rId34">
          <objectPr defaultSize="0" r:id="rId35">
            <anchor moveWithCells="1">
              <from xmlns:xdr="http://schemas.openxmlformats.org/drawingml/2006/spreadsheetDrawing">
                <xdr:col>1</xdr:col>
                <xdr:colOff>142875</xdr:colOff>
                <xdr:row>769</xdr:row>
                <xdr:rowOff>28575</xdr:rowOff>
              </from>
              <to xmlns:xdr="http://schemas.openxmlformats.org/drawingml/2006/spreadsheetDrawing">
                <xdr:col>38</xdr:col>
                <xdr:colOff>85725</xdr:colOff>
                <xdr:row>808</xdr:row>
                <xdr:rowOff>0</xdr:rowOff>
              </to>
            </anchor>
          </objectPr>
        </oleObject>
      </mc:Choice>
      <mc:Fallback>
        <oleObject progId="文書" shapeId="83999" r:id="rId3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dimension ref="A2:CF56"/>
  <sheetViews>
    <sheetView showGridLines="0" showZeros="0" zoomScale="80" zoomScaleNormal="80" workbookViewId="0">
      <pane ySplit="19" topLeftCell="A20" activePane="bottomLeft" state="frozen"/>
      <selection pane="bottomLeft" activeCell="L2" sqref="L2:AE2"/>
    </sheetView>
  </sheetViews>
  <sheetFormatPr defaultColWidth="2.125" defaultRowHeight="21" customHeight="1"/>
  <cols>
    <col min="1" max="43" width="2.125" style="230"/>
    <col min="44" max="44" width="2" style="580" customWidth="1"/>
    <col min="45" max="64" width="2.125" style="181"/>
    <col min="65" max="77" width="2.125" style="230"/>
    <col min="78" max="84" width="2.125" style="294"/>
    <col min="85" max="16384" width="2.125" style="230"/>
  </cols>
  <sheetData>
    <row r="1" spans="2:64" ht="5.0999999999999996" customHeight="1"/>
    <row r="2" spans="2:64" ht="15" customHeight="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294"/>
      <c r="AH2" s="294"/>
      <c r="AI2" s="294"/>
      <c r="AJ2" s="294"/>
      <c r="AK2" s="294"/>
      <c r="AL2" s="294"/>
      <c r="AM2" s="294"/>
      <c r="AN2" s="294"/>
      <c r="AO2" s="294"/>
      <c r="AP2" s="294"/>
      <c r="AQ2" s="294"/>
      <c r="AR2" s="99"/>
      <c r="AS2" s="99"/>
      <c r="AT2" s="99"/>
      <c r="AU2" s="99"/>
      <c r="AV2" s="99"/>
      <c r="AW2" s="99"/>
      <c r="AX2" s="294"/>
      <c r="AY2" s="294"/>
      <c r="AZ2" s="294"/>
      <c r="BA2" s="294"/>
      <c r="BB2" s="580"/>
      <c r="BC2" s="580"/>
      <c r="BD2" s="580"/>
      <c r="BE2" s="580"/>
      <c r="BF2" s="399"/>
      <c r="BG2" s="399"/>
      <c r="BH2" s="399"/>
    </row>
    <row r="3" spans="2:64" ht="15" customHeight="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209">
        <f>R5</f>
        <v>0</v>
      </c>
      <c r="AH3" s="209"/>
      <c r="AI3" s="209"/>
      <c r="AJ3" s="209"/>
      <c r="AK3" s="209"/>
      <c r="AL3" s="209"/>
      <c r="AM3" s="209"/>
      <c r="AN3" s="209"/>
      <c r="AO3" s="209"/>
      <c r="AP3" s="209"/>
      <c r="AQ3" s="209"/>
      <c r="AR3" s="99"/>
      <c r="AS3" s="99"/>
      <c r="AT3" s="209">
        <f>R6</f>
        <v>0</v>
      </c>
      <c r="AU3" s="209"/>
      <c r="AV3" s="209"/>
      <c r="AW3" s="209"/>
      <c r="AX3" s="209"/>
      <c r="AY3" s="209"/>
      <c r="AZ3" s="209"/>
      <c r="BA3" s="209"/>
      <c r="BB3" s="209"/>
      <c r="BC3" s="209"/>
      <c r="BD3" s="209"/>
      <c r="BE3" s="580"/>
      <c r="BF3" s="399"/>
      <c r="BG3" s="399"/>
      <c r="BH3" s="399"/>
    </row>
    <row r="4" spans="2:64" ht="15" customHeight="1">
      <c r="B4" s="40" t="s">
        <v>239</v>
      </c>
      <c r="C4" s="44"/>
      <c r="D4" s="44"/>
      <c r="E4" s="44"/>
      <c r="F4" s="44"/>
      <c r="G4" s="44"/>
      <c r="H4" s="44"/>
      <c r="I4" s="44"/>
      <c r="J4" s="44"/>
      <c r="K4" s="61"/>
      <c r="L4" s="613" t="s">
        <v>8</v>
      </c>
      <c r="M4" s="618"/>
      <c r="N4" s="618"/>
      <c r="O4" s="622"/>
      <c r="P4" s="66"/>
      <c r="Q4" s="66"/>
      <c r="R4" s="66"/>
      <c r="S4" s="66"/>
      <c r="T4" s="66"/>
      <c r="U4" s="66"/>
      <c r="V4" s="66"/>
      <c r="W4" s="66"/>
      <c r="X4" s="84"/>
      <c r="Y4" s="84"/>
      <c r="Z4" s="84"/>
      <c r="AA4" s="84"/>
      <c r="AB4" s="84"/>
      <c r="AC4" s="84"/>
      <c r="AD4" s="84"/>
      <c r="AE4" s="92"/>
      <c r="AF4" s="99"/>
      <c r="AG4" s="209">
        <f>IF(R5="",0,LEN(AG3))</f>
        <v>0</v>
      </c>
      <c r="AH4" s="209"/>
      <c r="AI4" s="209"/>
      <c r="AJ4" s="209"/>
      <c r="AK4" s="209"/>
      <c r="AL4" s="209"/>
      <c r="AM4" s="209"/>
      <c r="AN4" s="209"/>
      <c r="AO4" s="209"/>
      <c r="AP4" s="209"/>
      <c r="AQ4" s="209"/>
      <c r="AR4" s="99"/>
      <c r="AS4" s="99"/>
      <c r="AT4" s="209">
        <f>IF(R6="",0,LEN(AT3))</f>
        <v>0</v>
      </c>
      <c r="AU4" s="209"/>
      <c r="AV4" s="209"/>
      <c r="AW4" s="209"/>
      <c r="AX4" s="209"/>
      <c r="AY4" s="209"/>
      <c r="AZ4" s="209"/>
      <c r="BA4" s="209"/>
      <c r="BB4" s="209"/>
      <c r="BC4" s="209"/>
      <c r="BD4" s="209"/>
      <c r="BE4" s="580"/>
      <c r="BF4" s="399"/>
      <c r="BG4" s="399"/>
      <c r="BH4" s="399"/>
    </row>
    <row r="5" spans="2:64" ht="15" customHeight="1">
      <c r="B5" s="319" t="s">
        <v>361</v>
      </c>
      <c r="C5" s="330"/>
      <c r="D5" s="330"/>
      <c r="E5" s="330"/>
      <c r="F5" s="330"/>
      <c r="G5" s="330"/>
      <c r="H5" s="330"/>
      <c r="I5" s="330"/>
      <c r="J5" s="330"/>
      <c r="K5" s="348"/>
      <c r="L5" s="600" t="s">
        <v>84</v>
      </c>
      <c r="M5" s="604"/>
      <c r="N5" s="604"/>
      <c r="O5" s="606"/>
      <c r="P5" s="624" t="s">
        <v>131</v>
      </c>
      <c r="Q5" s="628"/>
      <c r="R5" s="631"/>
      <c r="S5" s="634"/>
      <c r="T5" s="634"/>
      <c r="U5" s="634"/>
      <c r="V5" s="634"/>
      <c r="W5" s="634"/>
      <c r="X5" s="634"/>
      <c r="Y5" s="634"/>
      <c r="Z5" s="634"/>
      <c r="AA5" s="643" t="s">
        <v>32</v>
      </c>
      <c r="AB5" s="451"/>
      <c r="AC5" s="451"/>
      <c r="AD5" s="451"/>
      <c r="AE5" s="446"/>
      <c r="AF5" s="99"/>
      <c r="AG5" s="209" t="str">
        <f>IF(AG4=10,"￥","")</f>
        <v/>
      </c>
      <c r="AH5" s="209" t="str">
        <f>IF(AG4=9,"￥",IF(AG4&gt;=10,DBCS(MID(AG3,AG4-9,1)),""))</f>
        <v/>
      </c>
      <c r="AI5" s="209" t="str">
        <f>IF(AG4=8,"￥",IF(AG4&gt;=9,DBCS(MID(AG3,AG4-8,1)),""))</f>
        <v/>
      </c>
      <c r="AJ5" s="209" t="str">
        <f>IF(AG4=7,"￥",IF(AG4&gt;=8,DBCS(MID(AG3,AG4-7,1)),""))</f>
        <v/>
      </c>
      <c r="AK5" s="209" t="str">
        <f>IF(AG4=6,"￥",IF(AG4&gt;=7,DBCS(MID(AG3,AG4-6,1)),""))</f>
        <v/>
      </c>
      <c r="AL5" s="209" t="str">
        <f>IF(AG4=5,"￥",IF(AG4&gt;=6,DBCS(MID(AG3,AG4-5,1)),""))</f>
        <v/>
      </c>
      <c r="AM5" s="209" t="str">
        <f>IF(AG4=4,"￥",IF(AG4&gt;=5,DBCS(MID(AG3,AG4-4,1)),""))</f>
        <v/>
      </c>
      <c r="AN5" s="209" t="str">
        <f>IF(AG4=3,"￥",IF(AG4&gt;=4,DBCS(MID(AG3,AG4-3,1)),""))</f>
        <v/>
      </c>
      <c r="AO5" s="209" t="str">
        <f>IF(AG4=2,"￥",IF(AG4&gt;=3,DBCS(MID(AG3,AG4-2,1)),""))</f>
        <v/>
      </c>
      <c r="AP5" s="209" t="str">
        <f>IF(AG4=1,"￥",IF(AG4&gt;=2,DBCS(MID(AG3,AG4-1,1)),""))</f>
        <v/>
      </c>
      <c r="AQ5" s="209" t="str">
        <f>IF(AG4&gt;0,DBCS(RIGHT(AG3,1)),"")</f>
        <v/>
      </c>
      <c r="AR5" s="99"/>
      <c r="AS5" s="99"/>
      <c r="AT5" s="209" t="str">
        <f>IF(AT4=10,"￥","")</f>
        <v/>
      </c>
      <c r="AU5" s="209" t="str">
        <f>IF(AT4=9,"￥",IF(AT4&gt;=10,DBCS(MID(AT3,AT4-9,1)),""))</f>
        <v/>
      </c>
      <c r="AV5" s="209" t="str">
        <f>IF(AT4=8,"￥",IF(AT4&gt;=9,DBCS(MID(AT3,AT4-8,1)),""))</f>
        <v/>
      </c>
      <c r="AW5" s="209" t="str">
        <f>IF(AT4=7,"￥",IF(AT4&gt;=8,DBCS(MID(AT3,AT4-7,1)),""))</f>
        <v/>
      </c>
      <c r="AX5" s="209" t="str">
        <f>IF(AT4=6,"￥",IF(AT4&gt;=7,DBCS(MID(AT3,AT4-6,1)),""))</f>
        <v/>
      </c>
      <c r="AY5" s="209" t="str">
        <f>IF(AT4=5,"￥",IF(AT4&gt;=6,DBCS(MID(AT3,AT4-5,1)),""))</f>
        <v/>
      </c>
      <c r="AZ5" s="209" t="str">
        <f>IF(AT4=4,"￥",IF(AT4&gt;=5,DBCS(MID(AT3,AT4-4,1)),""))</f>
        <v/>
      </c>
      <c r="BA5" s="209" t="str">
        <f>IF(AT4=3,"￥",IF(AT4&gt;=4,DBCS(MID(AT3,AT4-3,1)),""))</f>
        <v/>
      </c>
      <c r="BB5" s="209" t="str">
        <f>IF(AT4=2,"￥",IF(AT4&gt;=3,DBCS(MID(AT3,AT4-2,1)),""))</f>
        <v/>
      </c>
      <c r="BC5" s="209" t="str">
        <f>IF(AT4=1,"￥",IF(AT4&gt;=2,DBCS(MID(AT3,AT4-1,1)),""))</f>
        <v/>
      </c>
      <c r="BD5" s="209" t="str">
        <f>IF(AT4&gt;0,DBCS(RIGHT(AT3,1)),"")</f>
        <v/>
      </c>
      <c r="BE5" s="580"/>
      <c r="BF5" s="399"/>
      <c r="BG5" s="399"/>
      <c r="BH5" s="399"/>
    </row>
    <row r="6" spans="2:64" ht="15" customHeight="1">
      <c r="B6" s="581" t="s">
        <v>148</v>
      </c>
      <c r="C6" s="454"/>
      <c r="D6" s="454"/>
      <c r="E6" s="454"/>
      <c r="F6" s="454"/>
      <c r="G6" s="454"/>
      <c r="H6" s="454"/>
      <c r="I6" s="454"/>
      <c r="J6" s="454"/>
      <c r="K6" s="608"/>
      <c r="L6" s="601"/>
      <c r="M6" s="605"/>
      <c r="N6" s="605"/>
      <c r="O6" s="607"/>
      <c r="P6" s="625"/>
      <c r="Q6" s="629"/>
      <c r="R6" s="632"/>
      <c r="S6" s="635"/>
      <c r="T6" s="635"/>
      <c r="U6" s="635"/>
      <c r="V6" s="635"/>
      <c r="W6" s="635"/>
      <c r="X6" s="635"/>
      <c r="Y6" s="635"/>
      <c r="Z6" s="635"/>
      <c r="AA6" s="644" t="s">
        <v>167</v>
      </c>
      <c r="AB6" s="645"/>
      <c r="AC6" s="645"/>
      <c r="AD6" s="645"/>
      <c r="AE6" s="648"/>
      <c r="AF6" s="99"/>
      <c r="AG6" s="294"/>
      <c r="AH6" s="294"/>
      <c r="AI6" s="294"/>
      <c r="AJ6" s="294"/>
      <c r="AK6" s="294"/>
      <c r="AL6" s="294"/>
      <c r="AM6" s="294"/>
      <c r="AN6" s="294"/>
      <c r="AO6" s="294"/>
      <c r="AP6" s="294"/>
      <c r="AQ6" s="294"/>
      <c r="AR6" s="99"/>
      <c r="AS6" s="99"/>
      <c r="AT6" s="99"/>
      <c r="AU6" s="99"/>
      <c r="AV6" s="99"/>
      <c r="AW6" s="99"/>
      <c r="AX6" s="294"/>
      <c r="AY6" s="294"/>
      <c r="AZ6" s="294"/>
      <c r="BA6" s="294"/>
      <c r="BB6" s="580"/>
      <c r="BC6" s="580"/>
      <c r="BD6" s="580"/>
      <c r="BE6" s="580"/>
      <c r="BF6" s="399"/>
      <c r="BG6" s="399"/>
      <c r="BH6" s="399"/>
    </row>
    <row r="7" spans="2:64" ht="15" customHeight="1">
      <c r="B7" s="40" t="s">
        <v>363</v>
      </c>
      <c r="C7" s="44"/>
      <c r="D7" s="44"/>
      <c r="E7" s="44"/>
      <c r="F7" s="44"/>
      <c r="G7" s="44"/>
      <c r="H7" s="44"/>
      <c r="I7" s="44"/>
      <c r="J7" s="44"/>
      <c r="K7" s="61"/>
      <c r="L7" s="68" t="s">
        <v>301</v>
      </c>
      <c r="M7" s="74"/>
      <c r="N7" s="74"/>
      <c r="O7" s="74"/>
      <c r="P7" s="74"/>
      <c r="Q7" s="83" t="s">
        <v>68</v>
      </c>
      <c r="R7" s="83"/>
      <c r="S7" s="74"/>
      <c r="T7" s="74"/>
      <c r="U7" s="83" t="s">
        <v>77</v>
      </c>
      <c r="V7" s="83"/>
      <c r="W7" s="74"/>
      <c r="X7" s="74"/>
      <c r="Y7" s="83" t="s">
        <v>9</v>
      </c>
      <c r="Z7" s="83"/>
      <c r="AA7" s="83"/>
      <c r="AB7" s="83"/>
      <c r="AC7" s="83"/>
      <c r="AD7" s="83"/>
      <c r="AE7" s="94"/>
      <c r="AF7" s="99"/>
      <c r="AG7" s="99" t="str">
        <f>LEFT(L7,1)&amp;"　"&amp;RIGHT(L7,1)&amp;IF(O7="","　　　　年　　　　月　　　　日",IF(O7="","　　　",IF(O7&lt;10,"　　","　")&amp;DBCS(O7))&amp;"　年"&amp;IF(S7="","　　　",IF(S7&lt;10,"　　","　")&amp;DBCS(S7))&amp;"　月"&amp;IF(W7="","　　　",IF(W7&lt;10,"　　","　")&amp;DBCS(W7))&amp;"　日")</f>
        <v>令　和　　　　年　　　　月　　　　日</v>
      </c>
      <c r="AH7" s="99"/>
      <c r="AI7" s="99"/>
      <c r="AJ7" s="99"/>
      <c r="AK7" s="99"/>
      <c r="AL7" s="99"/>
      <c r="AM7" s="99"/>
      <c r="AN7" s="99"/>
      <c r="AO7" s="99"/>
      <c r="AP7" s="99"/>
      <c r="AQ7" s="99"/>
      <c r="AR7" s="99"/>
      <c r="AS7" s="99"/>
      <c r="AT7" s="99"/>
      <c r="AU7" s="99"/>
      <c r="AV7" s="99"/>
      <c r="AW7" s="99"/>
      <c r="AX7" s="294"/>
      <c r="AY7" s="294"/>
      <c r="AZ7" s="294"/>
      <c r="BA7" s="294"/>
      <c r="BB7" s="580"/>
      <c r="BC7" s="580"/>
      <c r="BD7" s="580"/>
      <c r="BE7" s="580"/>
      <c r="BF7" s="399"/>
      <c r="BG7" s="399"/>
      <c r="BH7" s="399"/>
    </row>
    <row r="8" spans="2:64" ht="15" customHeight="1">
      <c r="B8" s="40" t="s">
        <v>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361"/>
      <c r="AB8" s="361"/>
      <c r="AC8" s="361"/>
      <c r="AD8" s="361"/>
      <c r="AE8" s="372"/>
      <c r="AF8" s="99"/>
      <c r="AG8" s="99" t="str">
        <f>LEFT(L8,1)&amp;"　"&amp;RIGHT(L8,1)&amp;IF(O8="","　　　年　　　月　　　日",IF(O8="","　　　",IF(O8&lt;10,"　　","　")&amp;DBCS(O8))&amp;"年"&amp;IF(S8="","　　　",IF(S8&lt;10,"　　","　")&amp;DBCS(S8))&amp;"月"&amp;IF(W8="","　　　",IF(W8&lt;10,"　　","　")&amp;DBCS(W8))&amp;"日")</f>
        <v>令　和　　　年　　　月　　　日</v>
      </c>
      <c r="AH8" s="99"/>
      <c r="AI8" s="99"/>
      <c r="AJ8" s="99"/>
      <c r="AK8" s="99"/>
      <c r="AL8" s="99"/>
      <c r="AM8" s="99"/>
      <c r="AN8" s="99"/>
      <c r="AO8" s="99"/>
      <c r="AP8" s="99"/>
      <c r="AQ8" s="99"/>
      <c r="AR8" s="99"/>
      <c r="AS8" s="99"/>
      <c r="AT8" s="99"/>
      <c r="AU8" s="99"/>
      <c r="AV8" s="99"/>
      <c r="AW8" s="99"/>
      <c r="AX8" s="294"/>
      <c r="AY8" s="294"/>
      <c r="AZ8" s="294"/>
      <c r="BA8" s="294"/>
      <c r="BB8" s="580"/>
      <c r="BC8" s="580"/>
      <c r="BD8" s="580"/>
      <c r="BE8" s="580"/>
      <c r="BF8" s="399"/>
      <c r="BG8" s="399"/>
      <c r="BH8" s="399"/>
    </row>
    <row r="9" spans="2:64" ht="15" customHeight="1">
      <c r="B9" s="41" t="s">
        <v>345</v>
      </c>
      <c r="C9" s="45"/>
      <c r="D9" s="45"/>
      <c r="E9" s="600" t="s">
        <v>8</v>
      </c>
      <c r="F9" s="604"/>
      <c r="G9" s="604"/>
      <c r="H9" s="606"/>
      <c r="I9" s="54" t="s">
        <v>102</v>
      </c>
      <c r="J9" s="57"/>
      <c r="K9" s="62"/>
      <c r="L9" s="71" t="s">
        <v>301</v>
      </c>
      <c r="M9" s="77"/>
      <c r="N9" s="77"/>
      <c r="O9" s="77"/>
      <c r="P9" s="77"/>
      <c r="Q9" s="364" t="s">
        <v>68</v>
      </c>
      <c r="R9" s="364"/>
      <c r="S9" s="77"/>
      <c r="T9" s="77"/>
      <c r="U9" s="364" t="s">
        <v>77</v>
      </c>
      <c r="V9" s="364"/>
      <c r="W9" s="74"/>
      <c r="X9" s="74"/>
      <c r="Y9" s="83" t="s">
        <v>9</v>
      </c>
      <c r="Z9" s="83"/>
      <c r="AA9" s="83"/>
      <c r="AB9" s="83"/>
      <c r="AC9" s="83"/>
      <c r="AD9" s="83"/>
      <c r="AE9" s="94"/>
      <c r="AF9" s="99"/>
      <c r="AG9" s="99" t="str">
        <f>LEFT(L9,1)&amp;"　"&amp;RIGHT(L9,1)&amp;IF(O9="","　　　年　　　月　　　日",IF(O9="","　　　",IF(O9&lt;10,"　　","　")&amp;DBCS(O9))&amp;"年"&amp;IF(S9="","　　　",IF(S9&lt;10,"　　","　")&amp;DBCS(S9))&amp;"月"&amp;IF(W9="","　　　",IF(W9&lt;10,"　　","　")&amp;DBCS(W9))&amp;"日")</f>
        <v>令　和　　　年　　　月　　　日</v>
      </c>
      <c r="AH9" s="99"/>
      <c r="AI9" s="99"/>
      <c r="AJ9" s="99"/>
      <c r="AK9" s="99"/>
      <c r="AL9" s="99"/>
      <c r="AM9" s="99"/>
      <c r="AN9" s="99"/>
      <c r="AO9" s="99"/>
      <c r="AP9" s="99"/>
      <c r="AQ9" s="99"/>
      <c r="AR9" s="99"/>
      <c r="AS9" s="99"/>
      <c r="AT9" s="99"/>
      <c r="AU9" s="99"/>
      <c r="AV9" s="99"/>
      <c r="AW9" s="99"/>
      <c r="AX9" s="294"/>
      <c r="AY9" s="294"/>
      <c r="AZ9" s="294"/>
      <c r="BA9" s="294"/>
      <c r="BB9" s="580"/>
      <c r="BC9" s="580"/>
      <c r="BD9" s="294"/>
      <c r="BE9" s="294"/>
      <c r="BF9" s="296"/>
      <c r="BG9" s="296"/>
      <c r="BH9" s="296"/>
      <c r="BI9" s="230"/>
      <c r="BJ9" s="230"/>
      <c r="BK9" s="230"/>
      <c r="BL9" s="230"/>
    </row>
    <row r="10" spans="2:64" ht="15" customHeight="1">
      <c r="B10" s="321"/>
      <c r="C10" s="332"/>
      <c r="D10" s="332"/>
      <c r="E10" s="601"/>
      <c r="F10" s="605"/>
      <c r="G10" s="605"/>
      <c r="H10" s="607"/>
      <c r="I10" s="56" t="s">
        <v>156</v>
      </c>
      <c r="J10" s="59"/>
      <c r="K10" s="64"/>
      <c r="L10" s="71" t="s">
        <v>301</v>
      </c>
      <c r="M10" s="77"/>
      <c r="N10" s="77"/>
      <c r="O10" s="77"/>
      <c r="P10" s="77"/>
      <c r="Q10" s="364" t="s">
        <v>68</v>
      </c>
      <c r="R10" s="364"/>
      <c r="S10" s="77"/>
      <c r="T10" s="77"/>
      <c r="U10" s="364" t="s">
        <v>77</v>
      </c>
      <c r="V10" s="364"/>
      <c r="W10" s="639"/>
      <c r="X10" s="639"/>
      <c r="Y10" s="494" t="s">
        <v>9</v>
      </c>
      <c r="Z10" s="494"/>
      <c r="AA10" s="494"/>
      <c r="AB10" s="494"/>
      <c r="AC10" s="494"/>
      <c r="AD10" s="494"/>
      <c r="AE10" s="577"/>
      <c r="AF10" s="99"/>
      <c r="AG10" s="99" t="str">
        <f>LEFT(L10,1)&amp;"　"&amp;RIGHT(L10,1)&amp;IF(O10="","　　　年　　　月　　　日",IF(O10="","　　　",IF(O10&lt;10,"　　","　")&amp;DBCS(O10))&amp;"年"&amp;IF(S10="","　　　",IF(S10&lt;10,"　　","　")&amp;DBCS(S10))&amp;"月"&amp;IF(W10="","　　　",IF(W10&lt;10,"　　","　")&amp;DBCS(W10))&amp;"日")</f>
        <v>令　和　　　年　　　月　　　日</v>
      </c>
      <c r="AH10" s="99"/>
      <c r="AI10" s="99"/>
      <c r="AJ10" s="99"/>
      <c r="AK10" s="99"/>
      <c r="AL10" s="99"/>
      <c r="AM10" s="99"/>
      <c r="AN10" s="99"/>
      <c r="AO10" s="99"/>
      <c r="AP10" s="99"/>
      <c r="AQ10" s="99"/>
      <c r="AR10" s="99"/>
      <c r="AS10" s="99"/>
      <c r="AT10" s="99"/>
      <c r="AU10" s="99"/>
      <c r="AV10" s="99"/>
      <c r="AW10" s="99"/>
      <c r="AX10" s="294"/>
      <c r="AY10" s="294"/>
      <c r="AZ10" s="294"/>
      <c r="BA10" s="294"/>
      <c r="BB10" s="580"/>
      <c r="BC10" s="580"/>
      <c r="BD10" s="294"/>
      <c r="BE10" s="294"/>
      <c r="BF10" s="296"/>
      <c r="BG10" s="296"/>
      <c r="BH10" s="296"/>
      <c r="BI10" s="230"/>
      <c r="BJ10" s="230"/>
      <c r="BK10" s="230"/>
      <c r="BL10" s="230"/>
    </row>
    <row r="11" spans="2:64" ht="15" customHeight="1">
      <c r="B11" s="41" t="s">
        <v>95</v>
      </c>
      <c r="C11" s="45"/>
      <c r="D11" s="45"/>
      <c r="E11" s="45"/>
      <c r="F11" s="54" t="s">
        <v>81</v>
      </c>
      <c r="G11" s="57"/>
      <c r="H11" s="57"/>
      <c r="I11" s="57"/>
      <c r="J11" s="57"/>
      <c r="K11" s="62"/>
      <c r="L11" s="118"/>
      <c r="M11" s="122"/>
      <c r="N11" s="122"/>
      <c r="O11" s="122"/>
      <c r="P11" s="122"/>
      <c r="Q11" s="122"/>
      <c r="R11" s="122"/>
      <c r="S11" s="122"/>
      <c r="T11" s="122"/>
      <c r="U11" s="122"/>
      <c r="V11" s="122"/>
      <c r="W11" s="122"/>
      <c r="X11" s="122"/>
      <c r="Y11" s="122"/>
      <c r="Z11" s="122"/>
      <c r="AA11" s="122"/>
      <c r="AB11" s="122"/>
      <c r="AC11" s="122"/>
      <c r="AD11" s="122"/>
      <c r="AE11" s="133"/>
      <c r="AF11" s="99"/>
      <c r="AG11" s="294"/>
      <c r="AH11" s="99"/>
      <c r="AI11" s="99"/>
      <c r="AJ11" s="99"/>
      <c r="AK11" s="99"/>
      <c r="AL11" s="99"/>
      <c r="AM11" s="99"/>
      <c r="AN11" s="99"/>
      <c r="AO11" s="99"/>
      <c r="AP11" s="99"/>
      <c r="AQ11" s="99"/>
      <c r="AR11" s="99"/>
      <c r="AS11" s="99"/>
      <c r="AT11" s="99"/>
      <c r="AU11" s="99"/>
      <c r="AV11" s="99"/>
      <c r="AW11" s="99"/>
      <c r="AX11" s="294"/>
      <c r="AY11" s="294"/>
      <c r="AZ11" s="294"/>
      <c r="BA11" s="294"/>
      <c r="BB11" s="580"/>
      <c r="BC11" s="580"/>
      <c r="BD11" s="294"/>
      <c r="BE11" s="294"/>
      <c r="BF11" s="296"/>
      <c r="BG11" s="296"/>
      <c r="BH11" s="296"/>
      <c r="BI11" s="230"/>
      <c r="BJ11" s="230"/>
      <c r="BK11" s="230"/>
      <c r="BL11" s="230"/>
    </row>
    <row r="12" spans="2:64" ht="15" customHeight="1">
      <c r="B12" s="42"/>
      <c r="C12" s="46"/>
      <c r="D12" s="46"/>
      <c r="E12" s="51"/>
      <c r="F12" s="55" t="s">
        <v>61</v>
      </c>
      <c r="G12" s="58"/>
      <c r="H12" s="58"/>
      <c r="I12" s="58"/>
      <c r="J12" s="58"/>
      <c r="K12" s="63"/>
      <c r="L12" s="119"/>
      <c r="M12" s="123"/>
      <c r="N12" s="123"/>
      <c r="O12" s="123"/>
      <c r="P12" s="123"/>
      <c r="Q12" s="123"/>
      <c r="R12" s="123"/>
      <c r="S12" s="123"/>
      <c r="T12" s="123"/>
      <c r="U12" s="123"/>
      <c r="V12" s="123"/>
      <c r="W12" s="123"/>
      <c r="X12" s="123"/>
      <c r="Y12" s="123"/>
      <c r="Z12" s="123"/>
      <c r="AA12" s="123"/>
      <c r="AB12" s="123"/>
      <c r="AC12" s="123"/>
      <c r="AD12" s="123"/>
      <c r="AE12" s="134"/>
      <c r="AF12" s="99"/>
      <c r="AG12" s="99"/>
      <c r="AH12" s="99"/>
      <c r="AI12" s="99"/>
      <c r="AJ12" s="99"/>
      <c r="AK12" s="99"/>
      <c r="AL12" s="99"/>
      <c r="AM12" s="99"/>
      <c r="AN12" s="99"/>
      <c r="AO12" s="99"/>
      <c r="AP12" s="99"/>
      <c r="AQ12" s="99"/>
      <c r="AR12" s="99"/>
      <c r="AS12" s="99"/>
      <c r="AT12" s="99"/>
      <c r="AU12" s="99"/>
      <c r="AV12" s="99"/>
      <c r="AW12" s="99"/>
      <c r="AX12" s="294"/>
      <c r="AY12" s="294"/>
      <c r="AZ12" s="294"/>
      <c r="BA12" s="294"/>
      <c r="BB12" s="580"/>
      <c r="BC12" s="580"/>
      <c r="BD12" s="580"/>
      <c r="BE12" s="580"/>
      <c r="BF12" s="399"/>
      <c r="BG12" s="399"/>
      <c r="BH12" s="399"/>
    </row>
    <row r="13" spans="2:64" ht="15" customHeight="1">
      <c r="B13" s="42"/>
      <c r="C13" s="46"/>
      <c r="D13" s="46"/>
      <c r="E13" s="51"/>
      <c r="F13" s="55" t="s">
        <v>63</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99"/>
      <c r="AG13" s="99"/>
      <c r="AH13" s="99"/>
      <c r="AI13" s="99"/>
      <c r="AJ13" s="99"/>
      <c r="AK13" s="99"/>
      <c r="AL13" s="99"/>
      <c r="AM13" s="99"/>
      <c r="AN13" s="99"/>
      <c r="AO13" s="99"/>
      <c r="AP13" s="99"/>
      <c r="AQ13" s="99"/>
      <c r="AR13" s="99"/>
      <c r="AS13" s="99"/>
      <c r="AT13" s="99"/>
      <c r="AU13" s="99"/>
      <c r="AV13" s="99"/>
      <c r="AW13" s="99"/>
      <c r="AX13" s="294"/>
      <c r="AY13" s="294"/>
      <c r="AZ13" s="294"/>
      <c r="BA13" s="294"/>
      <c r="BB13" s="580"/>
      <c r="BC13" s="580"/>
      <c r="BD13" s="580"/>
      <c r="BE13" s="580"/>
      <c r="BF13" s="399"/>
      <c r="BG13" s="399"/>
      <c r="BH13" s="399"/>
    </row>
    <row r="14" spans="2:64" ht="15" customHeight="1">
      <c r="B14" s="43"/>
      <c r="C14" s="47"/>
      <c r="D14" s="47"/>
      <c r="E14" s="52"/>
      <c r="F14" s="56" t="s">
        <v>82</v>
      </c>
      <c r="G14" s="59"/>
      <c r="H14" s="59"/>
      <c r="I14" s="59"/>
      <c r="J14" s="59"/>
      <c r="K14" s="64"/>
      <c r="L14" s="265"/>
      <c r="M14" s="267"/>
      <c r="N14" s="267"/>
      <c r="O14" s="267"/>
      <c r="P14" s="267"/>
      <c r="Q14" s="267"/>
      <c r="R14" s="267"/>
      <c r="S14" s="267"/>
      <c r="T14" s="267"/>
      <c r="U14" s="267"/>
      <c r="V14" s="267"/>
      <c r="W14" s="267"/>
      <c r="X14" s="267"/>
      <c r="Y14" s="267"/>
      <c r="Z14" s="267"/>
      <c r="AA14" s="267"/>
      <c r="AB14" s="267"/>
      <c r="AC14" s="267"/>
      <c r="AD14" s="267"/>
      <c r="AE14" s="290"/>
      <c r="AF14" s="38"/>
      <c r="AG14" s="99"/>
      <c r="AH14" s="99"/>
      <c r="AI14" s="99"/>
      <c r="AJ14" s="99"/>
      <c r="AK14" s="99"/>
      <c r="AL14" s="99"/>
      <c r="AM14" s="99"/>
      <c r="AN14" s="99"/>
      <c r="AO14" s="99"/>
      <c r="AP14" s="99"/>
      <c r="AQ14" s="99"/>
      <c r="AR14" s="99"/>
      <c r="AS14" s="99"/>
      <c r="AT14" s="99"/>
      <c r="AU14" s="99"/>
      <c r="AV14" s="99"/>
      <c r="AW14" s="99"/>
      <c r="AX14" s="294"/>
      <c r="AY14" s="294"/>
      <c r="AZ14" s="294"/>
      <c r="BA14" s="294"/>
      <c r="BB14" s="580"/>
      <c r="BC14" s="580"/>
      <c r="BD14" s="580"/>
      <c r="BE14" s="580"/>
      <c r="BF14" s="399"/>
      <c r="BG14" s="399"/>
      <c r="BH14" s="399"/>
    </row>
    <row r="15" spans="2:64" ht="15" customHeight="1">
      <c r="B15" s="582" t="s">
        <v>183</v>
      </c>
      <c r="C15" s="342"/>
      <c r="D15" s="342"/>
      <c r="E15" s="342"/>
      <c r="F15" s="342"/>
      <c r="G15" s="342"/>
      <c r="H15" s="342"/>
      <c r="I15" s="342"/>
      <c r="J15" s="342"/>
      <c r="K15" s="609"/>
      <c r="L15" s="613" t="s">
        <v>8</v>
      </c>
      <c r="M15" s="618"/>
      <c r="N15" s="618"/>
      <c r="O15" s="622"/>
      <c r="P15" s="68"/>
      <c r="Q15" s="74"/>
      <c r="R15" s="74"/>
      <c r="S15" s="261" t="s">
        <v>5</v>
      </c>
      <c r="T15" s="261"/>
      <c r="U15" s="261"/>
      <c r="V15" s="261"/>
      <c r="W15" s="261"/>
      <c r="X15" s="261"/>
      <c r="Y15" s="261"/>
      <c r="Z15" s="261"/>
      <c r="AA15" s="261"/>
      <c r="AB15" s="261"/>
      <c r="AC15" s="261"/>
      <c r="AD15" s="261"/>
      <c r="AE15" s="252"/>
      <c r="AG15" s="294"/>
      <c r="AH15" s="294"/>
      <c r="AI15" s="294"/>
      <c r="AJ15" s="294"/>
      <c r="AK15" s="294"/>
      <c r="AL15" s="294"/>
      <c r="AM15" s="294"/>
      <c r="AN15" s="294"/>
      <c r="AO15" s="294"/>
      <c r="AP15" s="294"/>
      <c r="AQ15" s="294"/>
      <c r="AS15" s="580"/>
      <c r="AT15" s="580"/>
      <c r="AU15" s="580"/>
      <c r="AV15" s="580"/>
      <c r="AW15" s="580"/>
      <c r="AX15" s="580"/>
      <c r="AY15" s="580"/>
      <c r="AZ15" s="580"/>
      <c r="BA15" s="580"/>
      <c r="BB15" s="580"/>
      <c r="BC15" s="580"/>
      <c r="BD15" s="580"/>
      <c r="BE15" s="580"/>
      <c r="BF15" s="399"/>
      <c r="BG15" s="399"/>
      <c r="BH15" s="399"/>
    </row>
    <row r="16" spans="2:64" ht="15" customHeight="1">
      <c r="B16" s="582" t="s">
        <v>140</v>
      </c>
      <c r="C16" s="342"/>
      <c r="D16" s="342"/>
      <c r="E16" s="342"/>
      <c r="F16" s="342"/>
      <c r="G16" s="342"/>
      <c r="H16" s="342"/>
      <c r="I16" s="342"/>
      <c r="J16" s="342"/>
      <c r="K16" s="609"/>
      <c r="L16" s="613" t="s">
        <v>8</v>
      </c>
      <c r="M16" s="618"/>
      <c r="N16" s="618"/>
      <c r="O16" s="622"/>
      <c r="P16" s="626" t="s">
        <v>131</v>
      </c>
      <c r="Q16" s="630"/>
      <c r="R16" s="632"/>
      <c r="S16" s="635"/>
      <c r="T16" s="635"/>
      <c r="U16" s="635"/>
      <c r="V16" s="635"/>
      <c r="W16" s="635"/>
      <c r="X16" s="635"/>
      <c r="Y16" s="635"/>
      <c r="Z16" s="635"/>
      <c r="AA16" s="644" t="s">
        <v>167</v>
      </c>
      <c r="AB16" s="645"/>
      <c r="AC16" s="261"/>
      <c r="AD16" s="261"/>
      <c r="AE16" s="252"/>
      <c r="AG16" s="294"/>
      <c r="AH16" s="294"/>
      <c r="AI16" s="294"/>
      <c r="AJ16" s="294"/>
      <c r="AK16" s="294"/>
      <c r="AL16" s="294"/>
      <c r="AM16" s="294"/>
      <c r="AN16" s="294"/>
      <c r="AO16" s="294"/>
      <c r="AP16" s="294"/>
      <c r="AQ16" s="294"/>
      <c r="AS16" s="580"/>
      <c r="AT16" s="580"/>
      <c r="AU16" s="580"/>
      <c r="AV16" s="580"/>
      <c r="AW16" s="580"/>
      <c r="AX16" s="580"/>
      <c r="AY16" s="580"/>
      <c r="AZ16" s="580"/>
      <c r="BA16" s="580"/>
      <c r="BB16" s="580"/>
      <c r="BC16" s="580"/>
      <c r="BD16" s="580"/>
      <c r="BE16" s="580"/>
      <c r="BF16" s="399"/>
      <c r="BG16" s="399"/>
      <c r="BH16" s="399"/>
    </row>
    <row r="17" spans="1:57" ht="15" customHeight="1">
      <c r="B17" s="583" t="s">
        <v>169</v>
      </c>
      <c r="C17" s="591"/>
      <c r="D17" s="591"/>
      <c r="E17" s="591"/>
      <c r="F17" s="591"/>
      <c r="G17" s="591"/>
      <c r="H17" s="591"/>
      <c r="I17" s="591"/>
      <c r="J17" s="591"/>
      <c r="K17" s="610"/>
      <c r="L17" s="68" t="s">
        <v>301</v>
      </c>
      <c r="M17" s="74"/>
      <c r="N17" s="74"/>
      <c r="O17" s="74"/>
      <c r="P17" s="74"/>
      <c r="Q17" s="83" t="s">
        <v>68</v>
      </c>
      <c r="R17" s="83"/>
      <c r="S17" s="74"/>
      <c r="T17" s="74"/>
      <c r="U17" s="83" t="s">
        <v>77</v>
      </c>
      <c r="V17" s="83"/>
      <c r="W17" s="74"/>
      <c r="X17" s="74"/>
      <c r="Y17" s="83" t="s">
        <v>9</v>
      </c>
      <c r="Z17" s="83"/>
      <c r="AA17" s="83"/>
      <c r="AB17" s="83"/>
      <c r="AC17" s="83"/>
      <c r="AD17" s="83"/>
      <c r="AE17" s="94"/>
      <c r="AF17" s="99"/>
      <c r="AG17" s="99" t="str">
        <f>L17&amp;IF(O17="","　　　年　　　月　　　日",IF(O17="","　　　",IF(O17&lt;10,"　　","　")&amp;DBCS(O17))&amp;"年"&amp;IF(S17="","　　　",IF(S17&lt;10,"　　","　")&amp;DBCS(S17))&amp;"月"&amp;IF(W17="","　　　",IF(W17&lt;10,"　　","　")&amp;DBCS(W17))&amp;"日")</f>
        <v>令和　　　年　　　月　　　日</v>
      </c>
      <c r="AH17" s="99"/>
      <c r="AI17" s="99"/>
      <c r="AJ17" s="294"/>
      <c r="AK17" s="294"/>
      <c r="AL17" s="294"/>
      <c r="AM17" s="294"/>
      <c r="AN17" s="294"/>
      <c r="AO17" s="294"/>
      <c r="AP17" s="294"/>
      <c r="AQ17" s="294"/>
      <c r="AS17" s="580"/>
      <c r="AT17" s="580"/>
      <c r="AU17" s="580"/>
      <c r="AV17" s="580"/>
      <c r="AW17" s="580"/>
      <c r="AX17" s="580"/>
      <c r="AY17" s="580"/>
      <c r="AZ17" s="580"/>
      <c r="BA17" s="580"/>
      <c r="BB17" s="580"/>
      <c r="BC17" s="580"/>
      <c r="BD17" s="580"/>
      <c r="BE17" s="580"/>
    </row>
    <row r="18" spans="1:57" ht="15" customHeight="1">
      <c r="B18" s="582" t="s">
        <v>282</v>
      </c>
      <c r="C18" s="342"/>
      <c r="D18" s="342"/>
      <c r="E18" s="342"/>
      <c r="F18" s="342"/>
      <c r="G18" s="342"/>
      <c r="H18" s="342"/>
      <c r="I18" s="342"/>
      <c r="J18" s="342"/>
      <c r="K18" s="609"/>
      <c r="L18" s="614"/>
      <c r="M18" s="81"/>
      <c r="N18" s="81"/>
      <c r="O18" s="81"/>
      <c r="P18" s="81"/>
      <c r="Q18" s="81"/>
      <c r="R18" s="81"/>
      <c r="S18" s="81"/>
      <c r="T18" s="81"/>
      <c r="U18" s="81"/>
      <c r="V18" s="81"/>
      <c r="W18" s="81"/>
      <c r="X18" s="81"/>
      <c r="Y18" s="81"/>
      <c r="Z18" s="81"/>
      <c r="AA18" s="81"/>
      <c r="AB18" s="81"/>
      <c r="AC18" s="81"/>
      <c r="AD18" s="81"/>
      <c r="AE18" s="649"/>
      <c r="AG18" s="294"/>
      <c r="AH18" s="294"/>
      <c r="AI18" s="294"/>
      <c r="AJ18" s="294"/>
      <c r="AK18" s="294"/>
      <c r="AL18" s="294"/>
      <c r="AM18" s="294"/>
      <c r="AN18" s="294"/>
      <c r="AO18" s="294"/>
      <c r="AP18" s="294"/>
      <c r="AQ18" s="294"/>
      <c r="AS18" s="580"/>
      <c r="AT18" s="580"/>
      <c r="AU18" s="580"/>
      <c r="AV18" s="580"/>
      <c r="AW18" s="580"/>
      <c r="AX18" s="580"/>
      <c r="AY18" s="580"/>
      <c r="AZ18" s="580"/>
      <c r="BA18" s="580"/>
      <c r="BB18" s="580"/>
      <c r="BC18" s="580"/>
      <c r="BD18" s="580"/>
      <c r="BE18" s="580"/>
    </row>
    <row r="19" spans="1:57" ht="5.0999999999999996" customHeight="1"/>
    <row r="20" spans="1:57" s="38" customFormat="1" ht="23.1" customHeight="1">
      <c r="A20" s="430" t="str">
        <f>目次!F1</f>
        <v>【契約監理/20240401/第1版】</v>
      </c>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99"/>
      <c r="AW20" s="99"/>
      <c r="AX20" s="99"/>
      <c r="AY20" s="99"/>
      <c r="AZ20" s="99"/>
      <c r="BA20" s="99"/>
      <c r="BB20" s="99"/>
      <c r="BC20" s="38"/>
      <c r="BD20" s="38"/>
      <c r="BE20" s="38"/>
    </row>
    <row r="21" spans="1:57" s="38" customFormat="1" ht="23.1" customHeight="1">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99"/>
      <c r="AW21" s="99"/>
      <c r="AX21" s="99"/>
      <c r="AY21" s="99"/>
      <c r="AZ21" s="99"/>
      <c r="BA21" s="99"/>
      <c r="BB21" s="99"/>
      <c r="BC21" s="38"/>
      <c r="BD21" s="38"/>
      <c r="BE21" s="38"/>
    </row>
    <row r="22" spans="1:57" s="38" customFormat="1" ht="23.1" customHeight="1">
      <c r="A22" s="39" t="s">
        <v>225</v>
      </c>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99"/>
      <c r="AW22" s="99"/>
      <c r="AX22" s="99"/>
      <c r="AY22" s="99"/>
      <c r="AZ22" s="99"/>
      <c r="BA22" s="99"/>
      <c r="BB22" s="99"/>
      <c r="BC22" s="38"/>
      <c r="BD22" s="38"/>
      <c r="BE22" s="38"/>
    </row>
    <row r="23" spans="1:57" s="38" customFormat="1" ht="23.1" customHeight="1">
      <c r="A23" s="514"/>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99"/>
      <c r="AW23" s="99"/>
      <c r="AX23" s="99"/>
      <c r="AY23" s="99"/>
      <c r="AZ23" s="99"/>
      <c r="BA23" s="99"/>
      <c r="BB23" s="99"/>
      <c r="BC23" s="38"/>
      <c r="BD23" s="38"/>
      <c r="BE23" s="38"/>
    </row>
    <row r="24" spans="1:57" s="38" customFormat="1" ht="23.1" customHeight="1">
      <c r="A24" s="38"/>
      <c r="B24" s="38"/>
      <c r="C24" s="38"/>
      <c r="D24" s="38"/>
      <c r="E24" s="602"/>
      <c r="F24" s="38"/>
      <c r="G24" s="38"/>
      <c r="H24" s="38"/>
      <c r="I24" s="38"/>
      <c r="J24" s="38"/>
      <c r="K24" s="611" t="s">
        <v>366</v>
      </c>
      <c r="L24" s="611"/>
      <c r="M24" s="611"/>
      <c r="N24" s="611"/>
      <c r="O24" s="611"/>
      <c r="P24" s="611"/>
      <c r="Q24" s="611"/>
      <c r="R24" s="611"/>
      <c r="S24" s="611"/>
      <c r="T24" s="611"/>
      <c r="U24" s="611"/>
      <c r="V24" s="611"/>
      <c r="W24" s="611"/>
      <c r="X24" s="611"/>
      <c r="Y24" s="611"/>
      <c r="Z24" s="611"/>
      <c r="AA24" s="611"/>
      <c r="AB24" s="611"/>
      <c r="AC24" s="611"/>
      <c r="AD24" s="611"/>
      <c r="AE24" s="611"/>
      <c r="AF24" s="611"/>
      <c r="AG24" s="611"/>
      <c r="AH24" s="611"/>
      <c r="AI24" s="38"/>
      <c r="AJ24" s="38"/>
      <c r="AK24" s="38"/>
      <c r="AL24" s="38"/>
      <c r="AM24" s="38"/>
      <c r="AN24" s="38"/>
      <c r="AO24" s="38"/>
      <c r="AP24" s="38"/>
      <c r="AQ24" s="38"/>
      <c r="AR24" s="38"/>
      <c r="AS24" s="38"/>
      <c r="AT24" s="38"/>
      <c r="AU24" s="38"/>
      <c r="AV24" s="99"/>
      <c r="AW24" s="99"/>
      <c r="AX24" s="99"/>
      <c r="AY24" s="99"/>
      <c r="AZ24" s="99"/>
      <c r="BA24" s="99"/>
      <c r="BB24" s="99"/>
      <c r="BC24" s="38"/>
      <c r="BD24" s="38"/>
      <c r="BE24" s="38"/>
    </row>
    <row r="25" spans="1:57" s="38" customFormat="1" ht="23.1" customHeight="1">
      <c r="A25" s="38"/>
      <c r="B25" s="38"/>
      <c r="C25" s="38"/>
      <c r="D25" s="38"/>
      <c r="E25" s="38"/>
      <c r="F25" s="38"/>
      <c r="G25" s="38"/>
      <c r="H25" s="38"/>
      <c r="I25" s="60"/>
      <c r="J25" s="60"/>
      <c r="K25" s="611"/>
      <c r="L25" s="611"/>
      <c r="M25" s="611"/>
      <c r="N25" s="611"/>
      <c r="O25" s="611"/>
      <c r="P25" s="611"/>
      <c r="Q25" s="611"/>
      <c r="R25" s="611"/>
      <c r="S25" s="611"/>
      <c r="T25" s="611"/>
      <c r="U25" s="611"/>
      <c r="V25" s="611"/>
      <c r="W25" s="611"/>
      <c r="X25" s="611"/>
      <c r="Y25" s="611"/>
      <c r="Z25" s="611"/>
      <c r="AA25" s="611"/>
      <c r="AB25" s="611"/>
      <c r="AC25" s="611"/>
      <c r="AD25" s="611"/>
      <c r="AE25" s="611"/>
      <c r="AF25" s="611"/>
      <c r="AG25" s="611"/>
      <c r="AH25" s="611"/>
      <c r="AI25" s="60"/>
      <c r="AJ25" s="38"/>
      <c r="AK25" s="38"/>
      <c r="AL25" s="38"/>
      <c r="AM25" s="38"/>
      <c r="AN25" s="38"/>
      <c r="AO25" s="38"/>
      <c r="AP25" s="38"/>
      <c r="AQ25" s="38"/>
      <c r="AR25" s="38"/>
      <c r="AS25" s="38"/>
      <c r="AT25" s="38"/>
      <c r="AU25" s="38"/>
      <c r="AV25" s="99"/>
      <c r="AW25" s="99"/>
      <c r="AX25" s="99"/>
      <c r="AY25" s="99"/>
      <c r="AZ25" s="99"/>
      <c r="BA25" s="99"/>
      <c r="BB25" s="99"/>
      <c r="BC25" s="38"/>
      <c r="BD25" s="38"/>
      <c r="BE25" s="38"/>
    </row>
    <row r="26" spans="1:57" s="38" customFormat="1" ht="23.1"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99"/>
      <c r="AW26" s="99"/>
      <c r="AX26" s="99"/>
      <c r="AY26" s="99"/>
      <c r="AZ26" s="99"/>
      <c r="BA26" s="99"/>
      <c r="BB26" s="99"/>
      <c r="BC26" s="38"/>
      <c r="BD26" s="38"/>
      <c r="BE26" s="38"/>
    </row>
    <row r="27" spans="1:57" s="38" customFormat="1" ht="23.1" customHeight="1">
      <c r="A27" s="38"/>
      <c r="B27" s="584" t="s">
        <v>10</v>
      </c>
      <c r="C27" s="592"/>
      <c r="D27" s="598"/>
      <c r="E27" s="44"/>
      <c r="F27" s="44"/>
      <c r="G27" s="44"/>
      <c r="H27" s="44"/>
      <c r="I27" s="44"/>
      <c r="J27" s="83"/>
      <c r="K27" s="83"/>
      <c r="L27" s="83"/>
      <c r="M27" s="83"/>
      <c r="N27" s="620" t="str">
        <f>IF(L2="","",L2)</f>
        <v/>
      </c>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0"/>
      <c r="AO27" s="620"/>
      <c r="AP27" s="620"/>
      <c r="AQ27" s="652"/>
      <c r="AR27" s="38"/>
      <c r="AS27" s="38"/>
      <c r="AT27" s="38"/>
      <c r="AU27" s="38"/>
      <c r="AV27" s="99"/>
      <c r="AW27" s="99"/>
      <c r="AX27" s="99"/>
      <c r="AY27" s="99"/>
      <c r="AZ27" s="99"/>
      <c r="BA27" s="99"/>
      <c r="BB27" s="99"/>
      <c r="BC27" s="38"/>
      <c r="BD27" s="38"/>
      <c r="BE27" s="38"/>
    </row>
    <row r="28" spans="1:57" s="38" customFormat="1" ht="23.1" customHeight="1">
      <c r="A28" s="38"/>
      <c r="B28" s="584" t="s">
        <v>245</v>
      </c>
      <c r="C28" s="592"/>
      <c r="D28" s="598"/>
      <c r="E28" s="44"/>
      <c r="F28" s="44"/>
      <c r="G28" s="44"/>
      <c r="H28" s="44"/>
      <c r="I28" s="44"/>
      <c r="J28" s="83"/>
      <c r="K28" s="83"/>
      <c r="L28" s="83"/>
      <c r="M28" s="615"/>
      <c r="N28" s="621" t="str">
        <f>"津山市　"&amp;IF(O3="","　　　　　　　　　　",O3)&amp;"　地内"</f>
        <v>津山市　　　　　　　　　　　　地内</v>
      </c>
      <c r="O28" s="615"/>
      <c r="P28" s="615"/>
      <c r="Q28" s="615"/>
      <c r="R28" s="615"/>
      <c r="S28" s="83"/>
      <c r="T28" s="636"/>
      <c r="U28" s="636"/>
      <c r="V28" s="636"/>
      <c r="W28" s="636"/>
      <c r="X28" s="636"/>
      <c r="Y28" s="636"/>
      <c r="Z28" s="636"/>
      <c r="AA28" s="636"/>
      <c r="AB28" s="636"/>
      <c r="AC28" s="636"/>
      <c r="AD28" s="83"/>
      <c r="AE28" s="615"/>
      <c r="AF28" s="615"/>
      <c r="AG28" s="615"/>
      <c r="AH28" s="615"/>
      <c r="AI28" s="83"/>
      <c r="AJ28" s="83"/>
      <c r="AK28" s="83"/>
      <c r="AL28" s="83"/>
      <c r="AM28" s="83"/>
      <c r="AN28" s="83"/>
      <c r="AO28" s="83"/>
      <c r="AP28" s="83"/>
      <c r="AQ28" s="94"/>
      <c r="AR28" s="38"/>
      <c r="AS28" s="38"/>
      <c r="AT28" s="38"/>
      <c r="AU28" s="38"/>
      <c r="AV28" s="99"/>
      <c r="AW28" s="99"/>
      <c r="AX28" s="99"/>
      <c r="AY28" s="99"/>
      <c r="AZ28" s="99"/>
      <c r="BA28" s="99"/>
      <c r="BB28" s="99"/>
      <c r="BC28" s="38"/>
      <c r="BD28" s="38"/>
      <c r="BE28" s="38"/>
    </row>
    <row r="29" spans="1:57" s="38" customFormat="1" ht="23.1" customHeight="1">
      <c r="A29" s="38"/>
      <c r="B29" s="584" t="s">
        <v>170</v>
      </c>
      <c r="C29" s="593"/>
      <c r="D29" s="598"/>
      <c r="E29" s="44"/>
      <c r="F29" s="44"/>
      <c r="G29" s="44"/>
      <c r="H29" s="44"/>
      <c r="I29" s="44"/>
      <c r="J29" s="83"/>
      <c r="K29" s="83"/>
      <c r="L29" s="615"/>
      <c r="M29" s="615"/>
      <c r="N29" s="621" t="str">
        <f>AG7</f>
        <v>令　和　　　　年　　　　月　　　　日</v>
      </c>
      <c r="O29" s="615"/>
      <c r="P29" s="615"/>
      <c r="Q29" s="83"/>
      <c r="R29" s="83"/>
      <c r="S29" s="636"/>
      <c r="T29" s="636"/>
      <c r="U29" s="636"/>
      <c r="V29" s="636"/>
      <c r="W29" s="636"/>
      <c r="X29" s="636"/>
      <c r="Y29" s="636"/>
      <c r="Z29" s="636"/>
      <c r="AA29" s="636"/>
      <c r="AB29" s="83"/>
      <c r="AC29" s="83"/>
      <c r="AD29" s="615"/>
      <c r="AE29" s="615"/>
      <c r="AF29" s="615"/>
      <c r="AG29" s="83"/>
      <c r="AH29" s="83"/>
      <c r="AI29" s="83"/>
      <c r="AJ29" s="83"/>
      <c r="AK29" s="83"/>
      <c r="AL29" s="83"/>
      <c r="AM29" s="83"/>
      <c r="AN29" s="83"/>
      <c r="AO29" s="83"/>
      <c r="AP29" s="83"/>
      <c r="AQ29" s="94"/>
      <c r="AR29" s="38"/>
      <c r="AS29" s="38"/>
      <c r="AT29" s="38"/>
      <c r="AU29" s="38"/>
      <c r="AV29" s="99"/>
      <c r="AW29" s="99"/>
      <c r="AX29" s="99"/>
      <c r="AY29" s="99"/>
      <c r="AZ29" s="99"/>
      <c r="BA29" s="99"/>
      <c r="BB29" s="99"/>
      <c r="BC29" s="38"/>
      <c r="BD29" s="38"/>
      <c r="BE29" s="38"/>
    </row>
    <row r="30" spans="1:57" s="38" customFormat="1" ht="23.1" customHeight="1">
      <c r="A30" s="38"/>
      <c r="B30" s="585" t="s">
        <v>171</v>
      </c>
      <c r="C30" s="594"/>
      <c r="D30" s="330"/>
      <c r="E30" s="330"/>
      <c r="F30" s="330"/>
      <c r="G30" s="330"/>
      <c r="H30" s="330"/>
      <c r="I30" s="330"/>
      <c r="J30" s="361"/>
      <c r="K30" s="612"/>
      <c r="L30" s="616"/>
      <c r="M30" s="616"/>
      <c r="N30" s="616"/>
      <c r="O30" s="616"/>
      <c r="P30" s="361"/>
      <c r="Q30" s="361"/>
      <c r="R30" s="361"/>
      <c r="S30" s="361"/>
      <c r="T30" s="361"/>
      <c r="U30" s="637"/>
      <c r="V30" s="637"/>
      <c r="W30" s="637"/>
      <c r="X30" s="361"/>
      <c r="Y30" s="361"/>
      <c r="Z30" s="361"/>
      <c r="AA30" s="361"/>
      <c r="AB30" s="361"/>
      <c r="AC30" s="361"/>
      <c r="AD30" s="637"/>
      <c r="AE30" s="637"/>
      <c r="AF30" s="637"/>
      <c r="AG30" s="361"/>
      <c r="AH30" s="361"/>
      <c r="AI30" s="361"/>
      <c r="AJ30" s="361"/>
      <c r="AK30" s="361"/>
      <c r="AL30" s="361"/>
      <c r="AM30" s="361"/>
      <c r="AN30" s="361"/>
      <c r="AO30" s="637"/>
      <c r="AP30" s="637"/>
      <c r="AQ30" s="653"/>
      <c r="AR30" s="38"/>
      <c r="AS30" s="38"/>
      <c r="AT30" s="38"/>
      <c r="AU30" s="38"/>
      <c r="AV30" s="99"/>
      <c r="AW30" s="99"/>
      <c r="AX30" s="99"/>
      <c r="AY30" s="99"/>
      <c r="AZ30" s="99"/>
      <c r="BA30" s="99"/>
      <c r="BB30" s="99"/>
      <c r="BC30" s="38"/>
      <c r="BD30" s="38"/>
      <c r="BE30" s="38"/>
    </row>
    <row r="31" spans="1:57" s="38" customFormat="1" ht="23.1" customHeight="1">
      <c r="A31" s="38"/>
      <c r="B31" s="586"/>
      <c r="C31" s="38"/>
      <c r="D31" s="38"/>
      <c r="E31" s="603" t="s">
        <v>175</v>
      </c>
      <c r="F31" s="331" t="s">
        <v>239</v>
      </c>
      <c r="G31" s="331"/>
      <c r="H31" s="331"/>
      <c r="I31" s="331"/>
      <c r="J31" s="331"/>
      <c r="K31" s="331"/>
      <c r="L31" s="617"/>
      <c r="M31" s="617"/>
      <c r="N31" s="617"/>
      <c r="O31" s="617"/>
      <c r="P31" s="46" t="s">
        <v>176</v>
      </c>
      <c r="Q31" s="475"/>
      <c r="R31" s="38"/>
      <c r="S31" s="475"/>
      <c r="T31" s="475"/>
      <c r="U31" s="475"/>
      <c r="V31" s="46" t="str">
        <f>IF(L4="変更なし","■","□")</f>
        <v>■</v>
      </c>
      <c r="W31" s="46"/>
      <c r="X31" s="46" t="s">
        <v>177</v>
      </c>
      <c r="Y31" s="475"/>
      <c r="Z31" s="475"/>
      <c r="AA31" s="475"/>
      <c r="AB31" s="475"/>
      <c r="AC31" s="475"/>
      <c r="AD31" s="475"/>
      <c r="AE31" s="475"/>
      <c r="AF31" s="475"/>
      <c r="AG31" s="475"/>
      <c r="AH31" s="475"/>
      <c r="AI31" s="475"/>
      <c r="AJ31" s="475"/>
      <c r="AK31" s="475"/>
      <c r="AL31" s="475"/>
      <c r="AM31" s="475"/>
      <c r="AN31" s="475"/>
      <c r="AO31" s="475"/>
      <c r="AP31" s="475"/>
      <c r="AQ31" s="654"/>
      <c r="AR31" s="38"/>
      <c r="AS31" s="38"/>
      <c r="AT31" s="38"/>
      <c r="AU31" s="38"/>
      <c r="AV31" s="99"/>
      <c r="AW31" s="99"/>
      <c r="AX31" s="99"/>
      <c r="AY31" s="99"/>
      <c r="AZ31" s="99"/>
      <c r="BA31" s="99"/>
      <c r="BB31" s="99"/>
      <c r="BC31" s="38"/>
      <c r="BD31" s="38"/>
      <c r="BE31" s="38"/>
    </row>
    <row r="32" spans="1:57" s="38" customFormat="1" ht="23.1" customHeight="1">
      <c r="A32" s="38"/>
      <c r="B32" s="586"/>
      <c r="C32" s="38"/>
      <c r="D32" s="38"/>
      <c r="E32" s="603"/>
      <c r="F32" s="46"/>
      <c r="G32" s="599"/>
      <c r="H32" s="599"/>
      <c r="I32" s="599"/>
      <c r="J32" s="38"/>
      <c r="K32" s="475"/>
      <c r="L32" s="617"/>
      <c r="M32" s="617"/>
      <c r="N32" s="617"/>
      <c r="O32" s="617"/>
      <c r="P32" s="475"/>
      <c r="Q32" s="475"/>
      <c r="R32" s="38"/>
      <c r="S32" s="475"/>
      <c r="T32" s="475"/>
      <c r="U32" s="475"/>
      <c r="V32" s="46" t="str">
        <f>IF(L4="変更あり","■","□")</f>
        <v>□</v>
      </c>
      <c r="W32" s="46"/>
      <c r="X32" s="46" t="s">
        <v>178</v>
      </c>
      <c r="Y32" s="475"/>
      <c r="Z32" s="475"/>
      <c r="AA32" s="475"/>
      <c r="AB32" s="475"/>
      <c r="AC32" s="475"/>
      <c r="AD32" s="475"/>
      <c r="AE32" s="475"/>
      <c r="AF32" s="475"/>
      <c r="AG32" s="475"/>
      <c r="AH32" s="475"/>
      <c r="AI32" s="475"/>
      <c r="AJ32" s="475"/>
      <c r="AK32" s="475"/>
      <c r="AL32" s="475"/>
      <c r="AM32" s="475"/>
      <c r="AN32" s="475"/>
      <c r="AO32" s="475"/>
      <c r="AP32" s="475"/>
      <c r="AQ32" s="654"/>
      <c r="AR32" s="38"/>
      <c r="AS32" s="38"/>
      <c r="AT32" s="38"/>
      <c r="AU32" s="38"/>
      <c r="AV32" s="99"/>
      <c r="AW32" s="99"/>
      <c r="AX32" s="99"/>
      <c r="AY32" s="99"/>
      <c r="AZ32" s="99"/>
      <c r="BA32" s="99"/>
      <c r="BB32" s="99"/>
      <c r="BC32" s="38"/>
      <c r="BD32" s="38"/>
      <c r="BE32" s="38"/>
    </row>
    <row r="33" spans="2:54" s="38" customFormat="1" ht="23.1" customHeight="1">
      <c r="B33" s="586"/>
      <c r="C33" s="38"/>
      <c r="D33" s="599"/>
      <c r="E33" s="603" t="s">
        <v>179</v>
      </c>
      <c r="F33" s="331" t="s">
        <v>330</v>
      </c>
      <c r="G33" s="331"/>
      <c r="H33" s="331"/>
      <c r="I33" s="331"/>
      <c r="J33" s="331"/>
      <c r="K33" s="331"/>
      <c r="L33" s="617"/>
      <c r="M33" s="617"/>
      <c r="N33" s="617"/>
      <c r="O33" s="617"/>
      <c r="P33" s="46" t="s">
        <v>136</v>
      </c>
      <c r="Q33" s="475"/>
      <c r="R33" s="38"/>
      <c r="S33" s="475"/>
      <c r="T33" s="475"/>
      <c r="U33" s="475"/>
      <c r="V33" s="46" t="str">
        <f>AG9</f>
        <v>令　和　　　年　　　月　　　日</v>
      </c>
      <c r="W33" s="475"/>
      <c r="X33" s="475"/>
      <c r="Y33" s="475"/>
      <c r="Z33" s="475"/>
      <c r="AA33" s="475"/>
      <c r="AB33" s="475"/>
      <c r="AC33" s="475"/>
      <c r="AD33" s="475"/>
      <c r="AE33" s="475"/>
      <c r="AF33" s="475"/>
      <c r="AG33" s="475"/>
      <c r="AH33" s="475"/>
      <c r="AI33" s="475"/>
      <c r="AJ33" s="475"/>
      <c r="AK33" s="475"/>
      <c r="AL33" s="475"/>
      <c r="AM33" s="475"/>
      <c r="AN33" s="475"/>
      <c r="AO33" s="475"/>
      <c r="AP33" s="475"/>
      <c r="AQ33" s="654"/>
      <c r="AR33" s="38"/>
      <c r="AS33" s="38"/>
      <c r="AT33" s="38"/>
      <c r="AU33" s="38"/>
      <c r="AV33" s="99"/>
      <c r="AW33" s="99"/>
      <c r="AX33" s="99"/>
      <c r="AY33" s="99"/>
      <c r="AZ33" s="99"/>
      <c r="BA33" s="99"/>
      <c r="BB33" s="99"/>
    </row>
    <row r="34" spans="2:54" s="38" customFormat="1" ht="23.1" customHeight="1">
      <c r="B34" s="586"/>
      <c r="C34" s="38"/>
      <c r="D34" s="599"/>
      <c r="E34" s="603"/>
      <c r="F34" s="599"/>
      <c r="G34" s="599"/>
      <c r="H34" s="599"/>
      <c r="I34" s="599"/>
      <c r="J34" s="38"/>
      <c r="K34" s="475"/>
      <c r="L34" s="617"/>
      <c r="M34" s="617"/>
      <c r="N34" s="617"/>
      <c r="O34" s="617"/>
      <c r="P34" s="46" t="s">
        <v>142</v>
      </c>
      <c r="Q34" s="475"/>
      <c r="R34" s="38"/>
      <c r="S34" s="475"/>
      <c r="T34" s="475"/>
      <c r="U34" s="475"/>
      <c r="V34" s="46" t="str">
        <f>AG10</f>
        <v>令　和　　　年　　　月　　　日</v>
      </c>
      <c r="W34" s="475"/>
      <c r="X34" s="475"/>
      <c r="Y34" s="475"/>
      <c r="Z34" s="475"/>
      <c r="AA34" s="475"/>
      <c r="AB34" s="475"/>
      <c r="AC34" s="475"/>
      <c r="AD34" s="475"/>
      <c r="AE34" s="475"/>
      <c r="AF34" s="475"/>
      <c r="AG34" s="475"/>
      <c r="AH34" s="475"/>
      <c r="AI34" s="475"/>
      <c r="AJ34" s="475"/>
      <c r="AK34" s="475"/>
      <c r="AL34" s="475"/>
      <c r="AM34" s="475"/>
      <c r="AN34" s="475"/>
      <c r="AO34" s="475"/>
      <c r="AP34" s="475"/>
      <c r="AQ34" s="654"/>
      <c r="AR34" s="38"/>
      <c r="AS34" s="38"/>
      <c r="AT34" s="38"/>
      <c r="AU34" s="38"/>
      <c r="AV34" s="99"/>
      <c r="AW34" s="99"/>
      <c r="AX34" s="99"/>
      <c r="AY34" s="99"/>
      <c r="AZ34" s="99"/>
      <c r="BA34" s="99"/>
      <c r="BB34" s="99"/>
    </row>
    <row r="35" spans="2:54" s="38" customFormat="1" ht="23.1" customHeight="1">
      <c r="B35" s="586"/>
      <c r="C35" s="38"/>
      <c r="D35" s="599"/>
      <c r="E35" s="603" t="s">
        <v>180</v>
      </c>
      <c r="F35" s="331" t="s">
        <v>6</v>
      </c>
      <c r="G35" s="331"/>
      <c r="H35" s="331"/>
      <c r="I35" s="331"/>
      <c r="J35" s="331"/>
      <c r="K35" s="331"/>
      <c r="L35" s="617"/>
      <c r="M35" s="617"/>
      <c r="N35" s="617"/>
      <c r="O35" s="617"/>
      <c r="P35" s="106" t="s">
        <v>36</v>
      </c>
      <c r="Q35" s="106"/>
      <c r="R35" s="106" t="s">
        <v>182</v>
      </c>
      <c r="S35" s="106"/>
      <c r="T35" s="475"/>
      <c r="U35" s="475"/>
      <c r="V35" s="638" t="str">
        <f>IF(L5="変更なし","",AG5&amp;AH5&amp;IF(AH5="￥","",IF(AH5="","","，"))&amp;AI5&amp;AJ5&amp;AK5&amp;IF(AK5="￥","",IF(AK5="","","，"))&amp;AL5&amp;AM5&amp;AN5&amp;IF(AN5="￥","",IF(AN5="","","，"))&amp;AO5&amp;AP5&amp;AQ5)</f>
        <v/>
      </c>
      <c r="W35" s="638"/>
      <c r="X35" s="638"/>
      <c r="Y35" s="638"/>
      <c r="Z35" s="638"/>
      <c r="AA35" s="638"/>
      <c r="AB35" s="638"/>
      <c r="AC35" s="638"/>
      <c r="AD35" s="638"/>
      <c r="AE35" s="638"/>
      <c r="AF35" s="638"/>
      <c r="AG35" s="638"/>
      <c r="AH35" s="638"/>
      <c r="AI35" s="638"/>
      <c r="AJ35" s="638"/>
      <c r="AK35" s="638"/>
      <c r="AL35" s="638"/>
      <c r="AM35" s="617" t="s">
        <v>45</v>
      </c>
      <c r="AN35" s="617"/>
      <c r="AO35" s="475"/>
      <c r="AP35" s="475"/>
      <c r="AQ35" s="654"/>
      <c r="AR35" s="38"/>
      <c r="AS35" s="38"/>
      <c r="AT35" s="38"/>
      <c r="AU35" s="38"/>
      <c r="AV35" s="99"/>
      <c r="AW35" s="99"/>
      <c r="AX35" s="99"/>
      <c r="AY35" s="99"/>
      <c r="AZ35" s="99"/>
      <c r="BA35" s="99"/>
      <c r="BB35" s="99"/>
    </row>
    <row r="36" spans="2:54" s="38" customFormat="1" ht="23.1" customHeight="1">
      <c r="B36" s="586"/>
      <c r="C36" s="38"/>
      <c r="D36" s="599"/>
      <c r="E36" s="603"/>
      <c r="F36" s="599"/>
      <c r="G36" s="599"/>
      <c r="H36" s="599"/>
      <c r="I36" s="599"/>
      <c r="J36" s="38"/>
      <c r="K36" s="475"/>
      <c r="L36" s="617"/>
      <c r="M36" s="617"/>
      <c r="N36" s="617"/>
      <c r="O36" s="400" t="s">
        <v>159</v>
      </c>
      <c r="P36" s="38"/>
      <c r="Q36" s="475"/>
      <c r="R36" s="38"/>
      <c r="S36" s="475"/>
      <c r="T36" s="475"/>
      <c r="U36" s="475"/>
      <c r="V36" s="475"/>
      <c r="W36" s="475"/>
      <c r="X36" s="475"/>
      <c r="Y36" s="475"/>
      <c r="Z36" s="38"/>
      <c r="AA36" s="38"/>
      <c r="AB36" s="38"/>
      <c r="AC36" s="38"/>
      <c r="AD36" s="38"/>
      <c r="AE36" s="38"/>
      <c r="AF36" s="650" t="str">
        <f>IF(L5="変更なし","",AT5&amp;AU5&amp;IF(AU5="￥","",IF(AU5="","","，"))&amp;AV5&amp;AW5&amp;AX5&amp;IF(AX5="￥","",IF(AX5="","","，"))&amp;AY5&amp;AZ5&amp;BA5&amp;IF(BA5="￥","",IF(BA5="","","，"))&amp;BB5&amp;BC5&amp;BD5)</f>
        <v/>
      </c>
      <c r="AG36" s="650"/>
      <c r="AH36" s="650"/>
      <c r="AI36" s="650"/>
      <c r="AJ36" s="650"/>
      <c r="AK36" s="650"/>
      <c r="AL36" s="650"/>
      <c r="AM36" s="650"/>
      <c r="AN36" s="650"/>
      <c r="AO36" s="282" t="s">
        <v>151</v>
      </c>
      <c r="AP36" s="475"/>
      <c r="AQ36" s="654"/>
      <c r="AR36" s="38"/>
      <c r="AS36" s="38"/>
      <c r="AT36" s="38"/>
      <c r="AU36" s="38"/>
      <c r="AV36" s="99"/>
      <c r="AW36" s="99"/>
      <c r="AX36" s="99"/>
      <c r="AY36" s="99"/>
      <c r="AZ36" s="99"/>
      <c r="BA36" s="99"/>
      <c r="BB36" s="99"/>
    </row>
    <row r="37" spans="2:54" s="38" customFormat="1" ht="23.1" customHeight="1">
      <c r="B37" s="586"/>
      <c r="C37" s="38"/>
      <c r="D37" s="599"/>
      <c r="E37" s="603" t="s">
        <v>24</v>
      </c>
      <c r="F37" s="331" t="s">
        <v>97</v>
      </c>
      <c r="G37" s="331"/>
      <c r="H37" s="331"/>
      <c r="I37" s="331"/>
      <c r="J37" s="331"/>
      <c r="K37" s="331"/>
      <c r="L37" s="617"/>
      <c r="M37" s="617"/>
      <c r="N37" s="617"/>
      <c r="O37" s="617"/>
      <c r="P37" s="475"/>
      <c r="Q37" s="475"/>
      <c r="R37" s="38"/>
      <c r="S37" s="475"/>
      <c r="T37" s="475"/>
      <c r="U37" s="475"/>
      <c r="V37" s="475"/>
      <c r="W37" s="475"/>
      <c r="X37" s="475"/>
      <c r="Y37" s="475"/>
      <c r="Z37" s="475"/>
      <c r="AA37" s="475"/>
      <c r="AB37" s="475"/>
      <c r="AC37" s="475"/>
      <c r="AD37" s="475"/>
      <c r="AE37" s="475"/>
      <c r="AF37" s="475"/>
      <c r="AG37" s="638" t="str">
        <f>IF(L15="変更なし","",P15)</f>
        <v/>
      </c>
      <c r="AH37" s="638"/>
      <c r="AI37" s="617" t="s">
        <v>5</v>
      </c>
      <c r="AJ37" s="617"/>
      <c r="AK37" s="475"/>
      <c r="AL37" s="475"/>
      <c r="AM37" s="475"/>
      <c r="AN37" s="475"/>
      <c r="AO37" s="475"/>
      <c r="AP37" s="475"/>
      <c r="AQ37" s="654"/>
      <c r="AR37" s="38"/>
      <c r="AS37" s="38"/>
      <c r="AT37" s="38"/>
      <c r="AU37" s="38"/>
      <c r="AV37" s="99"/>
      <c r="AW37" s="99"/>
      <c r="AX37" s="99"/>
      <c r="AY37" s="99"/>
      <c r="AZ37" s="99"/>
      <c r="BA37" s="99"/>
      <c r="BB37" s="99"/>
    </row>
    <row r="38" spans="2:54" s="38" customFormat="1" ht="23.1" customHeight="1">
      <c r="B38" s="587"/>
      <c r="C38" s="595"/>
      <c r="D38" s="331"/>
      <c r="E38" s="603" t="s">
        <v>357</v>
      </c>
      <c r="F38" s="46" t="s">
        <v>137</v>
      </c>
      <c r="G38" s="331"/>
      <c r="H38" s="331"/>
      <c r="I38" s="475"/>
      <c r="J38" s="475"/>
      <c r="K38" s="38"/>
      <c r="L38" s="38"/>
      <c r="M38" s="38"/>
      <c r="N38" s="38"/>
      <c r="O38" s="623"/>
      <c r="P38" s="623"/>
      <c r="Q38" s="623"/>
      <c r="R38" s="633" t="str">
        <f>IF(L16="変更なし","■","□")</f>
        <v>■</v>
      </c>
      <c r="S38" s="633"/>
      <c r="T38" s="633" t="s">
        <v>187</v>
      </c>
      <c r="U38" s="468"/>
      <c r="V38" s="468"/>
      <c r="W38" s="623"/>
      <c r="X38" s="623"/>
      <c r="Y38" s="623"/>
      <c r="Z38" s="623"/>
      <c r="AA38" s="623"/>
      <c r="AB38" s="623"/>
      <c r="AC38" s="623"/>
      <c r="AD38" s="623"/>
      <c r="AE38" s="46"/>
      <c r="AF38" s="46"/>
      <c r="AG38" s="38"/>
      <c r="AH38" s="38"/>
      <c r="AI38" s="38"/>
      <c r="AJ38" s="38"/>
      <c r="AK38" s="38"/>
      <c r="AL38" s="38"/>
      <c r="AM38" s="38"/>
      <c r="AN38" s="38"/>
      <c r="AO38" s="38"/>
      <c r="AP38" s="38"/>
      <c r="AQ38" s="576"/>
      <c r="AR38" s="38"/>
      <c r="AS38" s="38"/>
      <c r="AT38" s="38"/>
      <c r="AU38" s="38"/>
      <c r="AV38" s="99"/>
      <c r="AW38" s="99"/>
      <c r="AX38" s="99"/>
      <c r="AY38" s="99"/>
      <c r="AZ38" s="99"/>
      <c r="BA38" s="99"/>
      <c r="BB38" s="99"/>
    </row>
    <row r="39" spans="2:54" s="38" customFormat="1" ht="23.1" customHeight="1">
      <c r="B39" s="586"/>
      <c r="C39" s="38"/>
      <c r="D39" s="38"/>
      <c r="E39" s="38"/>
      <c r="F39" s="38"/>
      <c r="G39" s="475"/>
      <c r="H39" s="475"/>
      <c r="I39" s="475"/>
      <c r="J39" s="475"/>
      <c r="K39" s="38"/>
      <c r="L39" s="38"/>
      <c r="M39" s="38"/>
      <c r="N39" s="38"/>
      <c r="O39" s="38"/>
      <c r="P39" s="38"/>
      <c r="Q39" s="38"/>
      <c r="R39" s="46" t="str">
        <f>IF(L16="変更あり","■","□")</f>
        <v>□</v>
      </c>
      <c r="S39" s="46"/>
      <c r="T39" s="46" t="s">
        <v>188</v>
      </c>
      <c r="U39" s="282"/>
      <c r="V39" s="282"/>
      <c r="W39" s="640"/>
      <c r="X39" s="641"/>
      <c r="Y39" s="106" t="s">
        <v>36</v>
      </c>
      <c r="Z39" s="106"/>
      <c r="AA39" s="106" t="s">
        <v>182</v>
      </c>
      <c r="AB39" s="106"/>
      <c r="AC39" s="641"/>
      <c r="AD39" s="647" t="str">
        <f>IF(OR(L16="　",L16="変更なし"),"",R16)</f>
        <v/>
      </c>
      <c r="AE39" s="647"/>
      <c r="AF39" s="647"/>
      <c r="AG39" s="647"/>
      <c r="AH39" s="647"/>
      <c r="AI39" s="647"/>
      <c r="AJ39" s="647"/>
      <c r="AK39" s="647"/>
      <c r="AL39" s="647"/>
      <c r="AM39" s="647"/>
      <c r="AN39" s="647"/>
      <c r="AO39" s="90" t="s">
        <v>45</v>
      </c>
      <c r="AP39" s="38"/>
      <c r="AQ39" s="576"/>
      <c r="AR39" s="38"/>
      <c r="AS39" s="38"/>
      <c r="AT39" s="38"/>
      <c r="AU39" s="38"/>
      <c r="AV39" s="99"/>
      <c r="AW39" s="99"/>
      <c r="AX39" s="99"/>
      <c r="AY39" s="99"/>
      <c r="AZ39" s="99"/>
      <c r="BA39" s="99"/>
      <c r="BB39" s="99"/>
    </row>
    <row r="40" spans="2:54" s="38" customFormat="1" ht="23.1" customHeight="1">
      <c r="B40" s="586"/>
      <c r="C40" s="38"/>
      <c r="D40" s="38"/>
      <c r="E40" s="38"/>
      <c r="F40" s="38"/>
      <c r="G40" s="475"/>
      <c r="H40" s="475"/>
      <c r="I40" s="475"/>
      <c r="J40" s="475"/>
      <c r="K40" s="38"/>
      <c r="L40" s="38"/>
      <c r="M40" s="38"/>
      <c r="N40" s="38"/>
      <c r="O40" s="38"/>
      <c r="P40" s="38"/>
      <c r="Q40" s="38"/>
      <c r="R40" s="617"/>
      <c r="S40" s="617"/>
      <c r="T40" s="46"/>
      <c r="U40" s="38"/>
      <c r="V40" s="38"/>
      <c r="W40" s="640"/>
      <c r="X40" s="641"/>
      <c r="Y40" s="642" t="s">
        <v>169</v>
      </c>
      <c r="Z40" s="642"/>
      <c r="AA40" s="642"/>
      <c r="AB40" s="642"/>
      <c r="AC40" s="641"/>
      <c r="AD40" s="46" t="str">
        <f>AG17</f>
        <v>令和　　　年　　　月　　　日</v>
      </c>
      <c r="AE40" s="38"/>
      <c r="AF40" s="282"/>
      <c r="AG40" s="38"/>
      <c r="AH40" s="38"/>
      <c r="AI40" s="38"/>
      <c r="AJ40" s="38"/>
      <c r="AK40" s="38"/>
      <c r="AL40" s="38"/>
      <c r="AM40" s="38"/>
      <c r="AN40" s="38"/>
      <c r="AO40" s="38"/>
      <c r="AP40" s="38"/>
      <c r="AQ40" s="576"/>
      <c r="AR40" s="38"/>
      <c r="AS40" s="38"/>
      <c r="AT40" s="38"/>
      <c r="AU40" s="38"/>
      <c r="AV40" s="99"/>
      <c r="AW40" s="99"/>
      <c r="AX40" s="99"/>
      <c r="AY40" s="99"/>
      <c r="AZ40" s="99"/>
      <c r="BA40" s="99"/>
      <c r="BB40" s="99"/>
    </row>
    <row r="41" spans="2:54" s="38" customFormat="1" ht="23.1" customHeight="1">
      <c r="B41" s="588"/>
      <c r="C41" s="596"/>
      <c r="D41" s="332"/>
      <c r="E41" s="603" t="s">
        <v>193</v>
      </c>
      <c r="F41" s="332" t="s">
        <v>67</v>
      </c>
      <c r="G41" s="332"/>
      <c r="H41" s="332"/>
      <c r="I41" s="332"/>
      <c r="J41" s="332"/>
      <c r="K41" s="332"/>
      <c r="L41" s="494"/>
      <c r="M41" s="619"/>
      <c r="N41" s="619"/>
      <c r="O41" s="619"/>
      <c r="P41" s="627" t="str">
        <f>IF(L18="","",L18)</f>
        <v/>
      </c>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577"/>
      <c r="AR41" s="38"/>
      <c r="AS41" s="38"/>
      <c r="AT41" s="38"/>
      <c r="AU41" s="38"/>
      <c r="AV41" s="99"/>
      <c r="AW41" s="99"/>
      <c r="AX41" s="99"/>
      <c r="AY41" s="99"/>
      <c r="AZ41" s="99"/>
      <c r="BA41" s="99"/>
      <c r="BB41" s="99"/>
    </row>
    <row r="42" spans="2:54" s="38" customFormat="1" ht="23.1" customHeight="1">
      <c r="B42" s="584" t="s">
        <v>196</v>
      </c>
      <c r="C42" s="592"/>
      <c r="D42" s="44"/>
      <c r="E42" s="44"/>
      <c r="F42" s="44"/>
      <c r="G42" s="44"/>
      <c r="H42" s="44"/>
      <c r="I42" s="83"/>
      <c r="J42" s="83"/>
      <c r="K42" s="83"/>
      <c r="L42" s="84"/>
      <c r="M42" s="83"/>
      <c r="N42" s="83"/>
      <c r="O42" s="83"/>
      <c r="P42" s="83"/>
      <c r="Q42" s="83"/>
      <c r="R42" s="83"/>
      <c r="S42" s="83"/>
      <c r="T42" s="83"/>
      <c r="U42" s="83"/>
      <c r="V42" s="83"/>
      <c r="W42" s="83"/>
      <c r="X42" s="83"/>
      <c r="Y42" s="83"/>
      <c r="Z42" s="83"/>
      <c r="AA42" s="83"/>
      <c r="AB42" s="83"/>
      <c r="AC42" s="646"/>
      <c r="AD42" s="646"/>
      <c r="AE42" s="84"/>
      <c r="AF42" s="83"/>
      <c r="AG42" s="83"/>
      <c r="AH42" s="83"/>
      <c r="AI42" s="83"/>
      <c r="AJ42" s="83"/>
      <c r="AK42" s="83"/>
      <c r="AL42" s="83"/>
      <c r="AM42" s="83"/>
      <c r="AN42" s="83"/>
      <c r="AO42" s="83"/>
      <c r="AP42" s="83"/>
      <c r="AQ42" s="94"/>
      <c r="AR42" s="38"/>
      <c r="AS42" s="38"/>
      <c r="AT42" s="38"/>
      <c r="AU42" s="38"/>
      <c r="AV42" s="99"/>
      <c r="AW42" s="99"/>
      <c r="AX42" s="99"/>
      <c r="AY42" s="99"/>
      <c r="AZ42" s="99"/>
      <c r="BA42" s="99"/>
      <c r="BB42" s="99"/>
    </row>
    <row r="43" spans="2:54" s="38" customFormat="1" ht="23.1" customHeight="1">
      <c r="B43" s="589"/>
      <c r="C43" s="597" t="s">
        <v>311</v>
      </c>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576"/>
      <c r="AR43" s="38"/>
      <c r="AS43" s="38"/>
      <c r="AT43" s="38"/>
      <c r="AU43" s="38"/>
      <c r="AV43" s="99"/>
      <c r="AW43" s="99"/>
      <c r="AX43" s="99"/>
      <c r="AY43" s="99"/>
      <c r="AZ43" s="99"/>
      <c r="BA43" s="99"/>
      <c r="BB43" s="99"/>
    </row>
    <row r="44" spans="2:54" s="38" customFormat="1" ht="23.1" customHeight="1">
      <c r="B44" s="590"/>
      <c r="C44" s="597" t="s">
        <v>165</v>
      </c>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576"/>
      <c r="AR44" s="38"/>
      <c r="AS44" s="38"/>
      <c r="AT44" s="38"/>
      <c r="AU44" s="38"/>
      <c r="AV44" s="99"/>
      <c r="AW44" s="99"/>
      <c r="AX44" s="99"/>
      <c r="AY44" s="99"/>
      <c r="AZ44" s="99"/>
      <c r="BA44" s="99"/>
      <c r="BB44" s="99"/>
    </row>
    <row r="45" spans="2:54" s="38" customFormat="1" ht="12" customHeight="1">
      <c r="B45" s="449"/>
      <c r="C45" s="451"/>
      <c r="D45" s="451"/>
      <c r="E45" s="451"/>
      <c r="F45" s="451"/>
      <c r="G45" s="451"/>
      <c r="H45" s="451"/>
      <c r="I45" s="451"/>
      <c r="J45" s="451"/>
      <c r="K45" s="451"/>
      <c r="L45" s="451"/>
      <c r="M45" s="451"/>
      <c r="N45" s="451"/>
      <c r="O45" s="451"/>
      <c r="P45" s="451"/>
      <c r="Q45" s="451"/>
      <c r="R45" s="45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72"/>
      <c r="AR45" s="38"/>
      <c r="AS45" s="38"/>
      <c r="AT45" s="38"/>
      <c r="AU45" s="38"/>
      <c r="AV45" s="99"/>
      <c r="AW45" s="99"/>
      <c r="AX45" s="99"/>
      <c r="AY45" s="99"/>
      <c r="AZ45" s="99"/>
      <c r="BA45" s="99"/>
      <c r="BB45" s="99"/>
    </row>
    <row r="46" spans="2:54" s="38" customFormat="1" ht="23.1" customHeight="1">
      <c r="B46" s="450"/>
      <c r="C46" s="282" t="str">
        <f>AG8</f>
        <v>令　和　　　年　　　月　　　日</v>
      </c>
      <c r="D46" s="282"/>
      <c r="E46" s="282"/>
      <c r="F46" s="282"/>
      <c r="G46" s="282"/>
      <c r="H46" s="282"/>
      <c r="I46" s="282"/>
      <c r="J46" s="282"/>
      <c r="K46" s="282"/>
      <c r="L46" s="282"/>
      <c r="M46" s="282"/>
      <c r="N46" s="282"/>
      <c r="O46" s="282"/>
      <c r="P46" s="282"/>
      <c r="Q46" s="282"/>
      <c r="R46" s="282"/>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576"/>
      <c r="AR46" s="38"/>
      <c r="AS46" s="38"/>
      <c r="AT46" s="38"/>
      <c r="AU46" s="38"/>
      <c r="AV46" s="99"/>
      <c r="AW46" s="99"/>
      <c r="AX46" s="99"/>
      <c r="AY46" s="99"/>
      <c r="AZ46" s="99"/>
      <c r="BA46" s="99"/>
      <c r="BB46" s="99"/>
    </row>
    <row r="47" spans="2:54" s="38" customFormat="1" ht="23.1" customHeight="1">
      <c r="B47" s="450"/>
      <c r="C47" s="282"/>
      <c r="D47" s="282"/>
      <c r="E47" s="282"/>
      <c r="F47" s="282"/>
      <c r="G47" s="282"/>
      <c r="H47" s="282"/>
      <c r="I47" s="282"/>
      <c r="J47" s="282"/>
      <c r="K47" s="282"/>
      <c r="L47" s="282"/>
      <c r="M47" s="282"/>
      <c r="N47" s="331"/>
      <c r="O47" s="331"/>
      <c r="P47" s="331"/>
      <c r="Q47" s="331"/>
      <c r="R47" s="331"/>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576"/>
      <c r="AR47" s="38"/>
      <c r="AS47" s="38"/>
      <c r="AT47" s="38"/>
      <c r="AU47" s="38"/>
      <c r="AV47" s="99"/>
      <c r="AW47" s="99"/>
      <c r="AX47" s="99"/>
      <c r="AY47" s="99"/>
      <c r="AZ47" s="99"/>
      <c r="BA47" s="99"/>
      <c r="BB47" s="99"/>
    </row>
    <row r="48" spans="2:54" s="38" customFormat="1" ht="23.1" customHeight="1">
      <c r="B48" s="450"/>
      <c r="C48" s="282"/>
      <c r="D48" s="282"/>
      <c r="E48" s="282"/>
      <c r="F48" s="282"/>
      <c r="G48" s="282"/>
      <c r="H48" s="282"/>
      <c r="I48" s="282"/>
      <c r="J48" s="282"/>
      <c r="K48" s="282"/>
      <c r="L48" s="282"/>
      <c r="M48" s="282"/>
      <c r="N48" s="282"/>
      <c r="O48" s="282"/>
      <c r="P48" s="282"/>
      <c r="Q48" s="282"/>
      <c r="R48" s="282" t="s">
        <v>90</v>
      </c>
      <c r="S48" s="282"/>
      <c r="T48" s="282"/>
      <c r="U48" s="282"/>
      <c r="V48" s="282"/>
      <c r="W48" s="282" t="s">
        <v>164</v>
      </c>
      <c r="X48" s="282"/>
      <c r="Y48" s="282"/>
      <c r="Z48" s="282"/>
      <c r="AA48" s="282"/>
      <c r="AB48" s="282"/>
      <c r="AC48" s="282"/>
      <c r="AD48" s="282"/>
      <c r="AE48" s="282"/>
      <c r="AF48" s="282"/>
      <c r="AG48" s="282"/>
      <c r="AH48" s="282"/>
      <c r="AI48" s="282"/>
      <c r="AJ48" s="282"/>
      <c r="AK48" s="282"/>
      <c r="AL48" s="282"/>
      <c r="AM48" s="282"/>
      <c r="AN48" s="282"/>
      <c r="AO48" s="282"/>
      <c r="AP48" s="282"/>
      <c r="AQ48" s="447"/>
      <c r="AR48" s="38"/>
      <c r="AS48" s="38"/>
      <c r="AT48" s="38"/>
      <c r="AU48" s="38"/>
      <c r="AV48" s="99"/>
      <c r="AW48" s="99"/>
      <c r="AX48" s="99"/>
      <c r="AY48" s="99"/>
      <c r="AZ48" s="99"/>
      <c r="BA48" s="99"/>
      <c r="BB48" s="99"/>
    </row>
    <row r="49" spans="2:54" s="38" customFormat="1" ht="23.1" customHeight="1">
      <c r="B49" s="450"/>
      <c r="C49" s="282"/>
      <c r="D49" s="282"/>
      <c r="E49" s="282"/>
      <c r="F49" s="282"/>
      <c r="G49" s="282"/>
      <c r="H49" s="282"/>
      <c r="I49" s="282"/>
      <c r="J49" s="282"/>
      <c r="K49" s="282"/>
      <c r="L49" s="282"/>
      <c r="M49" s="282"/>
      <c r="N49" s="282"/>
      <c r="O49" s="282"/>
      <c r="P49" s="282"/>
      <c r="Q49" s="282"/>
      <c r="R49" s="282"/>
      <c r="S49" s="282"/>
      <c r="T49" s="282"/>
      <c r="U49" s="282"/>
      <c r="V49" s="282"/>
      <c r="W49" s="282" t="s">
        <v>88</v>
      </c>
      <c r="X49" s="282"/>
      <c r="Y49" s="282"/>
      <c r="Z49" s="282"/>
      <c r="AA49" s="282"/>
      <c r="AB49" s="282"/>
      <c r="AC49" s="282"/>
      <c r="AD49" s="282"/>
      <c r="AE49" s="282"/>
      <c r="AF49" s="282"/>
      <c r="AG49" s="282"/>
      <c r="AH49" s="282"/>
      <c r="AI49" s="282"/>
      <c r="AJ49" s="282"/>
      <c r="AK49" s="282"/>
      <c r="AL49" s="282"/>
      <c r="AM49" s="282"/>
      <c r="AN49" s="282"/>
      <c r="AO49" s="282"/>
      <c r="AP49" s="282"/>
      <c r="AQ49" s="447"/>
      <c r="AR49" s="38"/>
      <c r="AS49" s="38"/>
      <c r="AT49" s="38"/>
      <c r="AU49" s="38"/>
      <c r="AV49" s="99"/>
      <c r="AW49" s="99"/>
      <c r="AX49" s="99"/>
      <c r="AY49" s="99"/>
      <c r="AZ49" s="99"/>
      <c r="BA49" s="99"/>
      <c r="BB49" s="99"/>
    </row>
    <row r="50" spans="2:54" s="38" customFormat="1" ht="23.1" customHeight="1">
      <c r="B50" s="450"/>
      <c r="C50" s="282"/>
      <c r="D50" s="282"/>
      <c r="E50" s="282"/>
      <c r="F50" s="282"/>
      <c r="G50" s="282"/>
      <c r="H50" s="282"/>
      <c r="I50" s="282"/>
      <c r="J50" s="282"/>
      <c r="K50" s="282"/>
      <c r="L50" s="282"/>
      <c r="M50" s="282"/>
      <c r="N50" s="282"/>
      <c r="O50" s="282"/>
      <c r="P50" s="282"/>
      <c r="Q50" s="282"/>
      <c r="R50" s="282"/>
      <c r="S50" s="282"/>
      <c r="T50" s="282"/>
      <c r="U50" s="282"/>
      <c r="V50" s="282"/>
      <c r="W50" s="282" t="s">
        <v>12</v>
      </c>
      <c r="X50" s="282"/>
      <c r="Y50" s="282"/>
      <c r="Z50" s="282"/>
      <c r="AA50" s="282"/>
      <c r="AB50" s="38"/>
      <c r="AC50" s="599" t="str">
        <f>目次!D29</f>
        <v>谷口圭三</v>
      </c>
      <c r="AD50" s="599"/>
      <c r="AE50" s="599"/>
      <c r="AF50" s="599"/>
      <c r="AG50" s="599"/>
      <c r="AH50" s="599"/>
      <c r="AI50" s="599"/>
      <c r="AJ50" s="599"/>
      <c r="AK50" s="599"/>
      <c r="AL50" s="282"/>
      <c r="AM50" s="282"/>
      <c r="AN50" s="282"/>
      <c r="AO50" s="282"/>
      <c r="AP50" s="282"/>
      <c r="AQ50" s="447"/>
      <c r="AR50" s="38"/>
      <c r="AS50" s="38"/>
      <c r="AT50" s="38"/>
      <c r="AU50" s="38"/>
      <c r="AV50" s="99"/>
      <c r="AW50" s="99"/>
      <c r="AX50" s="99"/>
      <c r="AY50" s="99"/>
      <c r="AZ50" s="99"/>
      <c r="BA50" s="99"/>
      <c r="BB50" s="99"/>
    </row>
    <row r="51" spans="2:54" s="38" customFormat="1" ht="23.1" customHeight="1">
      <c r="B51" s="450"/>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447"/>
      <c r="AR51" s="38"/>
      <c r="AS51" s="38"/>
      <c r="AT51" s="38"/>
      <c r="AU51" s="38"/>
      <c r="AV51" s="99"/>
      <c r="AW51" s="99"/>
      <c r="AX51" s="99"/>
      <c r="AY51" s="99"/>
      <c r="AZ51" s="99"/>
      <c r="BA51" s="99"/>
      <c r="BB51" s="99"/>
    </row>
    <row r="52" spans="2:54" s="38" customFormat="1" ht="23.1" customHeight="1">
      <c r="B52" s="450"/>
      <c r="C52" s="282"/>
      <c r="D52" s="282"/>
      <c r="E52" s="282"/>
      <c r="F52" s="282"/>
      <c r="G52" s="282"/>
      <c r="H52" s="282"/>
      <c r="I52" s="282"/>
      <c r="J52" s="282"/>
      <c r="K52" s="282"/>
      <c r="L52" s="282"/>
      <c r="M52" s="282"/>
      <c r="N52" s="282"/>
      <c r="O52" s="282"/>
      <c r="P52" s="282"/>
      <c r="Q52" s="282"/>
      <c r="R52" s="282" t="s">
        <v>95</v>
      </c>
      <c r="S52" s="282"/>
      <c r="T52" s="282"/>
      <c r="U52" s="282"/>
      <c r="V52" s="38"/>
      <c r="W52" s="282" t="s">
        <v>11</v>
      </c>
      <c r="X52" s="282"/>
      <c r="Y52" s="282"/>
      <c r="Z52" s="282"/>
      <c r="AA52" s="365" t="str">
        <f>IF(L11="","",L11)</f>
        <v/>
      </c>
      <c r="AB52" s="365"/>
      <c r="AC52" s="365"/>
      <c r="AD52" s="365"/>
      <c r="AE52" s="365"/>
      <c r="AF52" s="365"/>
      <c r="AG52" s="365"/>
      <c r="AH52" s="365"/>
      <c r="AI52" s="365"/>
      <c r="AJ52" s="365"/>
      <c r="AK52" s="365"/>
      <c r="AL52" s="365"/>
      <c r="AM52" s="365"/>
      <c r="AN52" s="365"/>
      <c r="AO52" s="365"/>
      <c r="AP52" s="365"/>
      <c r="AQ52" s="576"/>
      <c r="AR52" s="38"/>
      <c r="AS52" s="38"/>
      <c r="AT52" s="38"/>
      <c r="AU52" s="38"/>
      <c r="AV52" s="99"/>
      <c r="AW52" s="99"/>
      <c r="AX52" s="99"/>
      <c r="AY52" s="99"/>
      <c r="AZ52" s="99"/>
      <c r="BA52" s="99"/>
      <c r="BB52" s="99"/>
    </row>
    <row r="53" spans="2:54" s="38" customFormat="1" ht="23.1" customHeight="1">
      <c r="B53" s="450"/>
      <c r="C53" s="282"/>
      <c r="D53" s="282"/>
      <c r="E53" s="282"/>
      <c r="F53" s="282"/>
      <c r="G53" s="282"/>
      <c r="H53" s="282"/>
      <c r="I53" s="282"/>
      <c r="J53" s="282"/>
      <c r="K53" s="282"/>
      <c r="L53" s="282"/>
      <c r="M53" s="282"/>
      <c r="N53" s="282"/>
      <c r="O53" s="282"/>
      <c r="P53" s="282"/>
      <c r="Q53" s="282"/>
      <c r="R53" s="282"/>
      <c r="S53" s="282"/>
      <c r="T53" s="282"/>
      <c r="U53" s="282"/>
      <c r="V53" s="38"/>
      <c r="W53" s="282"/>
      <c r="X53" s="282"/>
      <c r="Y53" s="282"/>
      <c r="Z53" s="282"/>
      <c r="AA53" s="365"/>
      <c r="AB53" s="365"/>
      <c r="AC53" s="365"/>
      <c r="AD53" s="365"/>
      <c r="AE53" s="365"/>
      <c r="AF53" s="365"/>
      <c r="AG53" s="365"/>
      <c r="AH53" s="365"/>
      <c r="AI53" s="365"/>
      <c r="AJ53" s="365"/>
      <c r="AK53" s="365"/>
      <c r="AL53" s="365"/>
      <c r="AM53" s="365"/>
      <c r="AN53" s="365"/>
      <c r="AO53" s="365"/>
      <c r="AP53" s="365"/>
      <c r="AQ53" s="576"/>
      <c r="AR53" s="38"/>
      <c r="AS53" s="38"/>
      <c r="AT53" s="38"/>
      <c r="AU53" s="38"/>
      <c r="AV53" s="99"/>
      <c r="AW53" s="99"/>
      <c r="AX53" s="99"/>
      <c r="AY53" s="99"/>
      <c r="AZ53" s="99"/>
      <c r="BA53" s="99"/>
      <c r="BB53" s="99"/>
    </row>
    <row r="54" spans="2:54" s="38" customFormat="1" ht="23.1" customHeight="1">
      <c r="B54" s="450"/>
      <c r="C54" s="282"/>
      <c r="D54" s="282"/>
      <c r="E54" s="282"/>
      <c r="F54" s="282"/>
      <c r="G54" s="282"/>
      <c r="H54" s="282"/>
      <c r="I54" s="282"/>
      <c r="J54" s="282"/>
      <c r="K54" s="282"/>
      <c r="L54" s="282"/>
      <c r="M54" s="282"/>
      <c r="N54" s="331"/>
      <c r="O54" s="331"/>
      <c r="P54" s="331"/>
      <c r="Q54" s="331"/>
      <c r="R54" s="331"/>
      <c r="S54" s="331"/>
      <c r="T54" s="331"/>
      <c r="U54" s="331"/>
      <c r="V54" s="38"/>
      <c r="W54" s="331"/>
      <c r="X54" s="282"/>
      <c r="Y54" s="282"/>
      <c r="Z54" s="282"/>
      <c r="AA54" s="365" t="str">
        <f>IF(L12="","",L12)</f>
        <v/>
      </c>
      <c r="AB54" s="365"/>
      <c r="AC54" s="365"/>
      <c r="AD54" s="365"/>
      <c r="AE54" s="365"/>
      <c r="AF54" s="365"/>
      <c r="AG54" s="365"/>
      <c r="AH54" s="365"/>
      <c r="AI54" s="365"/>
      <c r="AJ54" s="365"/>
      <c r="AK54" s="365"/>
      <c r="AL54" s="365"/>
      <c r="AM54" s="365"/>
      <c r="AN54" s="365"/>
      <c r="AO54" s="365"/>
      <c r="AP54" s="365"/>
      <c r="AQ54" s="501"/>
      <c r="AR54" s="38"/>
      <c r="AS54" s="38"/>
      <c r="AT54" s="38"/>
      <c r="AU54" s="38"/>
      <c r="AV54" s="99"/>
      <c r="AW54" s="99"/>
      <c r="AX54" s="99"/>
      <c r="AY54" s="99"/>
      <c r="AZ54" s="99"/>
      <c r="BA54" s="99"/>
      <c r="BB54" s="99"/>
    </row>
    <row r="55" spans="2:54" s="38" customFormat="1" ht="23.1" customHeight="1">
      <c r="B55" s="586"/>
      <c r="C55" s="38"/>
      <c r="D55" s="38"/>
      <c r="E55" s="38"/>
      <c r="F55" s="38"/>
      <c r="G55" s="38"/>
      <c r="H55" s="38"/>
      <c r="I55" s="38"/>
      <c r="J55" s="38"/>
      <c r="K55" s="38"/>
      <c r="L55" s="38"/>
      <c r="M55" s="38"/>
      <c r="N55" s="282"/>
      <c r="O55" s="282"/>
      <c r="P55" s="282"/>
      <c r="Q55" s="282"/>
      <c r="R55" s="282"/>
      <c r="S55" s="282"/>
      <c r="T55" s="282"/>
      <c r="U55" s="282"/>
      <c r="V55" s="38"/>
      <c r="W55" s="282" t="s">
        <v>106</v>
      </c>
      <c r="X55" s="282"/>
      <c r="Y55" s="282"/>
      <c r="Z55" s="282"/>
      <c r="AA55" s="558" t="str">
        <f>IF(L13="","",L13)</f>
        <v/>
      </c>
      <c r="AB55" s="558"/>
      <c r="AC55" s="558"/>
      <c r="AD55" s="558"/>
      <c r="AE55" s="558"/>
      <c r="AF55" s="465"/>
      <c r="AG55" s="651" t="str">
        <f>IF(L14="","",L14)</f>
        <v/>
      </c>
      <c r="AH55" s="651"/>
      <c r="AI55" s="651"/>
      <c r="AJ55" s="651"/>
      <c r="AK55" s="651"/>
      <c r="AL55" s="651"/>
      <c r="AM55" s="651"/>
      <c r="AN55" s="106" t="s">
        <v>22</v>
      </c>
      <c r="AO55" s="106"/>
      <c r="AP55" s="106"/>
      <c r="AQ55" s="576"/>
      <c r="AR55" s="38"/>
      <c r="AS55" s="38"/>
      <c r="AT55" s="38"/>
      <c r="AU55" s="38"/>
      <c r="AV55" s="99"/>
      <c r="AW55" s="99"/>
      <c r="AX55" s="99"/>
      <c r="AY55" s="99"/>
      <c r="AZ55" s="99"/>
      <c r="BA55" s="99"/>
      <c r="BB55" s="99"/>
    </row>
    <row r="56" spans="2:54" s="38" customFormat="1" ht="23.1" customHeight="1">
      <c r="B56" s="574"/>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c r="AH56" s="494"/>
      <c r="AI56" s="494"/>
      <c r="AJ56" s="494"/>
      <c r="AK56" s="494"/>
      <c r="AL56" s="494"/>
      <c r="AM56" s="494"/>
      <c r="AN56" s="494"/>
      <c r="AO56" s="494"/>
      <c r="AP56" s="494"/>
      <c r="AQ56" s="577"/>
      <c r="AR56" s="38"/>
      <c r="AS56" s="38"/>
      <c r="AT56" s="38"/>
      <c r="AU56" s="38"/>
      <c r="AV56" s="99"/>
      <c r="AW56" s="99"/>
      <c r="AX56" s="99"/>
      <c r="AY56" s="99"/>
      <c r="AZ56" s="99"/>
      <c r="BA56" s="99"/>
      <c r="BB56" s="99"/>
    </row>
  </sheetData>
  <sheetProtection password="CF8E" sheet="1" objects="1" scenarios="1" formatCells="0" selectLockedCells="1"/>
  <mergeCells count="114">
    <mergeCell ref="B2:K2"/>
    <mergeCell ref="L2:AE2"/>
    <mergeCell ref="B3:K3"/>
    <mergeCell ref="L3:N3"/>
    <mergeCell ref="O3:W3"/>
    <mergeCell ref="X3:AC3"/>
    <mergeCell ref="AG3:AQ3"/>
    <mergeCell ref="AT3:BD3"/>
    <mergeCell ref="B4:K4"/>
    <mergeCell ref="L4:O4"/>
    <mergeCell ref="AG4:AQ4"/>
    <mergeCell ref="AT4:BD4"/>
    <mergeCell ref="B5:K5"/>
    <mergeCell ref="R5:Z5"/>
    <mergeCell ref="B6:K6"/>
    <mergeCell ref="R6:Z6"/>
    <mergeCell ref="B7:K7"/>
    <mergeCell ref="L7:N7"/>
    <mergeCell ref="O7:P7"/>
    <mergeCell ref="Q7:R7"/>
    <mergeCell ref="S7:T7"/>
    <mergeCell ref="U7:V7"/>
    <mergeCell ref="W7:X7"/>
    <mergeCell ref="Y7:Z7"/>
    <mergeCell ref="B8:K8"/>
    <mergeCell ref="L8:N8"/>
    <mergeCell ref="O8:P8"/>
    <mergeCell ref="Q8:R8"/>
    <mergeCell ref="S8:T8"/>
    <mergeCell ref="U8:V8"/>
    <mergeCell ref="W8:X8"/>
    <mergeCell ref="Y8:Z8"/>
    <mergeCell ref="B9:D9"/>
    <mergeCell ref="I9:K9"/>
    <mergeCell ref="L9:N9"/>
    <mergeCell ref="O9:P9"/>
    <mergeCell ref="Q9:R9"/>
    <mergeCell ref="S9:T9"/>
    <mergeCell ref="U9:V9"/>
    <mergeCell ref="W9:X9"/>
    <mergeCell ref="Y9:Z9"/>
    <mergeCell ref="B10:D10"/>
    <mergeCell ref="I10:K10"/>
    <mergeCell ref="L10:N10"/>
    <mergeCell ref="O10:P10"/>
    <mergeCell ref="Q10:R10"/>
    <mergeCell ref="S10:T10"/>
    <mergeCell ref="U10:V10"/>
    <mergeCell ref="W10:X10"/>
    <mergeCell ref="Y10:Z10"/>
    <mergeCell ref="B11:E11"/>
    <mergeCell ref="F11:K11"/>
    <mergeCell ref="L11:AE11"/>
    <mergeCell ref="B12:E12"/>
    <mergeCell ref="F12:K12"/>
    <mergeCell ref="L12:AE12"/>
    <mergeCell ref="B13:E13"/>
    <mergeCell ref="F13:K13"/>
    <mergeCell ref="L13:AE13"/>
    <mergeCell ref="B14:E14"/>
    <mergeCell ref="F14:K14"/>
    <mergeCell ref="L14:AE14"/>
    <mergeCell ref="B15:K15"/>
    <mergeCell ref="L15:O15"/>
    <mergeCell ref="P15:R15"/>
    <mergeCell ref="B16:K16"/>
    <mergeCell ref="L16:O16"/>
    <mergeCell ref="P16:Q16"/>
    <mergeCell ref="R16:Z16"/>
    <mergeCell ref="B17:K17"/>
    <mergeCell ref="L17:N17"/>
    <mergeCell ref="O17:P17"/>
    <mergeCell ref="Q17:R17"/>
    <mergeCell ref="S17:T17"/>
    <mergeCell ref="U17:V17"/>
    <mergeCell ref="W17:X17"/>
    <mergeCell ref="Y17:Z17"/>
    <mergeCell ref="B18:K18"/>
    <mergeCell ref="L18:AE18"/>
    <mergeCell ref="N27:AQ27"/>
    <mergeCell ref="F31:K31"/>
    <mergeCell ref="V31:W31"/>
    <mergeCell ref="V32:W32"/>
    <mergeCell ref="F33:K33"/>
    <mergeCell ref="F35:K35"/>
    <mergeCell ref="P35:Q35"/>
    <mergeCell ref="R35:S35"/>
    <mergeCell ref="V35:AL35"/>
    <mergeCell ref="AM35:AN35"/>
    <mergeCell ref="AF36:AN36"/>
    <mergeCell ref="F37:K37"/>
    <mergeCell ref="AG37:AH37"/>
    <mergeCell ref="AI37:AJ37"/>
    <mergeCell ref="R38:S38"/>
    <mergeCell ref="R39:S39"/>
    <mergeCell ref="Y39:Z39"/>
    <mergeCell ref="AA39:AB39"/>
    <mergeCell ref="AD39:AN39"/>
    <mergeCell ref="Y40:AB40"/>
    <mergeCell ref="F41:K41"/>
    <mergeCell ref="P41:AP41"/>
    <mergeCell ref="W48:AP48"/>
    <mergeCell ref="W49:AP49"/>
    <mergeCell ref="AC50:AK50"/>
    <mergeCell ref="AA52:AP52"/>
    <mergeCell ref="AA53:AP53"/>
    <mergeCell ref="AA54:AP54"/>
    <mergeCell ref="AA55:AE55"/>
    <mergeCell ref="AG55:AM55"/>
    <mergeCell ref="AN55:AP55"/>
    <mergeCell ref="L5:O6"/>
    <mergeCell ref="P5:Q6"/>
    <mergeCell ref="E9:H10"/>
    <mergeCell ref="K24:AH25"/>
  </mergeCells>
  <phoneticPr fontId="21"/>
  <conditionalFormatting sqref="Y39:Z39">
    <cfRule type="expression" dxfId="25" priority="1" stopIfTrue="1">
      <formula>#REF!="増額"</formula>
    </cfRule>
  </conditionalFormatting>
  <conditionalFormatting sqref="AA39:AB39">
    <cfRule type="expression" dxfId="24" priority="2" stopIfTrue="1">
      <formula>#REF!="減額"</formula>
    </cfRule>
  </conditionalFormatting>
  <conditionalFormatting sqref="P35:Q35">
    <cfRule type="expression" dxfId="23" priority="3" stopIfTrue="1">
      <formula>AND($P$5="増額",$L$5="変更あり")</formula>
    </cfRule>
  </conditionalFormatting>
  <conditionalFormatting sqref="R35:S35">
    <cfRule type="expression" dxfId="22" priority="4" stopIfTrue="1">
      <formula>AND($P$5="減額",$L$5="変更あり")</formula>
    </cfRule>
  </conditionalFormatting>
  <conditionalFormatting sqref="P5:R5 AA5:AE6 R6 AA16:AB16">
    <cfRule type="expression" dxfId="21" priority="5" stopIfTrue="1">
      <formula>$L$5="変更なし"</formula>
    </cfRule>
  </conditionalFormatting>
  <conditionalFormatting sqref="L9:Z10">
    <cfRule type="expression" dxfId="20" priority="6" stopIfTrue="1">
      <formula>$E$9="変更なし"</formula>
    </cfRule>
  </conditionalFormatting>
  <conditionalFormatting sqref="P16:Z16">
    <cfRule type="expression" dxfId="19" priority="7" stopIfTrue="1">
      <formula>OR($L$16="変更なし",$L$16="　")</formula>
    </cfRule>
  </conditionalFormatting>
  <conditionalFormatting sqref="L17:Z17">
    <cfRule type="expression" dxfId="18" priority="8" stopIfTrue="1">
      <formula>OR($L$16="　",$L$16="変更なし")</formula>
    </cfRule>
  </conditionalFormatting>
  <conditionalFormatting sqref="P15:T15">
    <cfRule type="expression" dxfId="17" priority="9" stopIfTrue="1">
      <formula>$L$15="変更なし"</formula>
    </cfRule>
  </conditionalFormatting>
  <dataValidations count="3">
    <dataValidation type="list" allowBlank="0" showDropDown="0" showInputMessage="1" showErrorMessage="1" sqref="L16:O16 L4:O4">
      <formula1>"　,変更あり,変更なし"</formula1>
    </dataValidation>
    <dataValidation type="list" allowBlank="0" showDropDown="0" showInputMessage="1" showErrorMessage="1" sqref="E9:H10 L15:O15 L5:O5">
      <formula1>"変更あり,変更なし"</formula1>
    </dataValidation>
    <dataValidation type="list" allowBlank="0" showDropDown="0" showInputMessage="1" showErrorMessage="1" sqref="P5:Q5 P16">
      <formula1>"増額,減額"</formula1>
    </dataValidation>
  </dataValidations>
  <pageMargins left="0.78740157480314965" right="0.39370078740157483" top="0.39370078740157483" bottom="0.39370078740157483" header="0.51181102362204722" footer="0.51181102362204722"/>
  <pageSetup paperSize="9" fitToWidth="1" fitToHeight="1" orientation="portrait" usePrinterDefaults="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dimension ref="A2:DQ76"/>
  <sheetViews>
    <sheetView zoomScale="85" zoomScaleNormal="85" workbookViewId="0">
      <pane ySplit="32" topLeftCell="A33" activePane="bottomLeft" state="frozen"/>
      <selection pane="bottomLeft" activeCell="L2" sqref="L2:AE2"/>
    </sheetView>
  </sheetViews>
  <sheetFormatPr defaultColWidth="2.125" defaultRowHeight="21" customHeight="1"/>
  <cols>
    <col min="1" max="22" width="2.125" style="230"/>
    <col min="23" max="23" width="2.75" style="230" customWidth="1"/>
    <col min="24" max="43" width="2.125" style="230"/>
    <col min="44" max="44" width="2" style="580" customWidth="1"/>
    <col min="45" max="64" width="2.125" style="181"/>
    <col min="65" max="77" width="2.125" style="230"/>
    <col min="78" max="84" width="2.125" style="294"/>
    <col min="85" max="16384" width="2.125" style="230"/>
  </cols>
  <sheetData>
    <row r="1" spans="2:121" ht="5.0999999999999996" customHeight="1"/>
    <row r="2" spans="2:121" ht="15" customHeight="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294"/>
      <c r="AH2" s="294"/>
      <c r="AI2" s="294"/>
      <c r="AJ2" s="294"/>
      <c r="AK2" s="294"/>
      <c r="AL2" s="294"/>
      <c r="AM2" s="294"/>
      <c r="AN2" s="294"/>
      <c r="AO2" s="294"/>
      <c r="AP2" s="294"/>
      <c r="AQ2" s="294"/>
      <c r="AR2" s="99"/>
      <c r="AS2" s="99"/>
      <c r="AT2" s="99"/>
      <c r="AU2" s="99"/>
      <c r="AV2" s="99"/>
      <c r="AW2" s="99"/>
      <c r="AX2" s="294"/>
      <c r="AY2" s="294"/>
      <c r="AZ2" s="294"/>
      <c r="BA2" s="294"/>
      <c r="BB2" s="580"/>
      <c r="BC2" s="580"/>
      <c r="BD2" s="580"/>
      <c r="BE2" s="580"/>
      <c r="BF2" s="399"/>
      <c r="BG2" s="399"/>
      <c r="BH2" s="399"/>
    </row>
    <row r="3" spans="2:121" ht="15" customHeight="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209">
        <f>R5</f>
        <v>0</v>
      </c>
      <c r="AH3" s="209"/>
      <c r="AI3" s="209"/>
      <c r="AJ3" s="209"/>
      <c r="AK3" s="209"/>
      <c r="AL3" s="209"/>
      <c r="AM3" s="209"/>
      <c r="AN3" s="209"/>
      <c r="AO3" s="209"/>
      <c r="AP3" s="209"/>
      <c r="AQ3" s="209"/>
      <c r="AR3" s="99"/>
      <c r="AS3" s="99"/>
      <c r="AT3" s="209">
        <f>R6</f>
        <v>0</v>
      </c>
      <c r="AU3" s="209"/>
      <c r="AV3" s="209"/>
      <c r="AW3" s="209"/>
      <c r="AX3" s="209"/>
      <c r="AY3" s="209"/>
      <c r="AZ3" s="209"/>
      <c r="BA3" s="209"/>
      <c r="BB3" s="209"/>
      <c r="BC3" s="209"/>
      <c r="BD3" s="209"/>
      <c r="BE3" s="580"/>
      <c r="BF3" s="399"/>
      <c r="BG3" s="399"/>
      <c r="BH3" s="399"/>
    </row>
    <row r="4" spans="2:121" ht="15" customHeight="1">
      <c r="B4" s="40" t="s">
        <v>239</v>
      </c>
      <c r="C4" s="44"/>
      <c r="D4" s="44"/>
      <c r="E4" s="44"/>
      <c r="F4" s="44"/>
      <c r="G4" s="44"/>
      <c r="H4" s="44"/>
      <c r="I4" s="44"/>
      <c r="J4" s="44"/>
      <c r="K4" s="61"/>
      <c r="L4" s="613" t="s">
        <v>66</v>
      </c>
      <c r="M4" s="618"/>
      <c r="N4" s="618"/>
      <c r="O4" s="622"/>
      <c r="P4" s="66"/>
      <c r="Q4" s="66"/>
      <c r="R4" s="66"/>
      <c r="S4" s="66"/>
      <c r="T4" s="66"/>
      <c r="U4" s="66"/>
      <c r="V4" s="66"/>
      <c r="W4" s="66"/>
      <c r="X4" s="84"/>
      <c r="Y4" s="84"/>
      <c r="Z4" s="84"/>
      <c r="AA4" s="84"/>
      <c r="AB4" s="84"/>
      <c r="AC4" s="84"/>
      <c r="AD4" s="84"/>
      <c r="AE4" s="92"/>
      <c r="AF4" s="99"/>
      <c r="AG4" s="209">
        <f>IF(R5="",0,LEN(AG3))</f>
        <v>0</v>
      </c>
      <c r="AH4" s="209"/>
      <c r="AI4" s="209"/>
      <c r="AJ4" s="209"/>
      <c r="AK4" s="209"/>
      <c r="AL4" s="209"/>
      <c r="AM4" s="209"/>
      <c r="AN4" s="209"/>
      <c r="AO4" s="209"/>
      <c r="AP4" s="209"/>
      <c r="AQ4" s="209"/>
      <c r="AR4" s="99"/>
      <c r="AS4" s="99"/>
      <c r="AT4" s="209">
        <f>IF(R6="",0,LEN(AT3))</f>
        <v>0</v>
      </c>
      <c r="AU4" s="209"/>
      <c r="AV4" s="209"/>
      <c r="AW4" s="209"/>
      <c r="AX4" s="209"/>
      <c r="AY4" s="209"/>
      <c r="AZ4" s="209"/>
      <c r="BA4" s="209"/>
      <c r="BB4" s="209"/>
      <c r="BC4" s="209"/>
      <c r="BD4" s="209"/>
      <c r="BE4" s="580"/>
      <c r="BF4" s="399"/>
      <c r="BG4" s="399"/>
      <c r="BH4" s="399"/>
    </row>
    <row r="5" spans="2:121" ht="15" customHeight="1">
      <c r="B5" s="319" t="s">
        <v>361</v>
      </c>
      <c r="C5" s="330"/>
      <c r="D5" s="330"/>
      <c r="E5" s="330"/>
      <c r="F5" s="330"/>
      <c r="G5" s="330"/>
      <c r="H5" s="330"/>
      <c r="I5" s="330"/>
      <c r="J5" s="330"/>
      <c r="K5" s="348"/>
      <c r="L5" s="600" t="s">
        <v>84</v>
      </c>
      <c r="M5" s="604"/>
      <c r="N5" s="604"/>
      <c r="O5" s="606"/>
      <c r="P5" s="624" t="s">
        <v>131</v>
      </c>
      <c r="Q5" s="628"/>
      <c r="R5" s="631"/>
      <c r="S5" s="634"/>
      <c r="T5" s="634"/>
      <c r="U5" s="634"/>
      <c r="V5" s="634"/>
      <c r="W5" s="634"/>
      <c r="X5" s="634"/>
      <c r="Y5" s="634"/>
      <c r="Z5" s="634"/>
      <c r="AA5" s="643" t="s">
        <v>32</v>
      </c>
      <c r="AB5" s="451"/>
      <c r="AC5" s="451"/>
      <c r="AD5" s="451"/>
      <c r="AE5" s="446"/>
      <c r="AF5" s="99"/>
      <c r="AG5" s="209" t="str">
        <f>IF(AG4=10,"￥","")</f>
        <v/>
      </c>
      <c r="AH5" s="209" t="str">
        <f>IF(AG4=9,"￥",IF(AG4&gt;=10,DBCS(MID(AG3,AG4-9,1)),""))</f>
        <v/>
      </c>
      <c r="AI5" s="209" t="str">
        <f>IF(AG4=8,"￥",IF(AG4&gt;=9,DBCS(MID(AG3,AG4-8,1)),""))</f>
        <v/>
      </c>
      <c r="AJ5" s="209" t="str">
        <f>IF(AG4=7,"￥",IF(AG4&gt;=8,DBCS(MID(AG3,AG4-7,1)),""))</f>
        <v/>
      </c>
      <c r="AK5" s="209" t="str">
        <f>IF(AG4=6,"￥",IF(AG4&gt;=7,DBCS(MID(AG3,AG4-6,1)),""))</f>
        <v/>
      </c>
      <c r="AL5" s="209" t="str">
        <f>IF(AG4=5,"￥",IF(AG4&gt;=6,DBCS(MID(AG3,AG4-5,1)),""))</f>
        <v/>
      </c>
      <c r="AM5" s="209" t="str">
        <f>IF(AG4=4,"￥",IF(AG4&gt;=5,DBCS(MID(AG3,AG4-4,1)),""))</f>
        <v/>
      </c>
      <c r="AN5" s="209" t="str">
        <f>IF(AG4=3,"￥",IF(AG4&gt;=4,DBCS(MID(AG3,AG4-3,1)),""))</f>
        <v/>
      </c>
      <c r="AO5" s="209" t="str">
        <f>IF(AG4=2,"￥",IF(AG4&gt;=3,DBCS(MID(AG3,AG4-2,1)),""))</f>
        <v/>
      </c>
      <c r="AP5" s="209" t="str">
        <f>IF(AG4=1,"￥",IF(AG4&gt;=2,DBCS(MID(AG3,AG4-1,1)),""))</f>
        <v/>
      </c>
      <c r="AQ5" s="209" t="str">
        <f>IF(AG4&gt;0,DBCS(RIGHT(AG3,1)),"")</f>
        <v/>
      </c>
      <c r="AR5" s="99"/>
      <c r="AS5" s="99"/>
      <c r="AT5" s="209" t="str">
        <f>IF(AT4=10,"￥","")</f>
        <v/>
      </c>
      <c r="AU5" s="209" t="str">
        <f>IF(AT4=9,"￥",IF(AT4&gt;=10,DBCS(MID(AT3,AT4-9,1)),""))</f>
        <v/>
      </c>
      <c r="AV5" s="209" t="str">
        <f>IF(AT4=8,"￥",IF(AT4&gt;=9,DBCS(MID(AT3,AT4-8,1)),""))</f>
        <v/>
      </c>
      <c r="AW5" s="209" t="str">
        <f>IF(AT4=7,"￥",IF(AT4&gt;=8,DBCS(MID(AT3,AT4-7,1)),""))</f>
        <v/>
      </c>
      <c r="AX5" s="209" t="str">
        <f>IF(AT4=6,"￥",IF(AT4&gt;=7,DBCS(MID(AT3,AT4-6,1)),""))</f>
        <v/>
      </c>
      <c r="AY5" s="209" t="str">
        <f>IF(AT4=5,"￥",IF(AT4&gt;=6,DBCS(MID(AT3,AT4-5,1)),""))</f>
        <v/>
      </c>
      <c r="AZ5" s="209" t="str">
        <f>IF(AT4=4,"￥",IF(AT4&gt;=5,DBCS(MID(AT3,AT4-4,1)),""))</f>
        <v/>
      </c>
      <c r="BA5" s="209" t="str">
        <f>IF(AT4=3,"￥",IF(AT4&gt;=4,DBCS(MID(AT3,AT4-3,1)),""))</f>
        <v/>
      </c>
      <c r="BB5" s="209" t="str">
        <f>IF(AT4=2,"￥",IF(AT4&gt;=3,DBCS(MID(AT3,AT4-2,1)),""))</f>
        <v/>
      </c>
      <c r="BC5" s="209" t="str">
        <f>IF(AT4=1,"￥",IF(AT4&gt;=2,DBCS(MID(AT3,AT4-1,1)),""))</f>
        <v/>
      </c>
      <c r="BD5" s="209" t="str">
        <f>IF(AT4&gt;0,DBCS(RIGHT(AT3,1)),"")</f>
        <v/>
      </c>
      <c r="BE5" s="580"/>
      <c r="BF5" s="399"/>
      <c r="BG5" s="399"/>
      <c r="BH5" s="399"/>
    </row>
    <row r="6" spans="2:121" ht="15" customHeight="1">
      <c r="B6" s="581" t="s">
        <v>148</v>
      </c>
      <c r="C6" s="454"/>
      <c r="D6" s="454"/>
      <c r="E6" s="454"/>
      <c r="F6" s="454"/>
      <c r="G6" s="454"/>
      <c r="H6" s="454"/>
      <c r="I6" s="454"/>
      <c r="J6" s="454"/>
      <c r="K6" s="608"/>
      <c r="L6" s="601"/>
      <c r="M6" s="605"/>
      <c r="N6" s="605"/>
      <c r="O6" s="607"/>
      <c r="P6" s="625"/>
      <c r="Q6" s="629"/>
      <c r="R6" s="632"/>
      <c r="S6" s="635"/>
      <c r="T6" s="635"/>
      <c r="U6" s="635"/>
      <c r="V6" s="635"/>
      <c r="W6" s="635"/>
      <c r="X6" s="635"/>
      <c r="Y6" s="635"/>
      <c r="Z6" s="635"/>
      <c r="AA6" s="644" t="s">
        <v>167</v>
      </c>
      <c r="AB6" s="645"/>
      <c r="AC6" s="645"/>
      <c r="AD6" s="645"/>
      <c r="AE6" s="648"/>
      <c r="AF6" s="99"/>
      <c r="AG6" s="294"/>
      <c r="AH6" s="294"/>
      <c r="AI6" s="294"/>
      <c r="AJ6" s="294"/>
      <c r="AK6" s="294"/>
      <c r="AL6" s="294"/>
      <c r="AM6" s="294"/>
      <c r="AN6" s="294"/>
      <c r="AO6" s="294"/>
      <c r="AP6" s="294"/>
      <c r="AQ6" s="294"/>
      <c r="AR6" s="99"/>
      <c r="AS6" s="99"/>
      <c r="AT6" s="99"/>
      <c r="AU6" s="99"/>
      <c r="AV6" s="99"/>
      <c r="AW6" s="99"/>
      <c r="AX6" s="294"/>
      <c r="AY6" s="294"/>
      <c r="AZ6" s="294"/>
      <c r="BA6" s="294"/>
      <c r="BB6" s="580"/>
      <c r="BC6" s="580"/>
      <c r="BD6" s="580"/>
      <c r="BE6" s="580"/>
      <c r="BF6" s="399"/>
      <c r="BG6" s="399"/>
      <c r="BH6" s="399"/>
    </row>
    <row r="7" spans="2:121" ht="15" customHeight="1">
      <c r="B7" s="40" t="s">
        <v>363</v>
      </c>
      <c r="C7" s="44"/>
      <c r="D7" s="44"/>
      <c r="E7" s="44"/>
      <c r="F7" s="44"/>
      <c r="G7" s="44"/>
      <c r="H7" s="44"/>
      <c r="I7" s="44"/>
      <c r="J7" s="44"/>
      <c r="K7" s="61"/>
      <c r="L7" s="68" t="s">
        <v>301</v>
      </c>
      <c r="M7" s="74"/>
      <c r="N7" s="74"/>
      <c r="O7" s="74"/>
      <c r="P7" s="74"/>
      <c r="Q7" s="83" t="s">
        <v>68</v>
      </c>
      <c r="R7" s="83"/>
      <c r="S7" s="74"/>
      <c r="T7" s="74"/>
      <c r="U7" s="83" t="s">
        <v>77</v>
      </c>
      <c r="V7" s="83"/>
      <c r="W7" s="74"/>
      <c r="X7" s="74"/>
      <c r="Y7" s="83" t="s">
        <v>9</v>
      </c>
      <c r="Z7" s="83"/>
      <c r="AA7" s="83"/>
      <c r="AB7" s="83"/>
      <c r="AC7" s="83"/>
      <c r="AD7" s="83"/>
      <c r="AE7" s="94"/>
      <c r="AF7" s="99"/>
      <c r="AG7" s="99" t="str">
        <f>LEFT(L7,1)&amp;"　"&amp;RIGHT(L7,1)&amp;IF(O7="","　　　　年　　　　月　　　　日",IF(O7="","　　　",IF(O7&lt;10,"　　","　")&amp;DBCS(O7))&amp;"　年"&amp;IF(S7="","　　　",IF(S7&lt;10,"　　","　")&amp;DBCS(S7))&amp;"　月"&amp;IF(W7="","　　　",IF(W7&lt;10,"　　","　")&amp;DBCS(W7))&amp;"　日")</f>
        <v>令　和　　　　年　　　　月　　　　日</v>
      </c>
      <c r="AH7" s="99"/>
      <c r="AI7" s="99"/>
      <c r="AJ7" s="99"/>
      <c r="AK7" s="99"/>
      <c r="AL7" s="99"/>
      <c r="AM7" s="99"/>
      <c r="AN7" s="99"/>
      <c r="AO7" s="99"/>
      <c r="AP7" s="99"/>
      <c r="AQ7" s="99"/>
      <c r="AR7" s="99"/>
      <c r="AS7" s="99"/>
      <c r="AT7" s="99"/>
      <c r="AU7" s="99"/>
      <c r="AV7" s="99"/>
      <c r="AW7" s="99"/>
      <c r="AX7" s="294"/>
      <c r="AY7" s="294"/>
      <c r="AZ7" s="294"/>
      <c r="BA7" s="294"/>
      <c r="BB7" s="580"/>
      <c r="BC7" s="580"/>
      <c r="BD7" s="580"/>
      <c r="BE7" s="580"/>
      <c r="BF7" s="399"/>
      <c r="BG7" s="399"/>
      <c r="BH7" s="399"/>
    </row>
    <row r="8" spans="2:121" ht="15" customHeight="1">
      <c r="B8" s="40" t="s">
        <v>1</v>
      </c>
      <c r="C8" s="44"/>
      <c r="D8" s="44"/>
      <c r="E8" s="44"/>
      <c r="F8" s="44"/>
      <c r="G8" s="44"/>
      <c r="H8" s="44"/>
      <c r="I8" s="44"/>
      <c r="J8" s="44"/>
      <c r="K8" s="61"/>
      <c r="L8" s="68" t="s">
        <v>301</v>
      </c>
      <c r="M8" s="74"/>
      <c r="N8" s="74"/>
      <c r="O8" s="74"/>
      <c r="P8" s="74"/>
      <c r="Q8" s="83" t="s">
        <v>68</v>
      </c>
      <c r="R8" s="83"/>
      <c r="S8" s="74"/>
      <c r="T8" s="74"/>
      <c r="U8" s="83" t="s">
        <v>77</v>
      </c>
      <c r="V8" s="83"/>
      <c r="W8" s="74"/>
      <c r="X8" s="74"/>
      <c r="Y8" s="83" t="s">
        <v>9</v>
      </c>
      <c r="Z8" s="83"/>
      <c r="AA8" s="361"/>
      <c r="AB8" s="361"/>
      <c r="AC8" s="361"/>
      <c r="AD8" s="361"/>
      <c r="AE8" s="372"/>
      <c r="AF8" s="99"/>
      <c r="AG8" s="99" t="str">
        <f>LEFT(L8,1)&amp;"　"&amp;RIGHT(L8,1)&amp;IF(O8="","　　　年　　　月　　　日",IF(O8="","　　　",IF(O8&lt;10,"　　","　")&amp;DBCS(O8))&amp;"年"&amp;IF(S8="","　　　",IF(S8&lt;10,"　　","　")&amp;DBCS(S8))&amp;"月"&amp;IF(W8="","　　　",IF(W8&lt;10,"　　","　")&amp;DBCS(W8))&amp;"日")</f>
        <v>令　和　　　年　　　月　　　日</v>
      </c>
      <c r="AH8" s="99"/>
      <c r="AI8" s="99"/>
      <c r="AJ8" s="99"/>
      <c r="AK8" s="99"/>
      <c r="AL8" s="99"/>
      <c r="AM8" s="99"/>
      <c r="AN8" s="99"/>
      <c r="AO8" s="99"/>
      <c r="AP8" s="99"/>
      <c r="AQ8" s="99"/>
      <c r="AR8" s="99"/>
      <c r="AS8" s="99"/>
      <c r="AT8" s="99"/>
      <c r="AU8" s="99"/>
      <c r="AV8" s="99"/>
      <c r="AW8" s="99"/>
      <c r="AX8" s="294"/>
      <c r="AY8" s="294"/>
      <c r="AZ8" s="294"/>
      <c r="BA8" s="294"/>
      <c r="BB8" s="580"/>
      <c r="BC8" s="580"/>
      <c r="BD8" s="580"/>
      <c r="BE8" s="580"/>
      <c r="BF8" s="399"/>
      <c r="BG8" s="399"/>
      <c r="BH8" s="399"/>
    </row>
    <row r="9" spans="2:121" ht="15" customHeight="1">
      <c r="B9" s="41" t="s">
        <v>345</v>
      </c>
      <c r="C9" s="45"/>
      <c r="D9" s="45"/>
      <c r="E9" s="600" t="s">
        <v>84</v>
      </c>
      <c r="F9" s="604"/>
      <c r="G9" s="604"/>
      <c r="H9" s="606"/>
      <c r="I9" s="54" t="s">
        <v>102</v>
      </c>
      <c r="J9" s="57"/>
      <c r="K9" s="62"/>
      <c r="L9" s="71" t="s">
        <v>301</v>
      </c>
      <c r="M9" s="77"/>
      <c r="N9" s="77"/>
      <c r="O9" s="77"/>
      <c r="P9" s="77"/>
      <c r="Q9" s="364" t="s">
        <v>68</v>
      </c>
      <c r="R9" s="364"/>
      <c r="S9" s="77"/>
      <c r="T9" s="77"/>
      <c r="U9" s="364" t="s">
        <v>77</v>
      </c>
      <c r="V9" s="364"/>
      <c r="W9" s="74"/>
      <c r="X9" s="74"/>
      <c r="Y9" s="83" t="s">
        <v>9</v>
      </c>
      <c r="Z9" s="83"/>
      <c r="AA9" s="83"/>
      <c r="AB9" s="83"/>
      <c r="AC9" s="83"/>
      <c r="AD9" s="83"/>
      <c r="AE9" s="94"/>
      <c r="AF9" s="99"/>
      <c r="AG9" s="99" t="str">
        <f>LEFT(L9,1)&amp;"　"&amp;RIGHT(L9,1)&amp;IF(O9="","　　　年　　　月　　　日",IF(O9="","　　　",IF(O9&lt;10,"　　","　")&amp;DBCS(O9))&amp;"年"&amp;IF(S9="","　　　",IF(S9&lt;10,"　　","　")&amp;DBCS(S9))&amp;"月"&amp;IF(W9="","　　　",IF(W9&lt;10,"　　","　")&amp;DBCS(W9))&amp;"日")</f>
        <v>令　和　　　年　　　月　　　日</v>
      </c>
      <c r="AH9" s="99"/>
      <c r="AI9" s="99"/>
      <c r="AJ9" s="99"/>
      <c r="AK9" s="99"/>
      <c r="AL9" s="99"/>
      <c r="AM9" s="99"/>
      <c r="AN9" s="99"/>
      <c r="AO9" s="99"/>
      <c r="AP9" s="99"/>
      <c r="AQ9" s="99"/>
      <c r="AR9" s="99"/>
      <c r="AS9" s="99"/>
      <c r="AT9" s="99"/>
      <c r="AU9" s="99"/>
      <c r="AV9" s="99"/>
      <c r="AW9" s="99"/>
      <c r="AX9" s="294"/>
      <c r="AY9" s="294"/>
      <c r="AZ9" s="294"/>
      <c r="BA9" s="294"/>
      <c r="BB9" s="580"/>
      <c r="BC9" s="580"/>
      <c r="BD9" s="294"/>
      <c r="BE9" s="294"/>
      <c r="BF9" s="296"/>
      <c r="BG9" s="296"/>
      <c r="BH9" s="296"/>
      <c r="BI9" s="230"/>
      <c r="BJ9" s="230"/>
      <c r="BK9" s="230"/>
      <c r="BL9" s="230"/>
    </row>
    <row r="10" spans="2:121" ht="15" customHeight="1">
      <c r="B10" s="321"/>
      <c r="C10" s="332"/>
      <c r="D10" s="332"/>
      <c r="E10" s="601"/>
      <c r="F10" s="605"/>
      <c r="G10" s="605"/>
      <c r="H10" s="607"/>
      <c r="I10" s="56" t="s">
        <v>156</v>
      </c>
      <c r="J10" s="59"/>
      <c r="K10" s="64"/>
      <c r="L10" s="71" t="s">
        <v>301</v>
      </c>
      <c r="M10" s="77"/>
      <c r="N10" s="77"/>
      <c r="O10" s="77"/>
      <c r="P10" s="77"/>
      <c r="Q10" s="364" t="s">
        <v>68</v>
      </c>
      <c r="R10" s="364"/>
      <c r="S10" s="77"/>
      <c r="T10" s="77"/>
      <c r="U10" s="364" t="s">
        <v>77</v>
      </c>
      <c r="V10" s="364"/>
      <c r="W10" s="639"/>
      <c r="X10" s="639"/>
      <c r="Y10" s="494" t="s">
        <v>9</v>
      </c>
      <c r="Z10" s="494"/>
      <c r="AA10" s="494"/>
      <c r="AB10" s="494"/>
      <c r="AC10" s="494"/>
      <c r="AD10" s="494"/>
      <c r="AE10" s="577"/>
      <c r="AF10" s="99"/>
      <c r="AG10" s="99" t="str">
        <f>LEFT(L10,1)&amp;"　"&amp;RIGHT(L10,1)&amp;IF(O10="","　　　年　　　月　　　日",IF(O10="","　　　",IF(O10&lt;10,"　　","　")&amp;DBCS(O10))&amp;"年"&amp;IF(S10="","　　　",IF(S10&lt;10,"　　","　")&amp;DBCS(S10))&amp;"月"&amp;IF(W10="","　　　",IF(W10&lt;10,"　　","　")&amp;DBCS(W10))&amp;"日")</f>
        <v>令　和　　　年　　　月　　　日</v>
      </c>
      <c r="AH10" s="99"/>
      <c r="AI10" s="99"/>
      <c r="AJ10" s="99"/>
      <c r="AK10" s="99"/>
      <c r="AL10" s="99"/>
      <c r="AM10" s="99"/>
      <c r="AN10" s="99"/>
      <c r="AO10" s="99"/>
      <c r="AP10" s="99"/>
      <c r="AQ10" s="99"/>
      <c r="AR10" s="99"/>
      <c r="AS10" s="99"/>
      <c r="AT10" s="99"/>
      <c r="AU10" s="99"/>
      <c r="AV10" s="99"/>
      <c r="AW10" s="99"/>
      <c r="AX10" s="294"/>
      <c r="AY10" s="294"/>
      <c r="AZ10" s="294"/>
      <c r="BA10" s="294"/>
      <c r="BB10" s="580"/>
      <c r="BC10" s="580"/>
      <c r="BD10" s="294"/>
      <c r="BE10" s="294"/>
      <c r="BF10" s="296"/>
      <c r="BG10" s="296"/>
      <c r="BH10" s="296"/>
      <c r="BI10" s="230"/>
      <c r="BJ10" s="230"/>
      <c r="BK10" s="230"/>
      <c r="BL10" s="230"/>
    </row>
    <row r="11" spans="2:121" ht="15.75" customHeight="1">
      <c r="B11" s="41" t="s">
        <v>95</v>
      </c>
      <c r="C11" s="45"/>
      <c r="D11" s="45"/>
      <c r="E11" s="45"/>
      <c r="F11" s="54" t="s">
        <v>287</v>
      </c>
      <c r="G11" s="57"/>
      <c r="H11" s="57"/>
      <c r="I11" s="57"/>
      <c r="J11" s="57"/>
      <c r="K11" s="62"/>
      <c r="L11" s="118"/>
      <c r="M11" s="122"/>
      <c r="N11" s="122"/>
      <c r="O11" s="122"/>
      <c r="P11" s="122"/>
      <c r="Q11" s="122"/>
      <c r="R11" s="122"/>
      <c r="S11" s="122"/>
      <c r="T11" s="122"/>
      <c r="U11" s="122"/>
      <c r="V11" s="122"/>
      <c r="W11" s="122"/>
      <c r="X11" s="122"/>
      <c r="Y11" s="122"/>
      <c r="Z11" s="122"/>
      <c r="AA11" s="122"/>
      <c r="AB11" s="122"/>
      <c r="AC11" s="122"/>
      <c r="AD11" s="122"/>
      <c r="AE11" s="133"/>
      <c r="AF11" s="99"/>
      <c r="AG11" s="99"/>
      <c r="AH11" s="99"/>
      <c r="AI11" s="99"/>
      <c r="AJ11" s="99"/>
      <c r="AK11" s="99"/>
      <c r="AL11" s="99"/>
      <c r="AM11" s="99"/>
      <c r="AN11" s="99"/>
      <c r="AO11" s="99"/>
      <c r="AP11" s="99"/>
      <c r="AQ11" s="99"/>
      <c r="AR11" s="99"/>
      <c r="AS11" s="99"/>
      <c r="AT11" s="99"/>
      <c r="AU11" s="99"/>
      <c r="AV11" s="99"/>
      <c r="AW11" s="99"/>
      <c r="AX11" s="294"/>
      <c r="AY11" s="294"/>
      <c r="AZ11" s="294"/>
      <c r="BA11" s="294"/>
      <c r="BB11" s="580"/>
      <c r="BC11" s="580"/>
      <c r="BD11" s="294"/>
      <c r="BE11" s="294"/>
      <c r="BF11" s="296"/>
      <c r="BG11" s="296"/>
      <c r="BH11" s="296"/>
      <c r="BI11" s="230"/>
      <c r="BJ11" s="656" t="s">
        <v>405</v>
      </c>
      <c r="BK11" s="658"/>
      <c r="BL11" s="658"/>
      <c r="BM11" s="658"/>
      <c r="BN11" s="658"/>
      <c r="BO11" s="658"/>
      <c r="BP11" s="658"/>
      <c r="BQ11" s="658"/>
      <c r="BR11" s="658"/>
      <c r="BS11" s="658"/>
      <c r="BT11" s="658"/>
      <c r="BU11" s="658"/>
      <c r="BV11" s="658"/>
      <c r="BW11" s="658"/>
      <c r="BX11" s="658"/>
      <c r="BY11" s="658"/>
      <c r="BZ11" s="658"/>
      <c r="CA11" s="658"/>
      <c r="CB11" s="658"/>
      <c r="CC11" s="658"/>
      <c r="CD11" s="658"/>
      <c r="CE11" s="658"/>
      <c r="CF11" s="658"/>
      <c r="CG11" s="658"/>
      <c r="CH11" s="658"/>
      <c r="CI11" s="658"/>
      <c r="CJ11" s="658"/>
      <c r="CK11" s="658"/>
      <c r="CL11" s="658"/>
      <c r="CM11" s="658"/>
      <c r="CN11" s="658"/>
      <c r="CO11" s="658"/>
      <c r="CP11" s="658"/>
      <c r="CQ11" s="658"/>
      <c r="CR11" s="658"/>
      <c r="CS11" s="658"/>
      <c r="CT11" s="658"/>
      <c r="CU11" s="658"/>
      <c r="CV11" s="658"/>
      <c r="CW11" s="658"/>
      <c r="CX11" s="658"/>
      <c r="CY11" s="658"/>
      <c r="CZ11" s="658"/>
      <c r="DA11" s="658"/>
      <c r="DB11" s="658"/>
      <c r="DC11" s="658"/>
      <c r="DD11" s="658"/>
      <c r="DE11" s="658"/>
      <c r="DF11" s="658"/>
      <c r="DG11" s="658"/>
      <c r="DH11" s="658"/>
      <c r="DI11" s="658"/>
      <c r="DJ11" s="658"/>
      <c r="DK11" s="658"/>
      <c r="DL11" s="658"/>
      <c r="DM11" s="658"/>
      <c r="DN11" s="658"/>
      <c r="DO11" s="658"/>
      <c r="DP11" s="658"/>
      <c r="DQ11" s="670"/>
    </row>
    <row r="12" spans="2:121" ht="15" customHeight="1">
      <c r="B12" s="41" t="s">
        <v>95</v>
      </c>
      <c r="C12" s="45"/>
      <c r="D12" s="45"/>
      <c r="E12" s="45"/>
      <c r="F12" s="54" t="s">
        <v>81</v>
      </c>
      <c r="G12" s="57"/>
      <c r="H12" s="57"/>
      <c r="I12" s="57"/>
      <c r="J12" s="57"/>
      <c r="K12" s="62"/>
      <c r="L12" s="118"/>
      <c r="M12" s="122"/>
      <c r="N12" s="122"/>
      <c r="O12" s="122"/>
      <c r="P12" s="122"/>
      <c r="Q12" s="122"/>
      <c r="R12" s="122"/>
      <c r="S12" s="122"/>
      <c r="T12" s="122"/>
      <c r="U12" s="122"/>
      <c r="V12" s="122"/>
      <c r="W12" s="122"/>
      <c r="X12" s="122"/>
      <c r="Y12" s="122"/>
      <c r="Z12" s="122"/>
      <c r="AA12" s="122"/>
      <c r="AB12" s="122"/>
      <c r="AC12" s="122"/>
      <c r="AD12" s="122"/>
      <c r="AE12" s="133"/>
      <c r="AF12" s="41"/>
      <c r="AG12" s="45"/>
      <c r="AH12" s="45"/>
      <c r="AI12" s="45"/>
      <c r="AJ12" s="54" t="s">
        <v>81</v>
      </c>
      <c r="AK12" s="57"/>
      <c r="AL12" s="57"/>
      <c r="AM12" s="57"/>
      <c r="AN12" s="57"/>
      <c r="AO12" s="62"/>
      <c r="AP12" s="118"/>
      <c r="AQ12" s="122"/>
      <c r="AR12" s="122"/>
      <c r="AS12" s="122"/>
      <c r="AT12" s="122"/>
      <c r="AU12" s="122"/>
      <c r="AV12" s="122"/>
      <c r="AW12" s="122"/>
      <c r="AX12" s="122"/>
      <c r="AY12" s="122"/>
      <c r="AZ12" s="122"/>
      <c r="BA12" s="122"/>
      <c r="BB12" s="122"/>
      <c r="BC12" s="122"/>
      <c r="BD12" s="122"/>
      <c r="BE12" s="122"/>
      <c r="BF12" s="122"/>
      <c r="BG12" s="122"/>
      <c r="BH12" s="122"/>
      <c r="BI12" s="133"/>
      <c r="BJ12" s="41"/>
      <c r="BK12" s="45"/>
      <c r="BL12" s="45"/>
      <c r="BM12" s="50"/>
      <c r="BN12" s="54" t="s">
        <v>81</v>
      </c>
      <c r="BO12" s="57"/>
      <c r="BP12" s="57"/>
      <c r="BQ12" s="57"/>
      <c r="BR12" s="57"/>
      <c r="BS12" s="62"/>
      <c r="BT12" s="661"/>
      <c r="BU12" s="664"/>
      <c r="BV12" s="664"/>
      <c r="BW12" s="664"/>
      <c r="BX12" s="664"/>
      <c r="BY12" s="664"/>
      <c r="BZ12" s="664"/>
      <c r="CA12" s="664"/>
      <c r="CB12" s="664"/>
      <c r="CC12" s="664"/>
      <c r="CD12" s="664"/>
      <c r="CE12" s="664"/>
      <c r="CF12" s="664"/>
      <c r="CG12" s="664"/>
      <c r="CH12" s="664"/>
      <c r="CI12" s="664"/>
      <c r="CJ12" s="664"/>
      <c r="CK12" s="664"/>
      <c r="CL12" s="664"/>
      <c r="CM12" s="667"/>
      <c r="CN12" s="41"/>
      <c r="CO12" s="45"/>
      <c r="CP12" s="45"/>
      <c r="CQ12" s="50"/>
      <c r="CR12" s="54" t="s">
        <v>81</v>
      </c>
      <c r="CS12" s="57"/>
      <c r="CT12" s="57"/>
      <c r="CU12" s="57"/>
      <c r="CV12" s="57"/>
      <c r="CW12" s="62"/>
      <c r="CX12" s="661"/>
      <c r="CY12" s="664"/>
      <c r="CZ12" s="664"/>
      <c r="DA12" s="664"/>
      <c r="DB12" s="664"/>
      <c r="DC12" s="664"/>
      <c r="DD12" s="664"/>
      <c r="DE12" s="664"/>
      <c r="DF12" s="664"/>
      <c r="DG12" s="664"/>
      <c r="DH12" s="664"/>
      <c r="DI12" s="664"/>
      <c r="DJ12" s="664"/>
      <c r="DK12" s="664"/>
      <c r="DL12" s="664"/>
      <c r="DM12" s="664"/>
      <c r="DN12" s="664"/>
      <c r="DO12" s="664"/>
      <c r="DP12" s="664"/>
      <c r="DQ12" s="667"/>
    </row>
    <row r="13" spans="2:121" ht="15" customHeight="1">
      <c r="B13" s="562" t="s">
        <v>162</v>
      </c>
      <c r="C13" s="566"/>
      <c r="D13" s="566"/>
      <c r="E13" s="569"/>
      <c r="F13" s="55" t="s">
        <v>61</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562" t="s">
        <v>70</v>
      </c>
      <c r="AG13" s="566"/>
      <c r="AH13" s="566"/>
      <c r="AI13" s="569"/>
      <c r="AJ13" s="55" t="s">
        <v>61</v>
      </c>
      <c r="AK13" s="58"/>
      <c r="AL13" s="58"/>
      <c r="AM13" s="58"/>
      <c r="AN13" s="58"/>
      <c r="AO13" s="63"/>
      <c r="AP13" s="119"/>
      <c r="AQ13" s="123"/>
      <c r="AR13" s="123"/>
      <c r="AS13" s="123"/>
      <c r="AT13" s="123"/>
      <c r="AU13" s="123"/>
      <c r="AV13" s="123"/>
      <c r="AW13" s="123"/>
      <c r="AX13" s="123"/>
      <c r="AY13" s="123"/>
      <c r="AZ13" s="123"/>
      <c r="BA13" s="123"/>
      <c r="BB13" s="123"/>
      <c r="BC13" s="123"/>
      <c r="BD13" s="123"/>
      <c r="BE13" s="123"/>
      <c r="BF13" s="123"/>
      <c r="BG13" s="123"/>
      <c r="BH13" s="123"/>
      <c r="BI13" s="134"/>
      <c r="BJ13" s="657" t="s">
        <v>403</v>
      </c>
      <c r="BK13" s="659"/>
      <c r="BL13" s="659"/>
      <c r="BM13" s="660"/>
      <c r="BN13" s="55" t="s">
        <v>61</v>
      </c>
      <c r="BO13" s="58"/>
      <c r="BP13" s="58"/>
      <c r="BQ13" s="58"/>
      <c r="BR13" s="58"/>
      <c r="BS13" s="63"/>
      <c r="BT13" s="662"/>
      <c r="BU13" s="665"/>
      <c r="BV13" s="665"/>
      <c r="BW13" s="665"/>
      <c r="BX13" s="665"/>
      <c r="BY13" s="665"/>
      <c r="BZ13" s="665"/>
      <c r="CA13" s="665"/>
      <c r="CB13" s="665"/>
      <c r="CC13" s="665"/>
      <c r="CD13" s="665"/>
      <c r="CE13" s="665"/>
      <c r="CF13" s="665"/>
      <c r="CG13" s="665"/>
      <c r="CH13" s="665"/>
      <c r="CI13" s="665"/>
      <c r="CJ13" s="665"/>
      <c r="CK13" s="665"/>
      <c r="CL13" s="665"/>
      <c r="CM13" s="668"/>
      <c r="CN13" s="657" t="s">
        <v>403</v>
      </c>
      <c r="CO13" s="659"/>
      <c r="CP13" s="659"/>
      <c r="CQ13" s="660"/>
      <c r="CR13" s="55" t="s">
        <v>61</v>
      </c>
      <c r="CS13" s="58"/>
      <c r="CT13" s="58"/>
      <c r="CU13" s="58"/>
      <c r="CV13" s="58"/>
      <c r="CW13" s="63"/>
      <c r="CX13" s="662"/>
      <c r="CY13" s="665"/>
      <c r="CZ13" s="665"/>
      <c r="DA13" s="665"/>
      <c r="DB13" s="665"/>
      <c r="DC13" s="665"/>
      <c r="DD13" s="665"/>
      <c r="DE13" s="665"/>
      <c r="DF13" s="665"/>
      <c r="DG13" s="665"/>
      <c r="DH13" s="665"/>
      <c r="DI13" s="665"/>
      <c r="DJ13" s="665"/>
      <c r="DK13" s="665"/>
      <c r="DL13" s="665"/>
      <c r="DM13" s="665"/>
      <c r="DN13" s="665"/>
      <c r="DO13" s="665"/>
      <c r="DP13" s="665"/>
      <c r="DQ13" s="668"/>
    </row>
    <row r="14" spans="2:121" ht="15" customHeight="1">
      <c r="B14" s="42" t="s">
        <v>404</v>
      </c>
      <c r="C14" s="46"/>
      <c r="D14" s="46"/>
      <c r="E14" s="51"/>
      <c r="F14" s="55" t="s">
        <v>63</v>
      </c>
      <c r="G14" s="58"/>
      <c r="H14" s="58"/>
      <c r="I14" s="58"/>
      <c r="J14" s="58"/>
      <c r="K14" s="63"/>
      <c r="L14" s="119"/>
      <c r="M14" s="123"/>
      <c r="N14" s="123"/>
      <c r="O14" s="123"/>
      <c r="P14" s="123"/>
      <c r="Q14" s="123"/>
      <c r="R14" s="123"/>
      <c r="S14" s="123"/>
      <c r="T14" s="123"/>
      <c r="U14" s="123"/>
      <c r="V14" s="123"/>
      <c r="W14" s="123"/>
      <c r="X14" s="123"/>
      <c r="Y14" s="123"/>
      <c r="Z14" s="123"/>
      <c r="AA14" s="123"/>
      <c r="AB14" s="123"/>
      <c r="AC14" s="123"/>
      <c r="AD14" s="123"/>
      <c r="AE14" s="134"/>
      <c r="AF14" s="42"/>
      <c r="AG14" s="46"/>
      <c r="AH14" s="46"/>
      <c r="AI14" s="51"/>
      <c r="AJ14" s="55" t="s">
        <v>63</v>
      </c>
      <c r="AK14" s="58"/>
      <c r="AL14" s="58"/>
      <c r="AM14" s="58"/>
      <c r="AN14" s="58"/>
      <c r="AO14" s="63"/>
      <c r="AP14" s="119"/>
      <c r="AQ14" s="123"/>
      <c r="AR14" s="123"/>
      <c r="AS14" s="123"/>
      <c r="AT14" s="123"/>
      <c r="AU14" s="123"/>
      <c r="AV14" s="123"/>
      <c r="AW14" s="123"/>
      <c r="AX14" s="123"/>
      <c r="AY14" s="123"/>
      <c r="AZ14" s="123"/>
      <c r="BA14" s="123"/>
      <c r="BB14" s="123"/>
      <c r="BC14" s="123"/>
      <c r="BD14" s="123"/>
      <c r="BE14" s="123"/>
      <c r="BF14" s="123"/>
      <c r="BG14" s="123"/>
      <c r="BH14" s="123"/>
      <c r="BI14" s="134"/>
      <c r="BJ14" s="42"/>
      <c r="BK14" s="46"/>
      <c r="BL14" s="46"/>
      <c r="BM14" s="51"/>
      <c r="BN14" s="55" t="s">
        <v>63</v>
      </c>
      <c r="BO14" s="58"/>
      <c r="BP14" s="58"/>
      <c r="BQ14" s="58"/>
      <c r="BR14" s="58"/>
      <c r="BS14" s="63"/>
      <c r="BT14" s="662"/>
      <c r="BU14" s="665"/>
      <c r="BV14" s="665"/>
      <c r="BW14" s="665"/>
      <c r="BX14" s="665"/>
      <c r="BY14" s="665"/>
      <c r="BZ14" s="665"/>
      <c r="CA14" s="665"/>
      <c r="CB14" s="665"/>
      <c r="CC14" s="665"/>
      <c r="CD14" s="665"/>
      <c r="CE14" s="665"/>
      <c r="CF14" s="665"/>
      <c r="CG14" s="665"/>
      <c r="CH14" s="665"/>
      <c r="CI14" s="665"/>
      <c r="CJ14" s="665"/>
      <c r="CK14" s="665"/>
      <c r="CL14" s="665"/>
      <c r="CM14" s="668"/>
      <c r="CN14" s="42"/>
      <c r="CO14" s="46"/>
      <c r="CP14" s="46"/>
      <c r="CQ14" s="51"/>
      <c r="CR14" s="55" t="s">
        <v>63</v>
      </c>
      <c r="CS14" s="58"/>
      <c r="CT14" s="58"/>
      <c r="CU14" s="58"/>
      <c r="CV14" s="58"/>
      <c r="CW14" s="63"/>
      <c r="CX14" s="662"/>
      <c r="CY14" s="665"/>
      <c r="CZ14" s="665"/>
      <c r="DA14" s="665"/>
      <c r="DB14" s="665"/>
      <c r="DC14" s="665"/>
      <c r="DD14" s="665"/>
      <c r="DE14" s="665"/>
      <c r="DF14" s="665"/>
      <c r="DG14" s="665"/>
      <c r="DH14" s="665"/>
      <c r="DI14" s="665"/>
      <c r="DJ14" s="665"/>
      <c r="DK14" s="665"/>
      <c r="DL14" s="665"/>
      <c r="DM14" s="665"/>
      <c r="DN14" s="665"/>
      <c r="DO14" s="665"/>
      <c r="DP14" s="665"/>
      <c r="DQ14" s="668"/>
    </row>
    <row r="15" spans="2:121" ht="15" customHeight="1">
      <c r="B15" s="43"/>
      <c r="C15" s="47"/>
      <c r="D15" s="47"/>
      <c r="E15" s="52"/>
      <c r="F15" s="56" t="s">
        <v>82</v>
      </c>
      <c r="G15" s="59"/>
      <c r="H15" s="59"/>
      <c r="I15" s="59"/>
      <c r="J15" s="59"/>
      <c r="K15" s="64"/>
      <c r="L15" s="265"/>
      <c r="M15" s="267"/>
      <c r="N15" s="267"/>
      <c r="O15" s="267"/>
      <c r="P15" s="267"/>
      <c r="Q15" s="267"/>
      <c r="R15" s="267"/>
      <c r="S15" s="267"/>
      <c r="T15" s="267"/>
      <c r="U15" s="267"/>
      <c r="V15" s="267"/>
      <c r="W15" s="267"/>
      <c r="X15" s="267"/>
      <c r="Y15" s="267"/>
      <c r="Z15" s="267"/>
      <c r="AA15" s="267"/>
      <c r="AB15" s="267"/>
      <c r="AC15" s="267"/>
      <c r="AD15" s="267"/>
      <c r="AE15" s="290"/>
      <c r="AF15" s="43"/>
      <c r="AG15" s="47"/>
      <c r="AH15" s="47"/>
      <c r="AI15" s="52"/>
      <c r="AJ15" s="56" t="s">
        <v>82</v>
      </c>
      <c r="AK15" s="59"/>
      <c r="AL15" s="59"/>
      <c r="AM15" s="59"/>
      <c r="AN15" s="59"/>
      <c r="AO15" s="64"/>
      <c r="AP15" s="265"/>
      <c r="AQ15" s="267"/>
      <c r="AR15" s="267"/>
      <c r="AS15" s="267"/>
      <c r="AT15" s="267"/>
      <c r="AU15" s="267"/>
      <c r="AV15" s="267"/>
      <c r="AW15" s="267"/>
      <c r="AX15" s="267"/>
      <c r="AY15" s="267"/>
      <c r="AZ15" s="267"/>
      <c r="BA15" s="267"/>
      <c r="BB15" s="267"/>
      <c r="BC15" s="267"/>
      <c r="BD15" s="267"/>
      <c r="BE15" s="267"/>
      <c r="BF15" s="267"/>
      <c r="BG15" s="267"/>
      <c r="BH15" s="267"/>
      <c r="BI15" s="290"/>
      <c r="BJ15" s="43"/>
      <c r="BK15" s="47"/>
      <c r="BL15" s="47"/>
      <c r="BM15" s="52"/>
      <c r="BN15" s="56" t="s">
        <v>82</v>
      </c>
      <c r="BO15" s="59"/>
      <c r="BP15" s="59"/>
      <c r="BQ15" s="59"/>
      <c r="BR15" s="59"/>
      <c r="BS15" s="64"/>
      <c r="BT15" s="663"/>
      <c r="BU15" s="666"/>
      <c r="BV15" s="666"/>
      <c r="BW15" s="666"/>
      <c r="BX15" s="666"/>
      <c r="BY15" s="666"/>
      <c r="BZ15" s="666"/>
      <c r="CA15" s="666"/>
      <c r="CB15" s="666"/>
      <c r="CC15" s="666"/>
      <c r="CD15" s="666"/>
      <c r="CE15" s="666"/>
      <c r="CF15" s="666"/>
      <c r="CG15" s="666"/>
      <c r="CH15" s="666"/>
      <c r="CI15" s="666"/>
      <c r="CJ15" s="666"/>
      <c r="CK15" s="666"/>
      <c r="CL15" s="666"/>
      <c r="CM15" s="669"/>
      <c r="CN15" s="43"/>
      <c r="CO15" s="47"/>
      <c r="CP15" s="47"/>
      <c r="CQ15" s="52"/>
      <c r="CR15" s="56" t="s">
        <v>82</v>
      </c>
      <c r="CS15" s="59"/>
      <c r="CT15" s="59"/>
      <c r="CU15" s="59"/>
      <c r="CV15" s="59"/>
      <c r="CW15" s="64"/>
      <c r="CX15" s="663"/>
      <c r="CY15" s="666"/>
      <c r="CZ15" s="666"/>
      <c r="DA15" s="666"/>
      <c r="DB15" s="666"/>
      <c r="DC15" s="666"/>
      <c r="DD15" s="666"/>
      <c r="DE15" s="666"/>
      <c r="DF15" s="666"/>
      <c r="DG15" s="666"/>
      <c r="DH15" s="666"/>
      <c r="DI15" s="666"/>
      <c r="DJ15" s="666"/>
      <c r="DK15" s="666"/>
      <c r="DL15" s="666"/>
      <c r="DM15" s="666"/>
      <c r="DN15" s="666"/>
      <c r="DO15" s="666"/>
      <c r="DP15" s="666"/>
      <c r="DQ15" s="669"/>
    </row>
    <row r="16" spans="2:121" ht="15" customHeight="1">
      <c r="B16" s="582" t="s">
        <v>183</v>
      </c>
      <c r="C16" s="342"/>
      <c r="D16" s="342"/>
      <c r="E16" s="342"/>
      <c r="F16" s="342"/>
      <c r="G16" s="342"/>
      <c r="H16" s="342"/>
      <c r="I16" s="342"/>
      <c r="J16" s="342"/>
      <c r="K16" s="609"/>
      <c r="L16" s="613" t="s">
        <v>8</v>
      </c>
      <c r="M16" s="618"/>
      <c r="N16" s="618"/>
      <c r="O16" s="622"/>
      <c r="P16" s="68"/>
      <c r="Q16" s="74"/>
      <c r="R16" s="74"/>
      <c r="S16" s="261" t="s">
        <v>5</v>
      </c>
      <c r="T16" s="261"/>
      <c r="U16" s="261"/>
      <c r="V16" s="261"/>
      <c r="W16" s="261"/>
      <c r="X16" s="261"/>
      <c r="Y16" s="261"/>
      <c r="Z16" s="261"/>
      <c r="AA16" s="261"/>
      <c r="AB16" s="261"/>
      <c r="AC16" s="261"/>
      <c r="AD16" s="261"/>
      <c r="AE16" s="252"/>
      <c r="AG16" s="294"/>
      <c r="AH16" s="294"/>
      <c r="AI16" s="294"/>
      <c r="AJ16" s="294"/>
      <c r="AK16" s="294"/>
      <c r="AL16" s="294"/>
      <c r="AM16" s="294"/>
      <c r="AN16" s="294"/>
      <c r="AO16" s="294"/>
      <c r="AP16" s="294"/>
      <c r="AQ16" s="294"/>
      <c r="AS16" s="580"/>
      <c r="AT16" s="580"/>
      <c r="AU16" s="580"/>
      <c r="AV16" s="580"/>
      <c r="AW16" s="580"/>
      <c r="AX16" s="580"/>
      <c r="AY16" s="580"/>
      <c r="AZ16" s="580"/>
      <c r="BA16" s="580"/>
      <c r="BB16" s="580"/>
      <c r="BC16" s="580"/>
      <c r="BD16" s="580"/>
      <c r="BE16" s="580"/>
      <c r="BF16" s="399"/>
      <c r="BG16" s="399"/>
      <c r="BH16" s="399"/>
    </row>
    <row r="17" spans="1:98" ht="15" customHeight="1">
      <c r="B17" s="582" t="s">
        <v>140</v>
      </c>
      <c r="C17" s="342"/>
      <c r="D17" s="342"/>
      <c r="E17" s="342"/>
      <c r="F17" s="342"/>
      <c r="G17" s="342"/>
      <c r="H17" s="342"/>
      <c r="I17" s="342"/>
      <c r="J17" s="342"/>
      <c r="K17" s="609"/>
      <c r="L17" s="613" t="s">
        <v>66</v>
      </c>
      <c r="M17" s="618"/>
      <c r="N17" s="618"/>
      <c r="O17" s="622"/>
      <c r="P17" s="626" t="s">
        <v>66</v>
      </c>
      <c r="Q17" s="630"/>
      <c r="R17" s="632">
        <v>1111</v>
      </c>
      <c r="S17" s="635"/>
      <c r="T17" s="635"/>
      <c r="U17" s="635"/>
      <c r="V17" s="635"/>
      <c r="W17" s="635"/>
      <c r="X17" s="635"/>
      <c r="Y17" s="635"/>
      <c r="Z17" s="635"/>
      <c r="AA17" s="644" t="s">
        <v>167</v>
      </c>
      <c r="AB17" s="645"/>
      <c r="AC17" s="261"/>
      <c r="AD17" s="261"/>
      <c r="AE17" s="252"/>
      <c r="AG17" s="294"/>
      <c r="AH17" s="294"/>
      <c r="AI17" s="294"/>
      <c r="AJ17" s="294"/>
      <c r="AK17" s="294"/>
      <c r="AL17" s="294"/>
      <c r="AM17" s="294"/>
      <c r="AN17" s="294"/>
      <c r="AO17" s="294"/>
      <c r="AP17" s="294"/>
      <c r="AQ17" s="294"/>
      <c r="AS17" s="580"/>
      <c r="AT17" s="580"/>
      <c r="AU17" s="580"/>
      <c r="AV17" s="580"/>
      <c r="AW17" s="580"/>
      <c r="AX17" s="580"/>
      <c r="AY17" s="580"/>
      <c r="AZ17" s="580"/>
      <c r="BA17" s="580"/>
      <c r="BB17" s="580"/>
      <c r="BC17" s="580"/>
      <c r="BD17" s="580"/>
      <c r="BE17" s="580"/>
      <c r="BF17" s="399"/>
      <c r="BG17" s="399"/>
      <c r="BH17" s="399"/>
    </row>
    <row r="18" spans="1:98" ht="15" customHeight="1">
      <c r="B18" s="583" t="s">
        <v>169</v>
      </c>
      <c r="C18" s="591"/>
      <c r="D18" s="591"/>
      <c r="E18" s="591"/>
      <c r="F18" s="591"/>
      <c r="G18" s="591"/>
      <c r="H18" s="591"/>
      <c r="I18" s="591"/>
      <c r="J18" s="591"/>
      <c r="K18" s="610"/>
      <c r="L18" s="68" t="s">
        <v>301</v>
      </c>
      <c r="M18" s="74"/>
      <c r="N18" s="74"/>
      <c r="O18" s="74"/>
      <c r="P18" s="74"/>
      <c r="Q18" s="83" t="s">
        <v>68</v>
      </c>
      <c r="R18" s="83"/>
      <c r="S18" s="74"/>
      <c r="T18" s="74"/>
      <c r="U18" s="83" t="s">
        <v>77</v>
      </c>
      <c r="V18" s="83"/>
      <c r="W18" s="74"/>
      <c r="X18" s="74"/>
      <c r="Y18" s="83" t="s">
        <v>9</v>
      </c>
      <c r="Z18" s="83"/>
      <c r="AA18" s="83"/>
      <c r="AB18" s="83"/>
      <c r="AC18" s="83"/>
      <c r="AD18" s="83"/>
      <c r="AE18" s="94"/>
      <c r="AF18" s="99"/>
      <c r="AG18" s="99" t="str">
        <f>L18&amp;IF(O18="","　　　年　　　月　　　日",IF(O18="","　　　",IF(O18&lt;10,"　　","　")&amp;DBCS(O18))&amp;"年"&amp;IF(S18="","　　　",IF(S18&lt;10,"　　","　")&amp;DBCS(S18))&amp;"月"&amp;IF(W18="","　　　",IF(W18&lt;10,"　　","　")&amp;DBCS(W18))&amp;"日")</f>
        <v>令和　　　年　　　月　　　日</v>
      </c>
      <c r="AH18" s="99"/>
      <c r="AI18" s="99"/>
      <c r="AJ18" s="294"/>
      <c r="AK18" s="294"/>
      <c r="AL18" s="294"/>
      <c r="AM18" s="294"/>
      <c r="AN18" s="294"/>
      <c r="AO18" s="294"/>
      <c r="AP18" s="294"/>
      <c r="AQ18" s="294"/>
      <c r="AS18" s="580"/>
      <c r="AT18" s="580"/>
      <c r="AU18" s="580"/>
      <c r="AV18" s="580"/>
      <c r="AW18" s="580"/>
      <c r="AX18" s="580"/>
      <c r="AY18" s="580"/>
      <c r="AZ18" s="580"/>
      <c r="BA18" s="580"/>
      <c r="BB18" s="580"/>
      <c r="BC18" s="580"/>
      <c r="BD18" s="580"/>
      <c r="BE18" s="580"/>
    </row>
    <row r="19" spans="1:98" ht="15" customHeight="1">
      <c r="B19" s="582" t="s">
        <v>282</v>
      </c>
      <c r="C19" s="342"/>
      <c r="D19" s="342"/>
      <c r="E19" s="342"/>
      <c r="F19" s="342"/>
      <c r="G19" s="342"/>
      <c r="H19" s="342"/>
      <c r="I19" s="342"/>
      <c r="J19" s="342"/>
      <c r="K19" s="609"/>
      <c r="L19" s="614"/>
      <c r="M19" s="81"/>
      <c r="N19" s="81"/>
      <c r="O19" s="81"/>
      <c r="P19" s="81"/>
      <c r="Q19" s="81"/>
      <c r="R19" s="81"/>
      <c r="S19" s="81"/>
      <c r="T19" s="81"/>
      <c r="U19" s="81"/>
      <c r="V19" s="81"/>
      <c r="W19" s="81"/>
      <c r="X19" s="81"/>
      <c r="Y19" s="81"/>
      <c r="Z19" s="81"/>
      <c r="AA19" s="81"/>
      <c r="AB19" s="81"/>
      <c r="AC19" s="81"/>
      <c r="AD19" s="81"/>
      <c r="AE19" s="649"/>
      <c r="AG19" s="294"/>
      <c r="AH19" s="294"/>
      <c r="AI19" s="294"/>
      <c r="AJ19" s="294"/>
      <c r="AK19" s="294"/>
      <c r="AL19" s="294"/>
      <c r="AM19" s="294"/>
      <c r="AN19" s="294"/>
      <c r="AO19" s="294"/>
      <c r="AP19" s="294"/>
      <c r="AQ19" s="294"/>
      <c r="AS19" s="580"/>
      <c r="AT19" s="580"/>
      <c r="AU19" s="580"/>
      <c r="AV19" s="580"/>
      <c r="AW19" s="580"/>
      <c r="AX19" s="580"/>
      <c r="AY19" s="580"/>
      <c r="AZ19" s="580"/>
      <c r="BA19" s="580"/>
      <c r="BB19" s="580"/>
      <c r="BC19" s="580"/>
      <c r="BD19" s="580"/>
      <c r="BE19" s="580"/>
    </row>
    <row r="20" spans="1:98" ht="15" hidden="1" customHeight="1">
      <c r="AF20" s="99"/>
      <c r="AG20" s="294"/>
      <c r="AH20" s="99"/>
      <c r="AI20" s="99"/>
      <c r="AJ20" s="99"/>
      <c r="AK20" s="99"/>
      <c r="AL20" s="99"/>
      <c r="AM20" s="99"/>
      <c r="AN20" s="99"/>
      <c r="AO20" s="99"/>
      <c r="AP20" s="99"/>
      <c r="AQ20" s="99"/>
      <c r="AR20" s="99"/>
      <c r="AS20" s="99"/>
      <c r="AT20" s="99"/>
      <c r="AU20" s="99"/>
      <c r="AV20" s="99"/>
      <c r="AW20" s="99"/>
      <c r="AX20" s="294"/>
      <c r="AY20" s="294"/>
      <c r="AZ20" s="294"/>
      <c r="BA20" s="294"/>
      <c r="BB20" s="580"/>
      <c r="BC20" s="580"/>
      <c r="BD20" s="294"/>
      <c r="BE20" s="294"/>
      <c r="BF20" s="296"/>
      <c r="BG20" s="296"/>
      <c r="BH20" s="296"/>
      <c r="BI20" s="230"/>
      <c r="BJ20" s="230"/>
      <c r="BK20" s="230"/>
      <c r="BL20" s="230"/>
    </row>
    <row r="21" spans="1:98" ht="15" hidden="1" customHeight="1">
      <c r="AF21" s="99"/>
      <c r="AG21" s="99"/>
      <c r="AH21" s="99"/>
      <c r="AI21" s="99"/>
      <c r="AJ21" s="99"/>
      <c r="AK21" s="99"/>
      <c r="AL21" s="99"/>
      <c r="AM21" s="99"/>
      <c r="AN21" s="99"/>
      <c r="AO21" s="99"/>
      <c r="AP21" s="99"/>
      <c r="AQ21" s="99"/>
      <c r="AR21" s="99"/>
      <c r="AS21" s="99"/>
      <c r="AT21" s="99"/>
      <c r="AU21" s="99"/>
      <c r="AV21" s="99"/>
      <c r="AW21" s="99"/>
      <c r="AX21" s="294"/>
      <c r="AY21" s="294"/>
      <c r="AZ21" s="294"/>
      <c r="BA21" s="294"/>
      <c r="BB21" s="580"/>
      <c r="BC21" s="580"/>
      <c r="BD21" s="580"/>
      <c r="BE21" s="580"/>
      <c r="BF21" s="399"/>
      <c r="BG21" s="399"/>
      <c r="BH21" s="399"/>
    </row>
    <row r="22" spans="1:98" ht="15" hidden="1" customHeight="1">
      <c r="AF22" s="99"/>
      <c r="AG22" s="99"/>
      <c r="AH22" s="99"/>
      <c r="AI22" s="99"/>
      <c r="AJ22" s="99"/>
      <c r="AK22" s="99"/>
      <c r="AL22" s="99"/>
      <c r="AM22" s="99"/>
      <c r="AN22" s="99"/>
      <c r="AO22" s="99"/>
      <c r="AP22" s="99"/>
      <c r="AQ22" s="99"/>
      <c r="AR22" s="99"/>
      <c r="AS22" s="99"/>
      <c r="AT22" s="99"/>
      <c r="AU22" s="99"/>
      <c r="AV22" s="99"/>
      <c r="AW22" s="99"/>
      <c r="AX22" s="294"/>
      <c r="AY22" s="294"/>
      <c r="AZ22" s="294"/>
      <c r="BA22" s="294"/>
      <c r="BB22" s="580"/>
      <c r="BC22" s="580"/>
      <c r="BD22" s="580"/>
      <c r="BE22" s="580"/>
      <c r="BF22" s="399"/>
      <c r="BG22" s="399"/>
      <c r="BH22" s="399"/>
    </row>
    <row r="23" spans="1:98" ht="15" hidden="1" customHeight="1">
      <c r="AF23" s="38"/>
      <c r="AG23" s="99"/>
      <c r="AH23" s="99"/>
      <c r="AI23" s="99"/>
      <c r="AJ23" s="99"/>
      <c r="AK23" s="99"/>
      <c r="AL23" s="99"/>
      <c r="AM23" s="99"/>
      <c r="AN23" s="99"/>
      <c r="AO23" s="99"/>
      <c r="AP23" s="99"/>
      <c r="AQ23" s="99"/>
      <c r="AR23" s="99"/>
      <c r="AS23" s="99"/>
      <c r="AT23" s="99"/>
      <c r="AU23" s="99"/>
      <c r="AV23" s="99"/>
      <c r="AW23" s="99"/>
      <c r="AX23" s="294"/>
      <c r="AY23" s="294"/>
      <c r="AZ23" s="294"/>
      <c r="BA23" s="294"/>
      <c r="BB23" s="580"/>
      <c r="BC23" s="580"/>
      <c r="BD23" s="580"/>
      <c r="BE23" s="580"/>
      <c r="BF23" s="399"/>
      <c r="BG23" s="399"/>
      <c r="BH23" s="399"/>
    </row>
    <row r="24" spans="1:98" ht="15" hidden="1" customHeight="1">
      <c r="AF24" s="38"/>
      <c r="AG24" s="99"/>
      <c r="AH24" s="99"/>
      <c r="AI24" s="99"/>
      <c r="AJ24" s="99"/>
      <c r="AK24" s="99"/>
      <c r="AL24" s="99"/>
      <c r="AM24" s="99"/>
      <c r="AN24" s="99"/>
      <c r="AO24" s="99"/>
      <c r="AP24" s="99"/>
      <c r="AQ24" s="99"/>
      <c r="AR24" s="99"/>
      <c r="AS24" s="99"/>
      <c r="AT24" s="99"/>
      <c r="AU24" s="99"/>
      <c r="AV24" s="99"/>
      <c r="AW24" s="99"/>
      <c r="AX24" s="294"/>
      <c r="AY24" s="294"/>
      <c r="AZ24" s="294"/>
      <c r="BA24" s="294"/>
      <c r="BB24" s="580"/>
      <c r="BC24" s="580"/>
      <c r="BD24" s="580"/>
      <c r="BE24" s="580"/>
      <c r="BF24" s="399"/>
      <c r="BG24" s="399"/>
      <c r="BH24" s="399"/>
    </row>
    <row r="25" spans="1:98" ht="15" hidden="1" customHeight="1">
      <c r="AF25" s="38"/>
      <c r="AG25" s="99"/>
      <c r="AH25" s="99"/>
      <c r="AI25" s="99"/>
      <c r="AJ25" s="99"/>
      <c r="AK25" s="99"/>
      <c r="AL25" s="99"/>
      <c r="AM25" s="99"/>
      <c r="AN25" s="99"/>
      <c r="AO25" s="99"/>
      <c r="AP25" s="99"/>
      <c r="AQ25" s="99"/>
      <c r="AR25" s="99"/>
      <c r="AS25" s="99"/>
      <c r="AT25" s="99"/>
      <c r="AU25" s="99"/>
      <c r="AV25" s="99"/>
      <c r="AW25" s="99"/>
      <c r="AX25" s="294"/>
      <c r="AY25" s="294"/>
      <c r="AZ25" s="294"/>
      <c r="BA25" s="294"/>
      <c r="BB25" s="580"/>
      <c r="BC25" s="580"/>
      <c r="BD25" s="580"/>
      <c r="BE25" s="580"/>
      <c r="BF25" s="399"/>
      <c r="BG25" s="399"/>
      <c r="BH25" s="399"/>
    </row>
    <row r="26" spans="1:98" ht="15" hidden="1" customHeight="1">
      <c r="AF26" s="38"/>
      <c r="AG26" s="99"/>
      <c r="AH26" s="99"/>
      <c r="AI26" s="99"/>
      <c r="AJ26" s="99"/>
      <c r="AK26" s="99"/>
      <c r="AL26" s="99"/>
      <c r="AM26" s="99"/>
      <c r="AN26" s="99"/>
      <c r="AO26" s="99"/>
      <c r="AP26" s="99"/>
      <c r="AQ26" s="99"/>
      <c r="AR26" s="99"/>
      <c r="AS26" s="99"/>
      <c r="AT26" s="99"/>
      <c r="AU26" s="99"/>
      <c r="AV26" s="99"/>
      <c r="AW26" s="99"/>
      <c r="AX26" s="294"/>
      <c r="AY26" s="294"/>
      <c r="AZ26" s="294"/>
      <c r="BA26" s="294"/>
      <c r="BB26" s="580"/>
      <c r="BC26" s="580"/>
      <c r="BD26" s="580"/>
      <c r="BE26" s="580"/>
      <c r="BF26" s="399"/>
      <c r="BG26" s="399"/>
      <c r="BH26" s="399"/>
    </row>
    <row r="27" spans="1:98" ht="15" hidden="1" customHeight="1">
      <c r="AF27" s="38"/>
      <c r="AG27" s="99"/>
      <c r="AH27" s="99"/>
      <c r="AI27" s="99"/>
      <c r="AJ27" s="99"/>
      <c r="AK27" s="99"/>
      <c r="AL27" s="99"/>
      <c r="AM27" s="99"/>
      <c r="AN27" s="99"/>
      <c r="AO27" s="99"/>
      <c r="AP27" s="99"/>
      <c r="AQ27" s="99"/>
      <c r="AR27" s="99"/>
      <c r="AS27" s="99"/>
      <c r="AT27" s="99"/>
      <c r="AU27" s="99"/>
      <c r="AV27" s="99"/>
      <c r="AW27" s="99"/>
      <c r="AX27" s="294"/>
      <c r="AY27" s="294"/>
      <c r="AZ27" s="294"/>
      <c r="BA27" s="294"/>
      <c r="BB27" s="580"/>
      <c r="BC27" s="580"/>
      <c r="BD27" s="580"/>
      <c r="BE27" s="580"/>
      <c r="BF27" s="399"/>
      <c r="BG27" s="399"/>
      <c r="BH27" s="399"/>
    </row>
    <row r="28" spans="1:98" ht="15" hidden="1" customHeight="1"/>
    <row r="29" spans="1:98" ht="15" hidden="1" customHeight="1"/>
    <row r="30" spans="1:98" s="181" customFormat="1" ht="15" hidden="1" customHeight="1">
      <c r="A30" s="230"/>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230"/>
      <c r="BN30" s="230"/>
      <c r="BO30" s="230"/>
      <c r="BP30" s="230"/>
      <c r="BQ30" s="230"/>
      <c r="BR30" s="230"/>
      <c r="BS30" s="230"/>
      <c r="BT30" s="230"/>
      <c r="BU30" s="230"/>
      <c r="BV30" s="230"/>
      <c r="BW30" s="230"/>
      <c r="BX30" s="230"/>
      <c r="BY30" s="230"/>
      <c r="BZ30" s="294"/>
      <c r="CA30" s="294"/>
      <c r="CB30" s="294"/>
      <c r="CC30" s="294"/>
      <c r="CD30" s="294"/>
      <c r="CE30" s="294"/>
      <c r="CF30" s="294"/>
      <c r="CG30" s="230"/>
      <c r="CH30" s="230"/>
      <c r="CI30" s="230"/>
      <c r="CJ30" s="230"/>
      <c r="CK30" s="230"/>
      <c r="CL30" s="230"/>
      <c r="CM30" s="230"/>
      <c r="CN30" s="230"/>
      <c r="CO30" s="230"/>
      <c r="CP30" s="230"/>
      <c r="CQ30" s="230"/>
      <c r="CR30" s="230"/>
      <c r="CS30" s="230"/>
      <c r="CT30" s="230"/>
    </row>
    <row r="31" spans="1:98" s="181" customFormat="1" ht="15" hidden="1" customHeight="1">
      <c r="A31" s="230"/>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230"/>
      <c r="BN31" s="230"/>
      <c r="BO31" s="230"/>
      <c r="BP31" s="230"/>
      <c r="BQ31" s="230"/>
      <c r="BR31" s="230"/>
      <c r="BS31" s="230"/>
      <c r="BT31" s="230"/>
      <c r="BU31" s="230"/>
      <c r="BV31" s="230"/>
      <c r="BW31" s="230"/>
      <c r="BX31" s="230"/>
      <c r="BY31" s="230"/>
      <c r="BZ31" s="294"/>
      <c r="CA31" s="294"/>
      <c r="CB31" s="294"/>
      <c r="CC31" s="294"/>
      <c r="CD31" s="294"/>
      <c r="CE31" s="294"/>
      <c r="CF31" s="294"/>
      <c r="CG31" s="230"/>
      <c r="CH31" s="230"/>
      <c r="CI31" s="230"/>
      <c r="CJ31" s="230"/>
      <c r="CK31" s="230"/>
      <c r="CL31" s="230"/>
      <c r="CM31" s="230"/>
      <c r="CN31" s="230"/>
      <c r="CO31" s="230"/>
      <c r="CP31" s="230"/>
      <c r="CQ31" s="230"/>
      <c r="CR31" s="230"/>
      <c r="CS31" s="230"/>
      <c r="CT31" s="230"/>
    </row>
    <row r="32" spans="1:98" s="181" customFormat="1" ht="5.0999999999999996" hidden="1" customHeight="1">
      <c r="A32" s="230"/>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580"/>
      <c r="AS32" s="181"/>
      <c r="AT32" s="181"/>
      <c r="AU32" s="181"/>
      <c r="AV32" s="181"/>
      <c r="AW32" s="181"/>
      <c r="AX32" s="181"/>
      <c r="AY32" s="181"/>
      <c r="AZ32" s="181"/>
      <c r="BA32" s="181"/>
      <c r="BB32" s="181"/>
      <c r="BC32" s="181"/>
      <c r="BD32" s="181"/>
      <c r="BE32" s="181"/>
      <c r="BF32" s="181"/>
      <c r="BG32" s="181"/>
      <c r="BH32" s="181"/>
      <c r="BI32" s="181"/>
      <c r="BJ32" s="181"/>
      <c r="BK32" s="181"/>
      <c r="BL32" s="181"/>
      <c r="BM32" s="230"/>
      <c r="BN32" s="230"/>
      <c r="BO32" s="230"/>
      <c r="BP32" s="230"/>
      <c r="BQ32" s="230"/>
      <c r="BR32" s="230"/>
      <c r="BS32" s="230"/>
      <c r="BT32" s="230"/>
      <c r="BU32" s="230"/>
      <c r="BV32" s="230"/>
      <c r="BW32" s="230"/>
      <c r="BX32" s="230"/>
      <c r="BY32" s="230"/>
      <c r="BZ32" s="294"/>
      <c r="CA32" s="294"/>
      <c r="CB32" s="294"/>
      <c r="CC32" s="294"/>
      <c r="CD32" s="294"/>
      <c r="CE32" s="294"/>
      <c r="CF32" s="294"/>
      <c r="CG32" s="230"/>
      <c r="CH32" s="230"/>
      <c r="CI32" s="230"/>
      <c r="CJ32" s="230"/>
      <c r="CK32" s="230"/>
      <c r="CL32" s="230"/>
      <c r="CM32" s="230"/>
      <c r="CN32" s="230"/>
      <c r="CO32" s="230"/>
      <c r="CP32" s="230"/>
      <c r="CQ32" s="230"/>
      <c r="CR32" s="230"/>
      <c r="CS32" s="230"/>
      <c r="CT32" s="230"/>
    </row>
    <row r="33" spans="1:54" s="38" customFormat="1" ht="23.1" customHeight="1">
      <c r="A33" s="430" t="str">
        <f>目次!F1</f>
        <v>【契約監理/20240401/第1版】</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99"/>
      <c r="AW33" s="99"/>
      <c r="AX33" s="99"/>
      <c r="AY33" s="99"/>
      <c r="AZ33" s="99"/>
      <c r="BA33" s="99"/>
      <c r="BB33" s="99"/>
    </row>
    <row r="34" spans="1:54" s="38" customFormat="1" ht="23.1"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99"/>
      <c r="AW34" s="99"/>
      <c r="AX34" s="99"/>
      <c r="AY34" s="99"/>
      <c r="AZ34" s="99"/>
      <c r="BA34" s="99"/>
      <c r="BB34" s="99"/>
    </row>
    <row r="35" spans="1:54" s="38" customFormat="1" ht="23.1" customHeight="1">
      <c r="A35" s="39" t="s">
        <v>225</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99"/>
      <c r="AW35" s="99"/>
      <c r="AX35" s="99"/>
      <c r="AY35" s="99"/>
      <c r="AZ35" s="99"/>
      <c r="BA35" s="99"/>
      <c r="BB35" s="99"/>
    </row>
    <row r="36" spans="1:54" s="38" customFormat="1" ht="15" hidden="1" customHeight="1">
      <c r="A36" s="514"/>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99"/>
      <c r="AW36" s="99"/>
      <c r="AX36" s="99"/>
      <c r="AY36" s="99"/>
      <c r="AZ36" s="99"/>
      <c r="BA36" s="99"/>
      <c r="BB36" s="99"/>
    </row>
    <row r="37" spans="1:54" s="38" customFormat="1" ht="23.1" customHeight="1">
      <c r="A37" s="38"/>
      <c r="B37" s="38"/>
      <c r="C37" s="38"/>
      <c r="D37" s="38"/>
      <c r="E37" s="602"/>
      <c r="F37" s="38"/>
      <c r="G37" s="38"/>
      <c r="H37" s="38"/>
      <c r="I37" s="38"/>
      <c r="J37" s="38"/>
      <c r="K37" s="611" t="s">
        <v>366</v>
      </c>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38"/>
      <c r="AJ37" s="38"/>
      <c r="AK37" s="38"/>
      <c r="AL37" s="38"/>
      <c r="AM37" s="38"/>
      <c r="AN37" s="38"/>
      <c r="AO37" s="38"/>
      <c r="AP37" s="38"/>
      <c r="AQ37" s="38"/>
      <c r="AR37" s="38"/>
      <c r="AS37" s="38"/>
      <c r="AT37" s="38"/>
      <c r="AU37" s="38"/>
      <c r="AV37" s="99"/>
      <c r="AW37" s="99"/>
      <c r="AX37" s="99"/>
      <c r="AY37" s="99"/>
      <c r="AZ37" s="99"/>
      <c r="BA37" s="99"/>
      <c r="BB37" s="99"/>
    </row>
    <row r="38" spans="1:54" s="38" customFormat="1" ht="23.1" customHeight="1">
      <c r="A38" s="38"/>
      <c r="B38" s="38"/>
      <c r="C38" s="38"/>
      <c r="D38" s="38"/>
      <c r="E38" s="38"/>
      <c r="F38" s="38"/>
      <c r="G38" s="38"/>
      <c r="H38" s="38"/>
      <c r="I38" s="60"/>
      <c r="J38" s="60"/>
      <c r="K38" s="611"/>
      <c r="L38" s="611"/>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0"/>
      <c r="AJ38" s="38"/>
      <c r="AK38" s="38"/>
      <c r="AL38" s="38"/>
      <c r="AM38" s="38"/>
      <c r="AN38" s="38"/>
      <c r="AO38" s="38"/>
      <c r="AP38" s="38"/>
      <c r="AQ38" s="38"/>
      <c r="AR38" s="38"/>
      <c r="AS38" s="38"/>
      <c r="AT38" s="38"/>
      <c r="AU38" s="38"/>
      <c r="AV38" s="99"/>
      <c r="AW38" s="99"/>
      <c r="AX38" s="99"/>
      <c r="AY38" s="99"/>
      <c r="AZ38" s="99"/>
      <c r="BA38" s="99"/>
      <c r="BB38" s="99"/>
    </row>
    <row r="39" spans="1:54" s="38" customFormat="1" ht="23.1" hidden="1"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99"/>
      <c r="AW39" s="99"/>
      <c r="AX39" s="99"/>
      <c r="AY39" s="99"/>
      <c r="AZ39" s="99"/>
      <c r="BA39" s="99"/>
      <c r="BB39" s="99"/>
    </row>
    <row r="40" spans="1:54" s="38" customFormat="1" ht="15" customHeight="1">
      <c r="A40" s="38"/>
      <c r="B40" s="584" t="s">
        <v>10</v>
      </c>
      <c r="C40" s="592"/>
      <c r="D40" s="598"/>
      <c r="E40" s="44"/>
      <c r="F40" s="44"/>
      <c r="G40" s="44"/>
      <c r="H40" s="44"/>
      <c r="I40" s="44"/>
      <c r="J40" s="83"/>
      <c r="K40" s="83"/>
      <c r="L40" s="83"/>
      <c r="M40" s="83"/>
      <c r="N40" s="620" t="str">
        <f>IF(L2="","",L2)</f>
        <v/>
      </c>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0"/>
      <c r="AM40" s="620"/>
      <c r="AN40" s="620"/>
      <c r="AO40" s="620"/>
      <c r="AP40" s="620"/>
      <c r="AQ40" s="652"/>
      <c r="AR40" s="38"/>
      <c r="AS40" s="38"/>
      <c r="AT40" s="38"/>
      <c r="AU40" s="38"/>
      <c r="AV40" s="99"/>
      <c r="AW40" s="99"/>
      <c r="AX40" s="99"/>
      <c r="AY40" s="99"/>
      <c r="AZ40" s="99"/>
      <c r="BA40" s="99"/>
      <c r="BB40" s="99"/>
    </row>
    <row r="41" spans="1:54" s="38" customFormat="1" ht="15" customHeight="1">
      <c r="A41" s="38"/>
      <c r="B41" s="584" t="s">
        <v>245</v>
      </c>
      <c r="C41" s="592"/>
      <c r="D41" s="598"/>
      <c r="E41" s="44"/>
      <c r="F41" s="44"/>
      <c r="G41" s="44"/>
      <c r="H41" s="44"/>
      <c r="I41" s="44"/>
      <c r="J41" s="83"/>
      <c r="K41" s="83"/>
      <c r="L41" s="83"/>
      <c r="M41" s="615"/>
      <c r="N41" s="621" t="str">
        <f>"津山市　"&amp;IF(O3="","　　　　　　　　　　",O3)&amp;"　地内"</f>
        <v>津山市　　　　　　　　　　　　地内</v>
      </c>
      <c r="O41" s="615"/>
      <c r="P41" s="615"/>
      <c r="Q41" s="615"/>
      <c r="R41" s="615"/>
      <c r="S41" s="83"/>
      <c r="T41" s="636"/>
      <c r="U41" s="636"/>
      <c r="V41" s="636"/>
      <c r="W41" s="636"/>
      <c r="X41" s="636"/>
      <c r="Y41" s="636"/>
      <c r="Z41" s="636"/>
      <c r="AA41" s="636"/>
      <c r="AB41" s="636"/>
      <c r="AC41" s="636"/>
      <c r="AD41" s="83"/>
      <c r="AE41" s="615"/>
      <c r="AF41" s="615"/>
      <c r="AG41" s="615"/>
      <c r="AH41" s="615"/>
      <c r="AI41" s="83"/>
      <c r="AJ41" s="83"/>
      <c r="AK41" s="83"/>
      <c r="AL41" s="83"/>
      <c r="AM41" s="83"/>
      <c r="AN41" s="83"/>
      <c r="AO41" s="83"/>
      <c r="AP41" s="83"/>
      <c r="AQ41" s="94"/>
      <c r="AR41" s="38"/>
      <c r="AS41" s="38"/>
      <c r="AT41" s="38"/>
      <c r="AU41" s="38"/>
      <c r="AV41" s="99"/>
      <c r="AW41" s="99"/>
      <c r="AX41" s="99"/>
      <c r="AY41" s="99"/>
      <c r="AZ41" s="99"/>
      <c r="BA41" s="99"/>
      <c r="BB41" s="99"/>
    </row>
    <row r="42" spans="1:54" s="38" customFormat="1" ht="15" customHeight="1">
      <c r="A42" s="38"/>
      <c r="B42" s="584" t="s">
        <v>170</v>
      </c>
      <c r="C42" s="593"/>
      <c r="D42" s="598"/>
      <c r="E42" s="44"/>
      <c r="F42" s="44"/>
      <c r="G42" s="44"/>
      <c r="H42" s="44"/>
      <c r="I42" s="44"/>
      <c r="J42" s="83"/>
      <c r="K42" s="83"/>
      <c r="L42" s="615"/>
      <c r="M42" s="615"/>
      <c r="N42" s="621" t="str">
        <f>AG7</f>
        <v>令　和　　　　年　　　　月　　　　日</v>
      </c>
      <c r="O42" s="615"/>
      <c r="P42" s="615"/>
      <c r="Q42" s="83"/>
      <c r="R42" s="83"/>
      <c r="S42" s="636"/>
      <c r="T42" s="636"/>
      <c r="U42" s="636"/>
      <c r="V42" s="636"/>
      <c r="W42" s="636"/>
      <c r="X42" s="636"/>
      <c r="Y42" s="636"/>
      <c r="Z42" s="636"/>
      <c r="AA42" s="636"/>
      <c r="AB42" s="83"/>
      <c r="AC42" s="83"/>
      <c r="AD42" s="615"/>
      <c r="AE42" s="615"/>
      <c r="AF42" s="615"/>
      <c r="AG42" s="83"/>
      <c r="AH42" s="83"/>
      <c r="AI42" s="83"/>
      <c r="AJ42" s="83"/>
      <c r="AK42" s="83"/>
      <c r="AL42" s="83"/>
      <c r="AM42" s="83"/>
      <c r="AN42" s="83"/>
      <c r="AO42" s="83"/>
      <c r="AP42" s="83"/>
      <c r="AQ42" s="94"/>
      <c r="AR42" s="38"/>
      <c r="AS42" s="38"/>
      <c r="AT42" s="38"/>
      <c r="AU42" s="38"/>
      <c r="AV42" s="99"/>
      <c r="AW42" s="99"/>
      <c r="AX42" s="99"/>
      <c r="AY42" s="99"/>
      <c r="AZ42" s="99"/>
      <c r="BA42" s="99"/>
      <c r="BB42" s="99"/>
    </row>
    <row r="43" spans="1:54" s="38" customFormat="1" ht="15" customHeight="1">
      <c r="A43" s="38"/>
      <c r="B43" s="585" t="s">
        <v>171</v>
      </c>
      <c r="C43" s="594"/>
      <c r="D43" s="330"/>
      <c r="E43" s="330"/>
      <c r="F43" s="330"/>
      <c r="G43" s="330"/>
      <c r="H43" s="330"/>
      <c r="I43" s="330"/>
      <c r="J43" s="361"/>
      <c r="K43" s="612"/>
      <c r="L43" s="616"/>
      <c r="M43" s="616"/>
      <c r="N43" s="616"/>
      <c r="O43" s="616"/>
      <c r="P43" s="361"/>
      <c r="Q43" s="361"/>
      <c r="R43" s="361"/>
      <c r="S43" s="361"/>
      <c r="T43" s="361"/>
      <c r="U43" s="637"/>
      <c r="V43" s="637"/>
      <c r="W43" s="637"/>
      <c r="X43" s="361"/>
      <c r="Y43" s="361"/>
      <c r="Z43" s="361"/>
      <c r="AA43" s="361"/>
      <c r="AB43" s="361"/>
      <c r="AC43" s="361"/>
      <c r="AD43" s="637"/>
      <c r="AE43" s="637"/>
      <c r="AF43" s="637"/>
      <c r="AG43" s="361"/>
      <c r="AH43" s="361"/>
      <c r="AI43" s="361"/>
      <c r="AJ43" s="361"/>
      <c r="AK43" s="361"/>
      <c r="AL43" s="361"/>
      <c r="AM43" s="361"/>
      <c r="AN43" s="361"/>
      <c r="AO43" s="637"/>
      <c r="AP43" s="637"/>
      <c r="AQ43" s="653"/>
      <c r="AR43" s="38"/>
      <c r="AS43" s="38"/>
      <c r="AT43" s="38"/>
      <c r="AU43" s="38"/>
      <c r="AV43" s="99"/>
      <c r="AW43" s="99"/>
      <c r="AX43" s="99"/>
      <c r="AY43" s="99"/>
      <c r="AZ43" s="99"/>
      <c r="BA43" s="99"/>
      <c r="BB43" s="99"/>
    </row>
    <row r="44" spans="1:54" s="38" customFormat="1" ht="15" customHeight="1">
      <c r="A44" s="38"/>
      <c r="B44" s="586"/>
      <c r="C44" s="38"/>
      <c r="D44" s="38"/>
      <c r="E44" s="603" t="s">
        <v>175</v>
      </c>
      <c r="F44" s="331" t="s">
        <v>239</v>
      </c>
      <c r="G44" s="331"/>
      <c r="H44" s="331"/>
      <c r="I44" s="331"/>
      <c r="J44" s="331"/>
      <c r="K44" s="331"/>
      <c r="L44" s="617"/>
      <c r="M44" s="617"/>
      <c r="N44" s="617"/>
      <c r="O44" s="617"/>
      <c r="P44" s="46" t="s">
        <v>176</v>
      </c>
      <c r="Q44" s="475"/>
      <c r="R44" s="38"/>
      <c r="S44" s="475"/>
      <c r="T44" s="475"/>
      <c r="U44" s="475"/>
      <c r="V44" s="46" t="str">
        <f>IF(L4="変更なし","■","□")</f>
        <v>□</v>
      </c>
      <c r="W44" s="46"/>
      <c r="X44" s="46" t="s">
        <v>177</v>
      </c>
      <c r="Y44" s="475"/>
      <c r="Z44" s="475"/>
      <c r="AA44" s="475"/>
      <c r="AB44" s="475"/>
      <c r="AC44" s="475"/>
      <c r="AD44" s="475"/>
      <c r="AE44" s="475"/>
      <c r="AF44" s="475"/>
      <c r="AG44" s="475"/>
      <c r="AH44" s="475"/>
      <c r="AI44" s="475"/>
      <c r="AJ44" s="475"/>
      <c r="AK44" s="475"/>
      <c r="AL44" s="475"/>
      <c r="AM44" s="475"/>
      <c r="AN44" s="475"/>
      <c r="AO44" s="475"/>
      <c r="AP44" s="475"/>
      <c r="AQ44" s="654"/>
      <c r="AR44" s="38"/>
      <c r="AS44" s="38"/>
      <c r="AT44" s="38"/>
      <c r="AU44" s="38"/>
      <c r="AV44" s="99"/>
      <c r="AW44" s="99"/>
      <c r="AX44" s="99"/>
      <c r="AY44" s="99"/>
      <c r="AZ44" s="99"/>
      <c r="BA44" s="99"/>
      <c r="BB44" s="99"/>
    </row>
    <row r="45" spans="1:54" s="38" customFormat="1" ht="15" customHeight="1">
      <c r="A45" s="38"/>
      <c r="B45" s="586"/>
      <c r="C45" s="38"/>
      <c r="D45" s="38"/>
      <c r="E45" s="603"/>
      <c r="F45" s="46"/>
      <c r="G45" s="599"/>
      <c r="H45" s="599"/>
      <c r="I45" s="599"/>
      <c r="J45" s="38"/>
      <c r="K45" s="475"/>
      <c r="L45" s="617"/>
      <c r="M45" s="617"/>
      <c r="N45" s="617"/>
      <c r="O45" s="617"/>
      <c r="P45" s="475"/>
      <c r="Q45" s="475"/>
      <c r="R45" s="38"/>
      <c r="S45" s="475"/>
      <c r="T45" s="475"/>
      <c r="U45" s="475"/>
      <c r="V45" s="46" t="str">
        <f>IF(L4="変更あり","■","□")</f>
        <v>□</v>
      </c>
      <c r="W45" s="46"/>
      <c r="X45" s="46" t="s">
        <v>178</v>
      </c>
      <c r="Y45" s="475"/>
      <c r="Z45" s="475"/>
      <c r="AA45" s="475"/>
      <c r="AB45" s="475"/>
      <c r="AC45" s="475"/>
      <c r="AD45" s="475"/>
      <c r="AE45" s="475"/>
      <c r="AF45" s="475"/>
      <c r="AG45" s="475"/>
      <c r="AH45" s="475"/>
      <c r="AI45" s="475"/>
      <c r="AJ45" s="475"/>
      <c r="AK45" s="475"/>
      <c r="AL45" s="475"/>
      <c r="AM45" s="475"/>
      <c r="AN45" s="475"/>
      <c r="AO45" s="475"/>
      <c r="AP45" s="475"/>
      <c r="AQ45" s="654"/>
      <c r="AR45" s="38"/>
      <c r="AS45" s="38"/>
      <c r="AT45" s="38"/>
      <c r="AU45" s="38"/>
      <c r="AV45" s="99"/>
      <c r="AW45" s="99"/>
      <c r="AX45" s="99"/>
      <c r="AY45" s="99"/>
      <c r="AZ45" s="99"/>
      <c r="BA45" s="99"/>
      <c r="BB45" s="99"/>
    </row>
    <row r="46" spans="1:54" s="38" customFormat="1" ht="15" customHeight="1">
      <c r="A46" s="38"/>
      <c r="B46" s="586"/>
      <c r="C46" s="38"/>
      <c r="D46" s="599"/>
      <c r="E46" s="603" t="s">
        <v>179</v>
      </c>
      <c r="F46" s="331" t="s">
        <v>330</v>
      </c>
      <c r="G46" s="331"/>
      <c r="H46" s="331"/>
      <c r="I46" s="331"/>
      <c r="J46" s="331"/>
      <c r="K46" s="331"/>
      <c r="L46" s="617"/>
      <c r="M46" s="617"/>
      <c r="N46" s="617"/>
      <c r="O46" s="617"/>
      <c r="P46" s="46" t="s">
        <v>136</v>
      </c>
      <c r="Q46" s="475"/>
      <c r="R46" s="38"/>
      <c r="S46" s="475"/>
      <c r="T46" s="475"/>
      <c r="U46" s="475"/>
      <c r="V46" s="46" t="str">
        <f>AG9</f>
        <v>令　和　　　年　　　月　　　日</v>
      </c>
      <c r="W46" s="475"/>
      <c r="X46" s="475"/>
      <c r="Y46" s="475"/>
      <c r="Z46" s="475"/>
      <c r="AA46" s="475"/>
      <c r="AB46" s="475"/>
      <c r="AC46" s="475"/>
      <c r="AD46" s="475"/>
      <c r="AE46" s="475"/>
      <c r="AF46" s="475"/>
      <c r="AG46" s="475"/>
      <c r="AH46" s="475"/>
      <c r="AI46" s="475"/>
      <c r="AJ46" s="475"/>
      <c r="AK46" s="475"/>
      <c r="AL46" s="475"/>
      <c r="AM46" s="475"/>
      <c r="AN46" s="475"/>
      <c r="AO46" s="475"/>
      <c r="AP46" s="475"/>
      <c r="AQ46" s="654"/>
      <c r="AR46" s="38"/>
      <c r="AS46" s="38"/>
      <c r="AT46" s="38"/>
      <c r="AU46" s="38"/>
      <c r="AV46" s="99"/>
      <c r="AW46" s="99"/>
      <c r="AX46" s="99"/>
      <c r="AY46" s="99"/>
      <c r="AZ46" s="99"/>
      <c r="BA46" s="99"/>
      <c r="BB46" s="99"/>
    </row>
    <row r="47" spans="1:54" s="38" customFormat="1" ht="15" customHeight="1">
      <c r="A47" s="38"/>
      <c r="B47" s="586"/>
      <c r="C47" s="38"/>
      <c r="D47" s="599"/>
      <c r="E47" s="603"/>
      <c r="F47" s="599"/>
      <c r="G47" s="599"/>
      <c r="H47" s="599"/>
      <c r="I47" s="599"/>
      <c r="J47" s="38"/>
      <c r="K47" s="475"/>
      <c r="L47" s="617"/>
      <c r="M47" s="617"/>
      <c r="N47" s="617"/>
      <c r="O47" s="617"/>
      <c r="P47" s="46" t="s">
        <v>142</v>
      </c>
      <c r="Q47" s="475"/>
      <c r="R47" s="38"/>
      <c r="S47" s="475"/>
      <c r="T47" s="475"/>
      <c r="U47" s="475"/>
      <c r="V47" s="46" t="str">
        <f>AG10</f>
        <v>令　和　　　年　　　月　　　日</v>
      </c>
      <c r="W47" s="475"/>
      <c r="X47" s="475"/>
      <c r="Y47" s="475"/>
      <c r="Z47" s="475"/>
      <c r="AA47" s="475"/>
      <c r="AB47" s="475"/>
      <c r="AC47" s="475"/>
      <c r="AD47" s="475"/>
      <c r="AE47" s="475"/>
      <c r="AF47" s="475"/>
      <c r="AG47" s="475"/>
      <c r="AH47" s="475"/>
      <c r="AI47" s="475"/>
      <c r="AJ47" s="475"/>
      <c r="AK47" s="475"/>
      <c r="AL47" s="475"/>
      <c r="AM47" s="475"/>
      <c r="AN47" s="475"/>
      <c r="AO47" s="475"/>
      <c r="AP47" s="475"/>
      <c r="AQ47" s="654"/>
      <c r="AR47" s="38"/>
      <c r="AS47" s="38"/>
      <c r="AT47" s="38"/>
      <c r="AU47" s="38"/>
      <c r="AV47" s="99"/>
      <c r="AW47" s="99"/>
      <c r="AX47" s="99"/>
      <c r="AY47" s="99"/>
      <c r="AZ47" s="99"/>
      <c r="BA47" s="99"/>
      <c r="BB47" s="99"/>
    </row>
    <row r="48" spans="1:54" s="38" customFormat="1" ht="15" customHeight="1">
      <c r="A48" s="38"/>
      <c r="B48" s="586"/>
      <c r="C48" s="38"/>
      <c r="D48" s="599"/>
      <c r="E48" s="603" t="s">
        <v>180</v>
      </c>
      <c r="F48" s="331" t="s">
        <v>6</v>
      </c>
      <c r="G48" s="331"/>
      <c r="H48" s="331"/>
      <c r="I48" s="331"/>
      <c r="J48" s="331"/>
      <c r="K48" s="331"/>
      <c r="L48" s="617"/>
      <c r="M48" s="617"/>
      <c r="N48" s="617"/>
      <c r="O48" s="617"/>
      <c r="P48" s="106" t="s">
        <v>36</v>
      </c>
      <c r="Q48" s="106"/>
      <c r="R48" s="106" t="s">
        <v>182</v>
      </c>
      <c r="S48" s="106"/>
      <c r="T48" s="475"/>
      <c r="U48" s="475"/>
      <c r="V48" s="638" t="str">
        <f>IF(L5="変更なし","",AG5&amp;AH5&amp;IF(AH5="￥","",IF(AH5="","","，"))&amp;AI5&amp;AJ5&amp;AK5&amp;IF(AK5="￥","",IF(AK5="","","，"))&amp;AL5&amp;AM5&amp;AN5&amp;IF(AN5="￥","",IF(AN5="","","，"))&amp;AO5&amp;AP5&amp;AQ5)</f>
        <v/>
      </c>
      <c r="W48" s="638"/>
      <c r="X48" s="638"/>
      <c r="Y48" s="638"/>
      <c r="Z48" s="638"/>
      <c r="AA48" s="638"/>
      <c r="AB48" s="638"/>
      <c r="AC48" s="638"/>
      <c r="AD48" s="638"/>
      <c r="AE48" s="638"/>
      <c r="AF48" s="638"/>
      <c r="AG48" s="638"/>
      <c r="AH48" s="638"/>
      <c r="AI48" s="638"/>
      <c r="AJ48" s="638"/>
      <c r="AK48" s="638"/>
      <c r="AL48" s="638"/>
      <c r="AM48" s="617" t="s">
        <v>45</v>
      </c>
      <c r="AN48" s="617"/>
      <c r="AO48" s="475"/>
      <c r="AP48" s="475"/>
      <c r="AQ48" s="654"/>
      <c r="AR48" s="38"/>
      <c r="AS48" s="38"/>
      <c r="AT48" s="38"/>
      <c r="AU48" s="38"/>
      <c r="AV48" s="99"/>
      <c r="AW48" s="99"/>
      <c r="AX48" s="99"/>
      <c r="AY48" s="99"/>
      <c r="AZ48" s="99"/>
      <c r="BA48" s="99"/>
      <c r="BB48" s="99"/>
    </row>
    <row r="49" spans="2:54" s="38" customFormat="1" ht="15" customHeight="1">
      <c r="B49" s="586"/>
      <c r="C49" s="38"/>
      <c r="D49" s="599"/>
      <c r="E49" s="603"/>
      <c r="F49" s="599"/>
      <c r="G49" s="599"/>
      <c r="H49" s="599"/>
      <c r="I49" s="599"/>
      <c r="J49" s="38"/>
      <c r="K49" s="475"/>
      <c r="L49" s="617"/>
      <c r="M49" s="617"/>
      <c r="N49" s="617"/>
      <c r="O49" s="400" t="s">
        <v>159</v>
      </c>
      <c r="P49" s="38"/>
      <c r="Q49" s="475"/>
      <c r="R49" s="38"/>
      <c r="S49" s="475"/>
      <c r="T49" s="475"/>
      <c r="U49" s="475"/>
      <c r="V49" s="475"/>
      <c r="W49" s="475"/>
      <c r="X49" s="475"/>
      <c r="Y49" s="475"/>
      <c r="Z49" s="38"/>
      <c r="AA49" s="38"/>
      <c r="AB49" s="38"/>
      <c r="AC49" s="38"/>
      <c r="AD49" s="38"/>
      <c r="AE49" s="38"/>
      <c r="AF49" s="650" t="str">
        <f>IF(L5="変更なし","",AT5&amp;AU5&amp;IF(AU5="￥","",IF(AU5="","","，"))&amp;AV5&amp;AW5&amp;AX5&amp;IF(AX5="￥","",IF(AX5="","","，"))&amp;AY5&amp;AZ5&amp;BA5&amp;IF(BA5="￥","",IF(BA5="","","，"))&amp;BB5&amp;BC5&amp;BD5)</f>
        <v/>
      </c>
      <c r="AG49" s="650"/>
      <c r="AH49" s="650"/>
      <c r="AI49" s="650"/>
      <c r="AJ49" s="650"/>
      <c r="AK49" s="650"/>
      <c r="AL49" s="650"/>
      <c r="AM49" s="650"/>
      <c r="AN49" s="650"/>
      <c r="AO49" s="282" t="s">
        <v>151</v>
      </c>
      <c r="AP49" s="475"/>
      <c r="AQ49" s="654"/>
      <c r="AR49" s="38"/>
      <c r="AS49" s="38"/>
      <c r="AT49" s="38"/>
      <c r="AU49" s="38"/>
      <c r="AV49" s="99"/>
      <c r="AW49" s="99"/>
      <c r="AX49" s="99"/>
      <c r="AY49" s="99"/>
      <c r="AZ49" s="99"/>
      <c r="BA49" s="99"/>
      <c r="BB49" s="99"/>
    </row>
    <row r="50" spans="2:54" s="38" customFormat="1" ht="15" customHeight="1">
      <c r="B50" s="586"/>
      <c r="C50" s="38"/>
      <c r="D50" s="599"/>
      <c r="E50" s="603" t="s">
        <v>24</v>
      </c>
      <c r="F50" s="331" t="s">
        <v>97</v>
      </c>
      <c r="G50" s="331"/>
      <c r="H50" s="331"/>
      <c r="I50" s="331"/>
      <c r="J50" s="331"/>
      <c r="K50" s="331"/>
      <c r="L50" s="617"/>
      <c r="M50" s="617"/>
      <c r="N50" s="617"/>
      <c r="O50" s="617"/>
      <c r="P50" s="475"/>
      <c r="Q50" s="475"/>
      <c r="R50" s="38"/>
      <c r="S50" s="475"/>
      <c r="T50" s="475"/>
      <c r="U50" s="475"/>
      <c r="V50" s="475"/>
      <c r="W50" s="475"/>
      <c r="X50" s="475"/>
      <c r="Y50" s="475"/>
      <c r="Z50" s="475"/>
      <c r="AA50" s="475"/>
      <c r="AB50" s="475"/>
      <c r="AC50" s="475"/>
      <c r="AD50" s="475"/>
      <c r="AE50" s="475"/>
      <c r="AF50" s="475"/>
      <c r="AG50" s="638" t="str">
        <f>IF(L16="変更なし","",P16)</f>
        <v/>
      </c>
      <c r="AH50" s="638"/>
      <c r="AI50" s="617" t="s">
        <v>5</v>
      </c>
      <c r="AJ50" s="617"/>
      <c r="AK50" s="475"/>
      <c r="AL50" s="475"/>
      <c r="AM50" s="475"/>
      <c r="AN50" s="475"/>
      <c r="AO50" s="475"/>
      <c r="AP50" s="475"/>
      <c r="AQ50" s="654"/>
      <c r="AR50" s="38"/>
      <c r="AS50" s="38"/>
      <c r="AT50" s="38"/>
      <c r="AU50" s="38"/>
      <c r="AV50" s="99"/>
      <c r="AW50" s="99"/>
      <c r="AX50" s="99"/>
      <c r="AY50" s="99"/>
      <c r="AZ50" s="99"/>
      <c r="BA50" s="99"/>
      <c r="BB50" s="99"/>
    </row>
    <row r="51" spans="2:54" s="38" customFormat="1" ht="15" customHeight="1">
      <c r="B51" s="587"/>
      <c r="C51" s="595"/>
      <c r="D51" s="331"/>
      <c r="E51" s="603" t="s">
        <v>357</v>
      </c>
      <c r="F51" s="46" t="s">
        <v>137</v>
      </c>
      <c r="G51" s="331"/>
      <c r="H51" s="331"/>
      <c r="I51" s="475"/>
      <c r="J51" s="475"/>
      <c r="K51" s="38"/>
      <c r="L51" s="38"/>
      <c r="M51" s="38"/>
      <c r="N51" s="38"/>
      <c r="O51" s="623"/>
      <c r="P51" s="623"/>
      <c r="Q51" s="623"/>
      <c r="R51" s="633" t="str">
        <f>IF(L17="変更なし","■","□")</f>
        <v>□</v>
      </c>
      <c r="S51" s="633"/>
      <c r="T51" s="633" t="s">
        <v>187</v>
      </c>
      <c r="U51" s="468"/>
      <c r="V51" s="468"/>
      <c r="W51" s="623"/>
      <c r="X51" s="623"/>
      <c r="Y51" s="623"/>
      <c r="Z51" s="623"/>
      <c r="AA51" s="623"/>
      <c r="AB51" s="623"/>
      <c r="AC51" s="623"/>
      <c r="AD51" s="623"/>
      <c r="AE51" s="46"/>
      <c r="AF51" s="46"/>
      <c r="AG51" s="38"/>
      <c r="AH51" s="38"/>
      <c r="AI51" s="38"/>
      <c r="AJ51" s="38"/>
      <c r="AK51" s="38"/>
      <c r="AL51" s="38"/>
      <c r="AM51" s="38"/>
      <c r="AN51" s="38"/>
      <c r="AO51" s="38"/>
      <c r="AP51" s="38"/>
      <c r="AQ51" s="576"/>
      <c r="AR51" s="38"/>
      <c r="AS51" s="38"/>
      <c r="AT51" s="38"/>
      <c r="AU51" s="38"/>
      <c r="AV51" s="99"/>
      <c r="AW51" s="99"/>
      <c r="AX51" s="99"/>
      <c r="AY51" s="99"/>
      <c r="AZ51" s="99"/>
      <c r="BA51" s="99"/>
      <c r="BB51" s="99"/>
    </row>
    <row r="52" spans="2:54" s="38" customFormat="1" ht="15" customHeight="1">
      <c r="B52" s="586"/>
      <c r="C52" s="38"/>
      <c r="D52" s="38"/>
      <c r="E52" s="38"/>
      <c r="F52" s="38"/>
      <c r="G52" s="475"/>
      <c r="H52" s="475"/>
      <c r="I52" s="475"/>
      <c r="J52" s="475"/>
      <c r="K52" s="38"/>
      <c r="L52" s="38"/>
      <c r="M52" s="38"/>
      <c r="N52" s="38"/>
      <c r="O52" s="38"/>
      <c r="P52" s="38"/>
      <c r="Q52" s="38"/>
      <c r="R52" s="46" t="str">
        <f>IF(L17="変更あり","■","□")</f>
        <v>□</v>
      </c>
      <c r="S52" s="46"/>
      <c r="T52" s="46" t="s">
        <v>188</v>
      </c>
      <c r="U52" s="282"/>
      <c r="V52" s="282"/>
      <c r="W52" s="640"/>
      <c r="X52" s="641"/>
      <c r="Y52" s="106" t="s">
        <v>36</v>
      </c>
      <c r="Z52" s="106"/>
      <c r="AA52" s="106" t="s">
        <v>182</v>
      </c>
      <c r="AB52" s="106"/>
      <c r="AC52" s="641"/>
      <c r="AD52" s="647" t="str">
        <f>IF(OR(L17="　",L17="変更なし"),"",R17)</f>
        <v/>
      </c>
      <c r="AE52" s="647"/>
      <c r="AF52" s="647"/>
      <c r="AG52" s="647"/>
      <c r="AH52" s="647"/>
      <c r="AI52" s="647"/>
      <c r="AJ52" s="647"/>
      <c r="AK52" s="647"/>
      <c r="AL52" s="647"/>
      <c r="AM52" s="647"/>
      <c r="AN52" s="647"/>
      <c r="AO52" s="90" t="s">
        <v>45</v>
      </c>
      <c r="AP52" s="38"/>
      <c r="AQ52" s="576"/>
      <c r="AR52" s="38"/>
      <c r="AS52" s="38"/>
      <c r="AT52" s="38"/>
      <c r="AU52" s="38"/>
      <c r="AV52" s="99"/>
      <c r="AW52" s="99"/>
      <c r="AX52" s="99"/>
      <c r="AY52" s="99"/>
      <c r="AZ52" s="99"/>
      <c r="BA52" s="99"/>
      <c r="BB52" s="99"/>
    </row>
    <row r="53" spans="2:54" s="38" customFormat="1" ht="15" customHeight="1">
      <c r="B53" s="586"/>
      <c r="C53" s="38"/>
      <c r="D53" s="38"/>
      <c r="E53" s="38"/>
      <c r="F53" s="38"/>
      <c r="G53" s="475"/>
      <c r="H53" s="475"/>
      <c r="I53" s="475"/>
      <c r="J53" s="475"/>
      <c r="K53" s="38"/>
      <c r="L53" s="38"/>
      <c r="M53" s="38"/>
      <c r="N53" s="38"/>
      <c r="O53" s="38"/>
      <c r="P53" s="38"/>
      <c r="Q53" s="38"/>
      <c r="R53" s="617"/>
      <c r="S53" s="617"/>
      <c r="T53" s="46"/>
      <c r="U53" s="38"/>
      <c r="V53" s="38"/>
      <c r="W53" s="640"/>
      <c r="X53" s="641"/>
      <c r="Y53" s="642" t="s">
        <v>169</v>
      </c>
      <c r="Z53" s="642"/>
      <c r="AA53" s="642"/>
      <c r="AB53" s="642"/>
      <c r="AC53" s="641"/>
      <c r="AD53" s="46" t="str">
        <f>AG18</f>
        <v>令和　　　年　　　月　　　日</v>
      </c>
      <c r="AE53" s="38"/>
      <c r="AF53" s="282"/>
      <c r="AG53" s="38"/>
      <c r="AH53" s="38"/>
      <c r="AI53" s="38"/>
      <c r="AJ53" s="38"/>
      <c r="AK53" s="38"/>
      <c r="AL53" s="38"/>
      <c r="AM53" s="38"/>
      <c r="AN53" s="38"/>
      <c r="AO53" s="38"/>
      <c r="AP53" s="38"/>
      <c r="AQ53" s="576"/>
      <c r="AR53" s="38"/>
      <c r="AS53" s="38"/>
      <c r="AT53" s="38"/>
      <c r="AU53" s="38"/>
      <c r="AV53" s="99"/>
      <c r="AW53" s="99"/>
      <c r="AX53" s="99"/>
      <c r="AY53" s="99"/>
      <c r="AZ53" s="99"/>
      <c r="BA53" s="99"/>
      <c r="BB53" s="99"/>
    </row>
    <row r="54" spans="2:54" s="38" customFormat="1" ht="15" customHeight="1">
      <c r="B54" s="588"/>
      <c r="C54" s="596"/>
      <c r="D54" s="332"/>
      <c r="E54" s="603" t="s">
        <v>193</v>
      </c>
      <c r="F54" s="332" t="s">
        <v>67</v>
      </c>
      <c r="G54" s="332"/>
      <c r="H54" s="332"/>
      <c r="I54" s="332"/>
      <c r="J54" s="332"/>
      <c r="K54" s="332"/>
      <c r="L54" s="494"/>
      <c r="M54" s="619"/>
      <c r="N54" s="619"/>
      <c r="O54" s="619"/>
      <c r="P54" s="627" t="str">
        <f>IF(L19="","",L19)</f>
        <v/>
      </c>
      <c r="Q54" s="627"/>
      <c r="R54" s="627"/>
      <c r="S54" s="627"/>
      <c r="T54" s="627"/>
      <c r="U54" s="627"/>
      <c r="V54" s="627"/>
      <c r="W54" s="627"/>
      <c r="X54" s="627"/>
      <c r="Y54" s="627"/>
      <c r="Z54" s="627"/>
      <c r="AA54" s="627"/>
      <c r="AB54" s="627"/>
      <c r="AC54" s="627"/>
      <c r="AD54" s="627"/>
      <c r="AE54" s="627"/>
      <c r="AF54" s="627"/>
      <c r="AG54" s="627"/>
      <c r="AH54" s="627"/>
      <c r="AI54" s="627"/>
      <c r="AJ54" s="627"/>
      <c r="AK54" s="627"/>
      <c r="AL54" s="627"/>
      <c r="AM54" s="627"/>
      <c r="AN54" s="627"/>
      <c r="AO54" s="627"/>
      <c r="AP54" s="627"/>
      <c r="AQ54" s="577"/>
      <c r="AR54" s="38"/>
      <c r="AS54" s="38"/>
      <c r="AT54" s="38"/>
      <c r="AU54" s="38"/>
      <c r="AV54" s="99"/>
      <c r="AW54" s="99"/>
      <c r="AX54" s="99"/>
      <c r="AY54" s="99"/>
      <c r="AZ54" s="99"/>
      <c r="BA54" s="99"/>
      <c r="BB54" s="99"/>
    </row>
    <row r="55" spans="2:54" s="38" customFormat="1" ht="15" customHeight="1">
      <c r="B55" s="584" t="s">
        <v>196</v>
      </c>
      <c r="C55" s="592"/>
      <c r="D55" s="44"/>
      <c r="E55" s="44"/>
      <c r="F55" s="44"/>
      <c r="G55" s="44"/>
      <c r="H55" s="44"/>
      <c r="I55" s="83"/>
      <c r="J55" s="83"/>
      <c r="K55" s="83"/>
      <c r="L55" s="84"/>
      <c r="M55" s="83"/>
      <c r="N55" s="83"/>
      <c r="O55" s="83"/>
      <c r="P55" s="83"/>
      <c r="Q55" s="83"/>
      <c r="R55" s="83"/>
      <c r="S55" s="83"/>
      <c r="T55" s="83"/>
      <c r="U55" s="83"/>
      <c r="V55" s="83"/>
      <c r="W55" s="83"/>
      <c r="X55" s="83"/>
      <c r="Y55" s="83"/>
      <c r="Z55" s="83"/>
      <c r="AA55" s="83"/>
      <c r="AB55" s="83"/>
      <c r="AC55" s="646"/>
      <c r="AD55" s="646"/>
      <c r="AE55" s="84"/>
      <c r="AF55" s="83"/>
      <c r="AG55" s="83"/>
      <c r="AH55" s="83"/>
      <c r="AI55" s="83"/>
      <c r="AJ55" s="83"/>
      <c r="AK55" s="83"/>
      <c r="AL55" s="83"/>
      <c r="AM55" s="83"/>
      <c r="AN55" s="83"/>
      <c r="AO55" s="83"/>
      <c r="AP55" s="83"/>
      <c r="AQ55" s="94"/>
      <c r="AR55" s="38"/>
      <c r="AS55" s="38"/>
      <c r="AT55" s="38"/>
      <c r="AU55" s="38"/>
      <c r="AV55" s="99"/>
      <c r="AW55" s="99"/>
      <c r="AX55" s="99"/>
      <c r="AY55" s="99"/>
      <c r="AZ55" s="99"/>
      <c r="BA55" s="99"/>
      <c r="BB55" s="99"/>
    </row>
    <row r="56" spans="2:54" s="38" customFormat="1" ht="14.25" customHeight="1">
      <c r="B56" s="589"/>
      <c r="C56" s="597" t="s">
        <v>311</v>
      </c>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576"/>
      <c r="AR56" s="38"/>
      <c r="AS56" s="38"/>
      <c r="AT56" s="38"/>
      <c r="AU56" s="38"/>
      <c r="AV56" s="99"/>
      <c r="AW56" s="99"/>
      <c r="AX56" s="99"/>
      <c r="AY56" s="99"/>
      <c r="AZ56" s="99"/>
      <c r="BA56" s="99"/>
      <c r="BB56" s="99"/>
    </row>
    <row r="57" spans="2:54" s="38" customFormat="1" ht="14.25" customHeight="1">
      <c r="B57" s="590"/>
      <c r="C57" s="597" t="s">
        <v>165</v>
      </c>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576"/>
      <c r="AR57" s="38"/>
      <c r="AS57" s="38"/>
      <c r="AT57" s="38"/>
      <c r="AU57" s="38"/>
      <c r="AV57" s="99"/>
      <c r="AW57" s="99"/>
      <c r="AX57" s="99"/>
      <c r="AY57" s="99"/>
      <c r="AZ57" s="99"/>
      <c r="BA57" s="99"/>
      <c r="BB57" s="99"/>
    </row>
    <row r="58" spans="2:54" s="38" customFormat="1" ht="5.0999999999999996" customHeight="1">
      <c r="B58" s="449"/>
      <c r="C58" s="451"/>
      <c r="D58" s="451"/>
      <c r="E58" s="451"/>
      <c r="F58" s="451"/>
      <c r="G58" s="451"/>
      <c r="H58" s="451"/>
      <c r="I58" s="451"/>
      <c r="J58" s="451"/>
      <c r="K58" s="451"/>
      <c r="L58" s="451"/>
      <c r="M58" s="451"/>
      <c r="N58" s="451"/>
      <c r="O58" s="451"/>
      <c r="P58" s="451"/>
      <c r="Q58" s="451"/>
      <c r="R58" s="451"/>
      <c r="S58" s="361"/>
      <c r="T58" s="361"/>
      <c r="U58" s="361"/>
      <c r="V58" s="361"/>
      <c r="W58" s="361"/>
      <c r="X58" s="361"/>
      <c r="Y58" s="361"/>
      <c r="Z58" s="361"/>
      <c r="AA58" s="361"/>
      <c r="AB58" s="361"/>
      <c r="AC58" s="361"/>
      <c r="AD58" s="361"/>
      <c r="AE58" s="361"/>
      <c r="AF58" s="361"/>
      <c r="AG58" s="361"/>
      <c r="AH58" s="361"/>
      <c r="AI58" s="361"/>
      <c r="AJ58" s="361"/>
      <c r="AK58" s="361"/>
      <c r="AL58" s="361"/>
      <c r="AM58" s="361"/>
      <c r="AN58" s="361"/>
      <c r="AO58" s="361"/>
      <c r="AP58" s="361"/>
      <c r="AQ58" s="372"/>
      <c r="AR58" s="38"/>
      <c r="AS58" s="38"/>
      <c r="AT58" s="38"/>
      <c r="AU58" s="38"/>
      <c r="AV58" s="99"/>
      <c r="AW58" s="99"/>
      <c r="AX58" s="99"/>
      <c r="AY58" s="99"/>
      <c r="AZ58" s="99"/>
      <c r="BA58" s="99"/>
      <c r="BB58" s="99"/>
    </row>
    <row r="59" spans="2:54" s="38" customFormat="1" ht="15" customHeight="1">
      <c r="B59" s="450"/>
      <c r="C59" s="282" t="str">
        <f>AG8</f>
        <v>令　和　　　年　　　月　　　日</v>
      </c>
      <c r="D59" s="282"/>
      <c r="E59" s="282"/>
      <c r="F59" s="282"/>
      <c r="G59" s="282"/>
      <c r="H59" s="282"/>
      <c r="I59" s="282"/>
      <c r="J59" s="282"/>
      <c r="K59" s="282"/>
      <c r="L59" s="282"/>
      <c r="M59" s="282"/>
      <c r="N59" s="282"/>
      <c r="O59" s="282"/>
      <c r="P59" s="282"/>
      <c r="Q59" s="282"/>
      <c r="R59" s="282"/>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576"/>
      <c r="AR59" s="38"/>
      <c r="AS59" s="38"/>
      <c r="AT59" s="38"/>
      <c r="AU59" s="38"/>
      <c r="AV59" s="99"/>
      <c r="AW59" s="99"/>
      <c r="AX59" s="99"/>
      <c r="AY59" s="99"/>
      <c r="AZ59" s="99"/>
      <c r="BA59" s="99"/>
      <c r="BB59" s="99"/>
    </row>
    <row r="60" spans="2:54" s="38" customFormat="1" ht="24.95" customHeight="1">
      <c r="B60" s="450"/>
      <c r="C60" s="282"/>
      <c r="D60" s="282"/>
      <c r="E60" s="282"/>
      <c r="F60" s="282"/>
      <c r="G60" s="282"/>
      <c r="H60" s="282"/>
      <c r="I60" s="282"/>
      <c r="J60" s="282"/>
      <c r="K60" s="282"/>
      <c r="L60" s="282"/>
      <c r="M60" s="282" t="s">
        <v>90</v>
      </c>
      <c r="N60" s="331"/>
      <c r="O60" s="331"/>
      <c r="P60" s="331"/>
      <c r="Q60" s="331"/>
      <c r="R60" s="331"/>
      <c r="S60" s="38"/>
      <c r="T60" s="282"/>
      <c r="U60" s="282"/>
      <c r="V60" s="282"/>
      <c r="W60" s="282" t="s">
        <v>164</v>
      </c>
      <c r="X60" s="282"/>
      <c r="Y60" s="282"/>
      <c r="Z60" s="282"/>
      <c r="AA60" s="282"/>
      <c r="AB60" s="282"/>
      <c r="AC60" s="282"/>
      <c r="AD60" s="282"/>
      <c r="AE60" s="282"/>
      <c r="AF60" s="282"/>
      <c r="AG60" s="282"/>
      <c r="AH60" s="282"/>
      <c r="AI60" s="282"/>
      <c r="AJ60" s="282"/>
      <c r="AK60" s="282"/>
      <c r="AL60" s="282"/>
      <c r="AM60" s="282"/>
      <c r="AN60" s="282"/>
      <c r="AO60" s="282"/>
      <c r="AP60" s="282"/>
      <c r="AQ60" s="576"/>
      <c r="AR60" s="38"/>
      <c r="AS60" s="38"/>
      <c r="AT60" s="38"/>
      <c r="AU60" s="38"/>
      <c r="AV60" s="99"/>
      <c r="AW60" s="99"/>
      <c r="AX60" s="99"/>
      <c r="AY60" s="99"/>
      <c r="AZ60" s="99"/>
      <c r="BA60" s="99"/>
      <c r="BB60" s="99"/>
    </row>
    <row r="61" spans="2:54" s="38" customFormat="1" ht="24.95" customHeight="1">
      <c r="B61" s="450"/>
      <c r="C61" s="282"/>
      <c r="D61" s="282"/>
      <c r="E61" s="282"/>
      <c r="F61" s="282"/>
      <c r="G61" s="282"/>
      <c r="H61" s="282"/>
      <c r="I61" s="282"/>
      <c r="J61" s="282"/>
      <c r="K61" s="282"/>
      <c r="L61" s="282"/>
      <c r="M61" s="282"/>
      <c r="N61" s="282"/>
      <c r="O61" s="282"/>
      <c r="P61" s="282"/>
      <c r="Q61" s="282"/>
      <c r="R61" s="38"/>
      <c r="S61" s="282"/>
      <c r="T61" s="282"/>
      <c r="U61" s="282"/>
      <c r="V61" s="282"/>
      <c r="W61" s="282" t="s">
        <v>88</v>
      </c>
      <c r="X61" s="282"/>
      <c r="Y61" s="282"/>
      <c r="Z61" s="282"/>
      <c r="AA61" s="282"/>
      <c r="AB61" s="282"/>
      <c r="AC61" s="282"/>
      <c r="AD61" s="282"/>
      <c r="AE61" s="282"/>
      <c r="AF61" s="282"/>
      <c r="AG61" s="282"/>
      <c r="AH61" s="282"/>
      <c r="AI61" s="282"/>
      <c r="AJ61" s="282"/>
      <c r="AK61" s="282"/>
      <c r="AL61" s="282"/>
      <c r="AM61" s="282"/>
      <c r="AN61" s="282"/>
      <c r="AO61" s="282"/>
      <c r="AP61" s="282"/>
      <c r="AQ61" s="576"/>
      <c r="AR61" s="38"/>
      <c r="AS61" s="38"/>
      <c r="AT61" s="38"/>
      <c r="AU61" s="38"/>
      <c r="AV61" s="99"/>
      <c r="AW61" s="99"/>
      <c r="AX61" s="99"/>
      <c r="AY61" s="99"/>
      <c r="AZ61" s="99"/>
      <c r="BA61" s="99"/>
      <c r="BB61" s="99"/>
    </row>
    <row r="62" spans="2:54" s="38" customFormat="1" ht="24.95" customHeight="1">
      <c r="B62" s="450"/>
      <c r="C62" s="282"/>
      <c r="D62" s="282"/>
      <c r="E62" s="282"/>
      <c r="F62" s="282"/>
      <c r="G62" s="282"/>
      <c r="H62" s="282"/>
      <c r="I62" s="282"/>
      <c r="J62" s="282"/>
      <c r="K62" s="282"/>
      <c r="L62" s="282"/>
      <c r="M62" s="282"/>
      <c r="N62" s="282"/>
      <c r="O62" s="282"/>
      <c r="P62" s="282"/>
      <c r="Q62" s="282"/>
      <c r="R62" s="38"/>
      <c r="S62" s="282"/>
      <c r="T62" s="282"/>
      <c r="U62" s="282"/>
      <c r="V62" s="282"/>
      <c r="W62" s="282" t="s">
        <v>12</v>
      </c>
      <c r="X62" s="282"/>
      <c r="Y62" s="282"/>
      <c r="Z62" s="282"/>
      <c r="AA62" s="282"/>
      <c r="AB62" s="38"/>
      <c r="AC62" s="599" t="str">
        <f>目次!D29</f>
        <v>谷口圭三</v>
      </c>
      <c r="AD62" s="599"/>
      <c r="AE62" s="599"/>
      <c r="AF62" s="599"/>
      <c r="AG62" s="599"/>
      <c r="AH62" s="599"/>
      <c r="AI62" s="599"/>
      <c r="AJ62" s="599"/>
      <c r="AK62" s="599"/>
      <c r="AL62" s="282"/>
      <c r="AM62" s="282"/>
      <c r="AN62" s="282"/>
      <c r="AO62" s="282"/>
      <c r="AP62" s="282"/>
      <c r="AQ62" s="576"/>
      <c r="AR62" s="38"/>
      <c r="AS62" s="38"/>
      <c r="AT62" s="38"/>
      <c r="AU62" s="38"/>
      <c r="AV62" s="99"/>
      <c r="AW62" s="99"/>
      <c r="AX62" s="99"/>
      <c r="AY62" s="99"/>
      <c r="AZ62" s="99"/>
      <c r="BA62" s="99"/>
      <c r="BB62" s="99"/>
    </row>
    <row r="63" spans="2:54" s="38" customFormat="1" ht="24.95" customHeight="1">
      <c r="B63" s="450"/>
      <c r="C63" s="282"/>
      <c r="D63" s="282"/>
      <c r="E63" s="282"/>
      <c r="F63" s="282"/>
      <c r="G63" s="282"/>
      <c r="H63" s="282"/>
      <c r="I63" s="282"/>
      <c r="J63" s="282"/>
      <c r="K63" s="282"/>
      <c r="L63" s="282"/>
      <c r="M63" s="282" t="s">
        <v>95</v>
      </c>
      <c r="N63" s="282"/>
      <c r="O63" s="282"/>
      <c r="P63" s="282"/>
      <c r="Q63" s="282"/>
      <c r="R63" s="48" t="str">
        <f>IF(L11="","",L11)</f>
        <v/>
      </c>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47"/>
      <c r="AR63" s="38"/>
      <c r="AS63" s="38"/>
      <c r="AT63" s="38"/>
      <c r="AU63" s="38"/>
      <c r="AV63" s="99"/>
      <c r="AW63" s="99"/>
      <c r="AX63" s="99"/>
      <c r="AY63" s="99"/>
      <c r="AZ63" s="99"/>
      <c r="BA63" s="99"/>
      <c r="BB63" s="99"/>
    </row>
    <row r="64" spans="2:54" s="38" customFormat="1" ht="27" customHeight="1">
      <c r="B64" s="450"/>
      <c r="C64" s="282"/>
      <c r="D64" s="282"/>
      <c r="E64" s="282"/>
      <c r="F64" s="282"/>
      <c r="G64" s="282"/>
      <c r="H64" s="282"/>
      <c r="I64" s="282"/>
      <c r="J64" s="282"/>
      <c r="K64" s="282"/>
      <c r="L64" s="282"/>
      <c r="M64" s="38"/>
      <c r="N64" s="38"/>
      <c r="O64" s="282"/>
      <c r="P64" s="282"/>
      <c r="Q64" s="655" t="s">
        <v>122</v>
      </c>
      <c r="R64" s="655"/>
      <c r="S64" s="655"/>
      <c r="T64" s="655"/>
      <c r="U64" s="655"/>
      <c r="V64" s="655"/>
      <c r="W64" s="282" t="s">
        <v>11</v>
      </c>
      <c r="X64" s="282"/>
      <c r="Y64" s="282"/>
      <c r="Z64" s="282"/>
      <c r="AA64" s="365" t="str">
        <f>IF(L12="","",L12)</f>
        <v/>
      </c>
      <c r="AB64" s="365"/>
      <c r="AC64" s="365"/>
      <c r="AD64" s="365"/>
      <c r="AE64" s="365"/>
      <c r="AF64" s="365"/>
      <c r="AG64" s="365"/>
      <c r="AH64" s="365"/>
      <c r="AI64" s="365"/>
      <c r="AJ64" s="365"/>
      <c r="AK64" s="365"/>
      <c r="AL64" s="365"/>
      <c r="AM64" s="365"/>
      <c r="AN64" s="365"/>
      <c r="AO64" s="365"/>
      <c r="AP64" s="365"/>
      <c r="AQ64" s="447"/>
      <c r="AR64" s="38"/>
      <c r="AS64" s="38"/>
      <c r="AT64" s="38"/>
      <c r="AU64" s="38"/>
      <c r="AV64" s="99"/>
      <c r="AW64" s="99"/>
      <c r="AX64" s="99"/>
      <c r="AY64" s="99"/>
      <c r="AZ64" s="99"/>
      <c r="BA64" s="99"/>
      <c r="BB64" s="99"/>
    </row>
    <row r="65" spans="2:54" s="38" customFormat="1" ht="27" customHeight="1">
      <c r="B65" s="450"/>
      <c r="C65" s="282"/>
      <c r="D65" s="282"/>
      <c r="E65" s="282"/>
      <c r="F65" s="282"/>
      <c r="G65" s="282"/>
      <c r="H65" s="282"/>
      <c r="I65" s="282"/>
      <c r="J65" s="282"/>
      <c r="K65" s="282"/>
      <c r="L65" s="282"/>
      <c r="M65" s="282"/>
      <c r="N65" s="282"/>
      <c r="O65" s="282"/>
      <c r="P65" s="282"/>
      <c r="Q65" s="282"/>
      <c r="R65" s="282"/>
      <c r="S65" s="282"/>
      <c r="T65" s="282"/>
      <c r="U65" s="282"/>
      <c r="V65" s="38"/>
      <c r="W65" s="331"/>
      <c r="X65" s="282"/>
      <c r="Y65" s="282"/>
      <c r="Z65" s="282"/>
      <c r="AA65" s="365" t="str">
        <f>IF(L13="","",L13)</f>
        <v/>
      </c>
      <c r="AB65" s="365"/>
      <c r="AC65" s="365"/>
      <c r="AD65" s="365"/>
      <c r="AE65" s="365"/>
      <c r="AF65" s="365"/>
      <c r="AG65" s="365"/>
      <c r="AH65" s="365"/>
      <c r="AI65" s="365"/>
      <c r="AJ65" s="365"/>
      <c r="AK65" s="365"/>
      <c r="AL65" s="365"/>
      <c r="AM65" s="365"/>
      <c r="AN65" s="365"/>
      <c r="AO65" s="365"/>
      <c r="AP65" s="365"/>
      <c r="AQ65" s="576"/>
      <c r="AR65" s="38"/>
      <c r="AS65" s="38"/>
      <c r="AT65" s="38"/>
      <c r="AU65" s="38"/>
      <c r="AV65" s="99"/>
      <c r="AW65" s="99"/>
      <c r="AX65" s="99"/>
      <c r="AY65" s="38"/>
      <c r="AZ65" s="38"/>
      <c r="BA65" s="38"/>
      <c r="BB65" s="38"/>
    </row>
    <row r="66" spans="2:54" s="38" customFormat="1" ht="27" customHeight="1">
      <c r="B66" s="450"/>
      <c r="C66" s="282"/>
      <c r="D66" s="282"/>
      <c r="E66" s="282"/>
      <c r="F66" s="282"/>
      <c r="G66" s="282"/>
      <c r="H66" s="282"/>
      <c r="I66" s="282"/>
      <c r="J66" s="282"/>
      <c r="K66" s="282"/>
      <c r="L66" s="282"/>
      <c r="M66" s="282"/>
      <c r="N66" s="282"/>
      <c r="O66" s="331"/>
      <c r="P66" s="331"/>
      <c r="Q66" s="331"/>
      <c r="R66" s="331"/>
      <c r="S66" s="331"/>
      <c r="T66" s="331"/>
      <c r="U66" s="331"/>
      <c r="V66" s="38"/>
      <c r="W66" s="282" t="s">
        <v>106</v>
      </c>
      <c r="X66" s="282"/>
      <c r="Y66" s="282"/>
      <c r="Z66" s="282"/>
      <c r="AA66" s="558" t="str">
        <f>IF(L14="","",L14)</f>
        <v/>
      </c>
      <c r="AB66" s="558"/>
      <c r="AC66" s="558"/>
      <c r="AD66" s="558"/>
      <c r="AE66" s="558"/>
      <c r="AF66" s="465"/>
      <c r="AG66" s="651" t="str">
        <f>IF(L15="","",L15)</f>
        <v/>
      </c>
      <c r="AH66" s="651"/>
      <c r="AI66" s="651"/>
      <c r="AJ66" s="651"/>
      <c r="AK66" s="651"/>
      <c r="AL66" s="651"/>
      <c r="AM66" s="651"/>
      <c r="AN66" s="106" t="s">
        <v>22</v>
      </c>
      <c r="AO66" s="106"/>
      <c r="AP66" s="106"/>
      <c r="AQ66" s="576"/>
      <c r="AR66" s="38"/>
      <c r="AS66" s="38"/>
      <c r="AT66" s="38"/>
      <c r="AU66" s="38"/>
      <c r="AV66" s="99"/>
      <c r="AW66" s="99"/>
      <c r="AX66" s="99"/>
      <c r="AY66" s="38"/>
      <c r="AZ66" s="38"/>
      <c r="BA66" s="38"/>
      <c r="BB66" s="38"/>
    </row>
    <row r="67" spans="2:54" s="38" customFormat="1" ht="27" customHeight="1">
      <c r="B67" s="450"/>
      <c r="C67" s="282"/>
      <c r="D67" s="282"/>
      <c r="E67" s="282"/>
      <c r="F67" s="282"/>
      <c r="G67" s="282"/>
      <c r="H67" s="282"/>
      <c r="I67" s="282"/>
      <c r="J67" s="282"/>
      <c r="K67" s="282"/>
      <c r="L67" s="282"/>
      <c r="M67" s="282"/>
      <c r="N67" s="282"/>
      <c r="O67" s="282"/>
      <c r="P67" s="282"/>
      <c r="Q67" s="655" t="s">
        <v>392</v>
      </c>
      <c r="R67" s="655"/>
      <c r="S67" s="655"/>
      <c r="T67" s="655"/>
      <c r="U67" s="655"/>
      <c r="V67" s="655"/>
      <c r="W67" s="282" t="s">
        <v>11</v>
      </c>
      <c r="X67" s="282"/>
      <c r="Y67" s="282"/>
      <c r="Z67" s="282"/>
      <c r="AA67" s="365" t="str">
        <f>IF(AP12="","",AP12)</f>
        <v/>
      </c>
      <c r="AB67" s="365"/>
      <c r="AC67" s="365"/>
      <c r="AD67" s="365"/>
      <c r="AE67" s="365"/>
      <c r="AF67" s="365"/>
      <c r="AG67" s="365"/>
      <c r="AH67" s="365"/>
      <c r="AI67" s="365"/>
      <c r="AJ67" s="365"/>
      <c r="AK67" s="365"/>
      <c r="AL67" s="365"/>
      <c r="AM67" s="365"/>
      <c r="AN67" s="365"/>
      <c r="AO67" s="365"/>
      <c r="AP67" s="365"/>
      <c r="AQ67" s="501"/>
      <c r="AR67" s="38"/>
      <c r="AS67" s="38"/>
      <c r="AT67" s="38"/>
      <c r="AU67" s="38"/>
      <c r="AV67" s="99"/>
      <c r="AW67" s="99"/>
      <c r="AX67" s="99"/>
      <c r="AY67" s="99"/>
      <c r="AZ67" s="99"/>
      <c r="BA67" s="99"/>
      <c r="BB67" s="99"/>
    </row>
    <row r="68" spans="2:54" s="38" customFormat="1" ht="27" customHeight="1">
      <c r="B68" s="450"/>
      <c r="C68" s="282"/>
      <c r="D68" s="282"/>
      <c r="E68" s="282"/>
      <c r="F68" s="282"/>
      <c r="G68" s="282"/>
      <c r="H68" s="282"/>
      <c r="I68" s="282"/>
      <c r="J68" s="282"/>
      <c r="K68" s="282"/>
      <c r="L68" s="282"/>
      <c r="M68" s="282"/>
      <c r="N68" s="282"/>
      <c r="O68" s="282"/>
      <c r="P68" s="282"/>
      <c r="Q68" s="38"/>
      <c r="R68" s="38"/>
      <c r="S68" s="38"/>
      <c r="T68" s="38"/>
      <c r="U68" s="38"/>
      <c r="V68" s="38"/>
      <c r="W68" s="331"/>
      <c r="X68" s="282"/>
      <c r="Y68" s="282"/>
      <c r="Z68" s="282"/>
      <c r="AA68" s="365" t="str">
        <f>IF(AP13="","",AP13)</f>
        <v/>
      </c>
      <c r="AB68" s="365"/>
      <c r="AC68" s="365"/>
      <c r="AD68" s="365"/>
      <c r="AE68" s="365"/>
      <c r="AF68" s="365"/>
      <c r="AG68" s="365"/>
      <c r="AH68" s="365"/>
      <c r="AI68" s="365"/>
      <c r="AJ68" s="365"/>
      <c r="AK68" s="365"/>
      <c r="AL68" s="365"/>
      <c r="AM68" s="365"/>
      <c r="AN68" s="365"/>
      <c r="AO68" s="365"/>
      <c r="AP68" s="365"/>
      <c r="AQ68" s="576"/>
      <c r="AR68" s="38"/>
      <c r="AS68" s="38"/>
      <c r="AT68" s="38"/>
      <c r="AU68" s="38"/>
      <c r="AV68" s="99"/>
      <c r="AW68" s="99"/>
      <c r="AX68" s="99"/>
      <c r="AY68" s="99"/>
      <c r="AZ68" s="99"/>
      <c r="BA68" s="99"/>
      <c r="BB68" s="99"/>
    </row>
    <row r="69" spans="2:54" s="38" customFormat="1" ht="27" customHeight="1">
      <c r="B69" s="450"/>
      <c r="C69" s="282"/>
      <c r="D69" s="282"/>
      <c r="E69" s="282"/>
      <c r="F69" s="282"/>
      <c r="G69" s="282"/>
      <c r="H69" s="282"/>
      <c r="I69" s="282"/>
      <c r="J69" s="282"/>
      <c r="K69" s="282"/>
      <c r="L69" s="282"/>
      <c r="M69" s="282"/>
      <c r="N69" s="38"/>
      <c r="O69" s="38"/>
      <c r="P69" s="38"/>
      <c r="Q69" s="38"/>
      <c r="R69" s="38"/>
      <c r="S69" s="38"/>
      <c r="T69" s="38"/>
      <c r="U69" s="38"/>
      <c r="V69" s="38"/>
      <c r="W69" s="282" t="s">
        <v>106</v>
      </c>
      <c r="X69" s="282"/>
      <c r="Y69" s="282"/>
      <c r="Z69" s="282"/>
      <c r="AA69" s="558" t="str">
        <f>IF(AP14="","",AP14)</f>
        <v/>
      </c>
      <c r="AB69" s="558"/>
      <c r="AC69" s="558"/>
      <c r="AD69" s="558"/>
      <c r="AE69" s="558"/>
      <c r="AF69" s="465"/>
      <c r="AG69" s="651" t="str">
        <f>IF(AP15="","",AP15)</f>
        <v/>
      </c>
      <c r="AH69" s="651"/>
      <c r="AI69" s="651"/>
      <c r="AJ69" s="651"/>
      <c r="AK69" s="651"/>
      <c r="AL69" s="651"/>
      <c r="AM69" s="651"/>
      <c r="AN69" s="106" t="s">
        <v>22</v>
      </c>
      <c r="AO69" s="106"/>
      <c r="AP69" s="106"/>
      <c r="AQ69" s="447"/>
      <c r="AR69" s="38"/>
      <c r="AS69" s="38"/>
      <c r="AT69" s="38"/>
      <c r="AU69" s="38"/>
      <c r="AV69" s="99"/>
      <c r="AW69" s="99"/>
      <c r="AX69" s="99"/>
      <c r="AY69" s="99"/>
      <c r="AZ69" s="99"/>
      <c r="BA69" s="99"/>
      <c r="BB69" s="99"/>
    </row>
    <row r="70" spans="2:54" s="38" customFormat="1" ht="27" customHeight="1">
      <c r="B70" s="450"/>
      <c r="C70" s="282"/>
      <c r="D70" s="282"/>
      <c r="E70" s="282"/>
      <c r="F70" s="282"/>
      <c r="G70" s="282"/>
      <c r="H70" s="282"/>
      <c r="I70" s="282"/>
      <c r="J70" s="282"/>
      <c r="K70" s="282"/>
      <c r="L70" s="282"/>
      <c r="M70" s="282"/>
      <c r="N70" s="282"/>
      <c r="O70" s="38"/>
      <c r="P70" s="38"/>
      <c r="Q70" s="655" t="str">
        <f>IF(BJ13="第３構成員","（第３構成員）","")</f>
        <v/>
      </c>
      <c r="R70" s="655"/>
      <c r="S70" s="655"/>
      <c r="T70" s="655"/>
      <c r="U70" s="655"/>
      <c r="V70" s="655"/>
      <c r="W70" s="282" t="str">
        <f>IF(OR(BJ13="-",BJ13=""),"","住　所")</f>
        <v/>
      </c>
      <c r="X70" s="282"/>
      <c r="Y70" s="282"/>
      <c r="Z70" s="282"/>
      <c r="AA70" s="365" t="str">
        <f>IF(OR(BT12="",BJ13="-"),"",BT12)</f>
        <v/>
      </c>
      <c r="AB70" s="365"/>
      <c r="AC70" s="365"/>
      <c r="AD70" s="365"/>
      <c r="AE70" s="365"/>
      <c r="AF70" s="365"/>
      <c r="AG70" s="365"/>
      <c r="AH70" s="365"/>
      <c r="AI70" s="365"/>
      <c r="AJ70" s="365"/>
      <c r="AK70" s="365"/>
      <c r="AL70" s="365"/>
      <c r="AM70" s="365"/>
      <c r="AN70" s="365"/>
      <c r="AO70" s="365"/>
      <c r="AP70" s="365"/>
      <c r="AQ70" s="576"/>
      <c r="AR70" s="38"/>
      <c r="AS70" s="38"/>
      <c r="AT70" s="38"/>
      <c r="AU70" s="38"/>
      <c r="AV70" s="99"/>
      <c r="AW70" s="99"/>
      <c r="AX70" s="99"/>
      <c r="AY70" s="99"/>
      <c r="AZ70" s="99"/>
      <c r="BA70" s="99"/>
      <c r="BB70" s="99"/>
    </row>
    <row r="71" spans="2:54" s="38" customFormat="1" ht="27" customHeight="1">
      <c r="B71" s="450"/>
      <c r="C71" s="282"/>
      <c r="D71" s="282"/>
      <c r="E71" s="282"/>
      <c r="F71" s="282"/>
      <c r="G71" s="282"/>
      <c r="H71" s="282"/>
      <c r="I71" s="282"/>
      <c r="J71" s="282"/>
      <c r="K71" s="282"/>
      <c r="L71" s="282"/>
      <c r="M71" s="282"/>
      <c r="N71" s="331"/>
      <c r="O71" s="38"/>
      <c r="P71" s="38"/>
      <c r="Q71" s="38"/>
      <c r="R71" s="38"/>
      <c r="S71" s="38"/>
      <c r="T71" s="38"/>
      <c r="U71" s="38"/>
      <c r="V71" s="38"/>
      <c r="W71" s="331"/>
      <c r="X71" s="282"/>
      <c r="Y71" s="282"/>
      <c r="Z71" s="282"/>
      <c r="AA71" s="365" t="str">
        <f>IF(OR(BT13="",BJ13="-"),"",BT13)</f>
        <v/>
      </c>
      <c r="AB71" s="365"/>
      <c r="AC71" s="365"/>
      <c r="AD71" s="365"/>
      <c r="AE71" s="365"/>
      <c r="AF71" s="365"/>
      <c r="AG71" s="365"/>
      <c r="AH71" s="365"/>
      <c r="AI71" s="365"/>
      <c r="AJ71" s="365"/>
      <c r="AK71" s="365"/>
      <c r="AL71" s="365"/>
      <c r="AM71" s="365"/>
      <c r="AN71" s="365"/>
      <c r="AO71" s="365"/>
      <c r="AP71" s="365"/>
      <c r="AQ71" s="576"/>
      <c r="AR71" s="38"/>
      <c r="AS71" s="38"/>
      <c r="AT71" s="38"/>
      <c r="AU71" s="38"/>
      <c r="AV71" s="99"/>
      <c r="AW71" s="99"/>
      <c r="AX71" s="99"/>
      <c r="AY71" s="99"/>
      <c r="AZ71" s="99"/>
      <c r="BA71" s="99"/>
      <c r="BB71" s="99"/>
    </row>
    <row r="72" spans="2:54" s="38" customFormat="1" ht="27" customHeight="1">
      <c r="B72" s="450"/>
      <c r="C72" s="282"/>
      <c r="D72" s="38"/>
      <c r="E72" s="38"/>
      <c r="F72" s="38"/>
      <c r="G72" s="38"/>
      <c r="H72" s="38"/>
      <c r="I72" s="38"/>
      <c r="J72" s="38"/>
      <c r="K72" s="38"/>
      <c r="L72" s="38"/>
      <c r="M72" s="38"/>
      <c r="N72" s="282"/>
      <c r="O72" s="38"/>
      <c r="P72" s="38"/>
      <c r="Q72" s="38"/>
      <c r="R72" s="38"/>
      <c r="S72" s="38"/>
      <c r="T72" s="38"/>
      <c r="U72" s="38"/>
      <c r="V72" s="38"/>
      <c r="W72" s="282" t="str">
        <f>IF(OR(BJ13="-",BJ13=""),"","氏　名")</f>
        <v/>
      </c>
      <c r="X72" s="282"/>
      <c r="Y72" s="282"/>
      <c r="Z72" s="282"/>
      <c r="AA72" s="558" t="str">
        <f>IF(OR(BT14="",BJ13="-"),"",BT14)</f>
        <v/>
      </c>
      <c r="AB72" s="558"/>
      <c r="AC72" s="558"/>
      <c r="AD72" s="558"/>
      <c r="AE72" s="558"/>
      <c r="AF72" s="465"/>
      <c r="AG72" s="651" t="str">
        <f>IF(OR(BT15="",BJ13="-"),"",BT15)</f>
        <v/>
      </c>
      <c r="AH72" s="651"/>
      <c r="AI72" s="651"/>
      <c r="AJ72" s="651"/>
      <c r="AK72" s="651"/>
      <c r="AL72" s="651"/>
      <c r="AM72" s="651"/>
      <c r="AN72" s="106" t="str">
        <f>IF(OR(BJ13="-",BJ13=""),"","㊞")</f>
        <v/>
      </c>
      <c r="AO72" s="106"/>
      <c r="AP72" s="106"/>
      <c r="AQ72" s="576"/>
      <c r="AR72" s="38"/>
      <c r="AS72" s="38"/>
      <c r="AT72" s="38"/>
      <c r="AU72" s="38"/>
      <c r="AV72" s="99"/>
      <c r="AW72" s="99"/>
      <c r="AX72" s="99"/>
      <c r="AY72" s="99"/>
      <c r="AZ72" s="99"/>
      <c r="BA72" s="99"/>
      <c r="BB72" s="99"/>
    </row>
    <row r="73" spans="2:54" s="38" customFormat="1" ht="27" customHeight="1">
      <c r="B73" s="586"/>
      <c r="C73" s="38"/>
      <c r="D73" s="38"/>
      <c r="E73" s="38"/>
      <c r="F73" s="38"/>
      <c r="G73" s="38"/>
      <c r="H73" s="38"/>
      <c r="I73" s="38"/>
      <c r="J73" s="38"/>
      <c r="K73" s="38"/>
      <c r="L73" s="38"/>
      <c r="M73" s="38"/>
      <c r="N73" s="38"/>
      <c r="O73" s="38"/>
      <c r="P73" s="38"/>
      <c r="Q73" s="655" t="str">
        <f>IF(CN13="第４構成員","（第４構成員）","")</f>
        <v/>
      </c>
      <c r="R73" s="655"/>
      <c r="S73" s="655"/>
      <c r="T73" s="655"/>
      <c r="U73" s="655"/>
      <c r="V73" s="655"/>
      <c r="W73" s="282" t="str">
        <f>IF(OR(CN13="-",CN13=""),"","住　所")</f>
        <v/>
      </c>
      <c r="X73" s="282"/>
      <c r="Y73" s="282"/>
      <c r="Z73" s="282"/>
      <c r="AA73" s="365" t="str">
        <f>IF(OR(CX12="",CN13="-"),"",CX12)</f>
        <v/>
      </c>
      <c r="AB73" s="365"/>
      <c r="AC73" s="365"/>
      <c r="AD73" s="365"/>
      <c r="AE73" s="365"/>
      <c r="AF73" s="365"/>
      <c r="AG73" s="365"/>
      <c r="AH73" s="365"/>
      <c r="AI73" s="365"/>
      <c r="AJ73" s="365"/>
      <c r="AK73" s="365"/>
      <c r="AL73" s="365"/>
      <c r="AM73" s="365"/>
      <c r="AN73" s="365"/>
      <c r="AO73" s="365"/>
      <c r="AP73" s="365"/>
      <c r="AQ73" s="385"/>
      <c r="AR73" s="38"/>
      <c r="AS73" s="38"/>
      <c r="AT73" s="38"/>
      <c r="AU73" s="38"/>
      <c r="AV73" s="99"/>
      <c r="AW73" s="99"/>
      <c r="AX73" s="99"/>
      <c r="AY73" s="99"/>
      <c r="AZ73" s="99"/>
      <c r="BA73" s="99"/>
      <c r="BB73" s="99"/>
    </row>
    <row r="74" spans="2:54" s="38" customFormat="1" ht="27" customHeight="1">
      <c r="B74" s="586"/>
      <c r="C74" s="38"/>
      <c r="D74" s="38"/>
      <c r="E74" s="38"/>
      <c r="F74" s="38"/>
      <c r="G74" s="38"/>
      <c r="H74" s="38"/>
      <c r="I74" s="38"/>
      <c r="J74" s="38"/>
      <c r="K74" s="38"/>
      <c r="L74" s="38"/>
      <c r="M74" s="38"/>
      <c r="N74" s="38"/>
      <c r="O74" s="38"/>
      <c r="P74" s="38"/>
      <c r="Q74" s="38"/>
      <c r="R74" s="38"/>
      <c r="S74" s="38"/>
      <c r="T74" s="38"/>
      <c r="U74" s="38"/>
      <c r="V74" s="38"/>
      <c r="W74" s="331"/>
      <c r="X74" s="282"/>
      <c r="Y74" s="282"/>
      <c r="Z74" s="282"/>
      <c r="AA74" s="365" t="str">
        <f>IF(OR(CX13="",CN13="-"),"",CX13)</f>
        <v/>
      </c>
      <c r="AB74" s="365"/>
      <c r="AC74" s="365"/>
      <c r="AD74" s="365"/>
      <c r="AE74" s="365"/>
      <c r="AF74" s="365"/>
      <c r="AG74" s="365"/>
      <c r="AH74" s="365"/>
      <c r="AI74" s="365"/>
      <c r="AJ74" s="365"/>
      <c r="AK74" s="365"/>
      <c r="AL74" s="365"/>
      <c r="AM74" s="365"/>
      <c r="AN74" s="365"/>
      <c r="AO74" s="365"/>
      <c r="AP74" s="365"/>
      <c r="AQ74" s="385"/>
      <c r="AR74" s="38"/>
      <c r="AS74" s="38"/>
      <c r="AT74" s="38"/>
      <c r="AU74" s="38"/>
      <c r="AV74" s="99"/>
      <c r="AW74" s="99"/>
      <c r="AX74" s="99"/>
      <c r="AY74" s="99"/>
      <c r="AZ74" s="99"/>
      <c r="BA74" s="99"/>
      <c r="BB74" s="99"/>
    </row>
    <row r="75" spans="2:54" s="38" customFormat="1" ht="27" customHeight="1">
      <c r="B75" s="586"/>
      <c r="C75" s="38"/>
      <c r="D75" s="38"/>
      <c r="E75" s="38"/>
      <c r="F75" s="38"/>
      <c r="G75" s="38"/>
      <c r="H75" s="38"/>
      <c r="I75" s="38"/>
      <c r="J75" s="38"/>
      <c r="K75" s="38"/>
      <c r="L75" s="38"/>
      <c r="M75" s="38"/>
      <c r="N75" s="38"/>
      <c r="O75" s="38"/>
      <c r="P75" s="38"/>
      <c r="Q75" s="38"/>
      <c r="R75" s="38"/>
      <c r="S75" s="38"/>
      <c r="T75" s="38"/>
      <c r="U75" s="38"/>
      <c r="V75" s="38"/>
      <c r="W75" s="282" t="str">
        <f>IF(OR(CN13="-",CN13=""),"","氏　名")</f>
        <v/>
      </c>
      <c r="X75" s="282"/>
      <c r="Y75" s="282"/>
      <c r="Z75" s="282"/>
      <c r="AA75" s="558" t="str">
        <f>IF(OR(CX14="",CN13="-"),"",CX14)</f>
        <v/>
      </c>
      <c r="AB75" s="558"/>
      <c r="AC75" s="558"/>
      <c r="AD75" s="558"/>
      <c r="AE75" s="558"/>
      <c r="AF75" s="465"/>
      <c r="AG75" s="651" t="str">
        <f>IF(OR(CX15="",CN13="-"),"",CX15)</f>
        <v/>
      </c>
      <c r="AH75" s="651"/>
      <c r="AI75" s="651"/>
      <c r="AJ75" s="651"/>
      <c r="AK75" s="651"/>
      <c r="AL75" s="651"/>
      <c r="AM75" s="651"/>
      <c r="AN75" s="106" t="str">
        <f>IF(OR(CN13="-",CN13=""),"","㊞")</f>
        <v/>
      </c>
      <c r="AO75" s="106"/>
      <c r="AP75" s="106"/>
      <c r="AQ75" s="385"/>
      <c r="AR75" s="38"/>
      <c r="AS75" s="38"/>
      <c r="AT75" s="38"/>
      <c r="AU75" s="38"/>
      <c r="AV75" s="99"/>
      <c r="AW75" s="99"/>
      <c r="AX75" s="99"/>
      <c r="AY75" s="99"/>
      <c r="AZ75" s="99"/>
      <c r="BA75" s="99"/>
      <c r="BB75" s="99"/>
    </row>
    <row r="76" spans="2:54" s="38" customFormat="1" ht="23.1" customHeight="1">
      <c r="B76" s="57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494"/>
      <c r="AQ76" s="577"/>
      <c r="AR76" s="38"/>
      <c r="AS76" s="38"/>
      <c r="AT76" s="38"/>
      <c r="AU76" s="38"/>
      <c r="AV76" s="99"/>
      <c r="AW76" s="99"/>
      <c r="AX76" s="99"/>
      <c r="AY76" s="99"/>
      <c r="AZ76" s="99"/>
      <c r="BA76" s="99"/>
      <c r="BB76" s="99"/>
    </row>
  </sheetData>
  <sheetProtection password="CF8E" sheet="1" objects="1" scenarios="1" formatCells="0" selectLockedCells="1"/>
  <protectedRanges>
    <protectedRange sqref="BJ13" name="範囲1"/>
  </protectedRanges>
  <mergeCells count="173">
    <mergeCell ref="B2:K2"/>
    <mergeCell ref="L2:AE2"/>
    <mergeCell ref="B3:K3"/>
    <mergeCell ref="L3:N3"/>
    <mergeCell ref="O3:W3"/>
    <mergeCell ref="X3:AC3"/>
    <mergeCell ref="AG3:AQ3"/>
    <mergeCell ref="AT3:BD3"/>
    <mergeCell ref="B4:K4"/>
    <mergeCell ref="L4:O4"/>
    <mergeCell ref="AG4:AQ4"/>
    <mergeCell ref="AT4:BD4"/>
    <mergeCell ref="B5:K5"/>
    <mergeCell ref="R5:Z5"/>
    <mergeCell ref="B6:K6"/>
    <mergeCell ref="R6:Z6"/>
    <mergeCell ref="B7:K7"/>
    <mergeCell ref="L7:N7"/>
    <mergeCell ref="O7:P7"/>
    <mergeCell ref="Q7:R7"/>
    <mergeCell ref="S7:T7"/>
    <mergeCell ref="U7:V7"/>
    <mergeCell ref="W7:X7"/>
    <mergeCell ref="Y7:Z7"/>
    <mergeCell ref="B8:K8"/>
    <mergeCell ref="L8:N8"/>
    <mergeCell ref="O8:P8"/>
    <mergeCell ref="Q8:R8"/>
    <mergeCell ref="S8:T8"/>
    <mergeCell ref="U8:V8"/>
    <mergeCell ref="W8:X8"/>
    <mergeCell ref="Y8:Z8"/>
    <mergeCell ref="B9:D9"/>
    <mergeCell ref="I9:K9"/>
    <mergeCell ref="L9:N9"/>
    <mergeCell ref="O9:P9"/>
    <mergeCell ref="Q9:R9"/>
    <mergeCell ref="S9:T9"/>
    <mergeCell ref="U9:V9"/>
    <mergeCell ref="W9:X9"/>
    <mergeCell ref="Y9:Z9"/>
    <mergeCell ref="B10:D10"/>
    <mergeCell ref="I10:K10"/>
    <mergeCell ref="L10:N10"/>
    <mergeCell ref="O10:P10"/>
    <mergeCell ref="Q10:R10"/>
    <mergeCell ref="S10:T10"/>
    <mergeCell ref="U10:V10"/>
    <mergeCell ref="W10:X10"/>
    <mergeCell ref="Y10:Z10"/>
    <mergeCell ref="B11:E11"/>
    <mergeCell ref="F11:K11"/>
    <mergeCell ref="L11:AE11"/>
    <mergeCell ref="BJ11:DQ11"/>
    <mergeCell ref="B12:E12"/>
    <mergeCell ref="F12:K12"/>
    <mergeCell ref="L12:AE12"/>
    <mergeCell ref="AF12:AI12"/>
    <mergeCell ref="AJ12:AO12"/>
    <mergeCell ref="AP12:BI12"/>
    <mergeCell ref="BJ12:BM12"/>
    <mergeCell ref="BN12:BS12"/>
    <mergeCell ref="BT12:CM12"/>
    <mergeCell ref="CN12:CQ12"/>
    <mergeCell ref="CR12:CW12"/>
    <mergeCell ref="CX12:DQ12"/>
    <mergeCell ref="B13:E13"/>
    <mergeCell ref="F13:K13"/>
    <mergeCell ref="L13:AE13"/>
    <mergeCell ref="AF13:AI13"/>
    <mergeCell ref="AJ13:AO13"/>
    <mergeCell ref="AP13:BI13"/>
    <mergeCell ref="BJ13:BM13"/>
    <mergeCell ref="BN13:BS13"/>
    <mergeCell ref="BT13:CM13"/>
    <mergeCell ref="CN13:CQ13"/>
    <mergeCell ref="CR13:CW13"/>
    <mergeCell ref="CX13:DQ13"/>
    <mergeCell ref="B14:E14"/>
    <mergeCell ref="F14:K14"/>
    <mergeCell ref="L14:AE14"/>
    <mergeCell ref="AF14:AI14"/>
    <mergeCell ref="AJ14:AO14"/>
    <mergeCell ref="AP14:BI14"/>
    <mergeCell ref="BJ14:BM14"/>
    <mergeCell ref="BN14:BS14"/>
    <mergeCell ref="BT14:CM14"/>
    <mergeCell ref="CN14:CQ14"/>
    <mergeCell ref="CR14:CW14"/>
    <mergeCell ref="CX14:DQ14"/>
    <mergeCell ref="B15:E15"/>
    <mergeCell ref="F15:K15"/>
    <mergeCell ref="L15:AE15"/>
    <mergeCell ref="AF15:AI15"/>
    <mergeCell ref="AJ15:AO15"/>
    <mergeCell ref="AP15:BI15"/>
    <mergeCell ref="BJ15:BM15"/>
    <mergeCell ref="BN15:BS15"/>
    <mergeCell ref="BT15:CM15"/>
    <mergeCell ref="CN15:CQ15"/>
    <mergeCell ref="CR15:CW15"/>
    <mergeCell ref="CX15:DQ15"/>
    <mergeCell ref="B16:K16"/>
    <mergeCell ref="L16:O16"/>
    <mergeCell ref="P16:R16"/>
    <mergeCell ref="B17:K17"/>
    <mergeCell ref="L17:O17"/>
    <mergeCell ref="P17:Q17"/>
    <mergeCell ref="R17:Z17"/>
    <mergeCell ref="B18:K18"/>
    <mergeCell ref="L18:N18"/>
    <mergeCell ref="O18:P18"/>
    <mergeCell ref="Q18:R18"/>
    <mergeCell ref="S18:T18"/>
    <mergeCell ref="U18:V18"/>
    <mergeCell ref="W18:X18"/>
    <mergeCell ref="Y18:Z18"/>
    <mergeCell ref="B19:K19"/>
    <mergeCell ref="L19:AE19"/>
    <mergeCell ref="N40:AQ40"/>
    <mergeCell ref="F44:K44"/>
    <mergeCell ref="V44:W44"/>
    <mergeCell ref="V45:W45"/>
    <mergeCell ref="F46:K46"/>
    <mergeCell ref="F48:K48"/>
    <mergeCell ref="P48:Q48"/>
    <mergeCell ref="R48:S48"/>
    <mergeCell ref="V48:AL48"/>
    <mergeCell ref="AM48:AN48"/>
    <mergeCell ref="AF49:AN49"/>
    <mergeCell ref="F50:K50"/>
    <mergeCell ref="AG50:AH50"/>
    <mergeCell ref="AI50:AJ50"/>
    <mergeCell ref="R51:S51"/>
    <mergeCell ref="R52:S52"/>
    <mergeCell ref="Y52:Z52"/>
    <mergeCell ref="AA52:AB52"/>
    <mergeCell ref="AD52:AN52"/>
    <mergeCell ref="Y53:AB53"/>
    <mergeCell ref="F54:K54"/>
    <mergeCell ref="P54:AP54"/>
    <mergeCell ref="W60:AP60"/>
    <mergeCell ref="W61:AP61"/>
    <mergeCell ref="AC62:AK62"/>
    <mergeCell ref="R63:AP63"/>
    <mergeCell ref="Q64:V64"/>
    <mergeCell ref="AA64:AP64"/>
    <mergeCell ref="AA65:AP65"/>
    <mergeCell ref="AA66:AE66"/>
    <mergeCell ref="AG66:AM66"/>
    <mergeCell ref="AN66:AP66"/>
    <mergeCell ref="Q67:V67"/>
    <mergeCell ref="AA67:AP67"/>
    <mergeCell ref="AA68:AP68"/>
    <mergeCell ref="AA69:AE69"/>
    <mergeCell ref="AG69:AM69"/>
    <mergeCell ref="AN69:AP69"/>
    <mergeCell ref="Q70:V70"/>
    <mergeCell ref="AA70:AP70"/>
    <mergeCell ref="AA71:AP71"/>
    <mergeCell ref="AA72:AE72"/>
    <mergeCell ref="AG72:AM72"/>
    <mergeCell ref="AN72:AP72"/>
    <mergeCell ref="Q73:V73"/>
    <mergeCell ref="AA73:AP73"/>
    <mergeCell ref="AA74:AP74"/>
    <mergeCell ref="AA75:AE75"/>
    <mergeCell ref="AG75:AM75"/>
    <mergeCell ref="AN75:AP75"/>
    <mergeCell ref="L5:O6"/>
    <mergeCell ref="P5:Q6"/>
    <mergeCell ref="E9:H10"/>
    <mergeCell ref="K37:AH38"/>
  </mergeCells>
  <phoneticPr fontId="16"/>
  <conditionalFormatting sqref="Y52:Z52">
    <cfRule type="expression" dxfId="16" priority="4" stopIfTrue="1">
      <formula>$P$17="増額"</formula>
    </cfRule>
  </conditionalFormatting>
  <conditionalFormatting sqref="AA52:AB52">
    <cfRule type="expression" dxfId="15" priority="1">
      <formula>$P$17="減"</formula>
    </cfRule>
    <cfRule type="expression" dxfId="14" priority="5" stopIfTrue="1">
      <formula>$P$17="減額"</formula>
    </cfRule>
  </conditionalFormatting>
  <conditionalFormatting sqref="R48:S48">
    <cfRule type="expression" dxfId="13" priority="6" stopIfTrue="1">
      <formula>AND($P$5="減額",$L$5="変更あり")</formula>
    </cfRule>
  </conditionalFormatting>
  <conditionalFormatting sqref="P5:R5 AA5:AE6 R6 AA17:AB17">
    <cfRule type="expression" dxfId="12" priority="7" stopIfTrue="1">
      <formula>$L$5="変更なし"</formula>
    </cfRule>
  </conditionalFormatting>
  <conditionalFormatting sqref="L9:Z10">
    <cfRule type="expression" dxfId="11" priority="8" stopIfTrue="1">
      <formula>$E$9="変更なし"</formula>
    </cfRule>
  </conditionalFormatting>
  <conditionalFormatting sqref="P17:Z17">
    <cfRule type="expression" dxfId="10" priority="9" stopIfTrue="1">
      <formula>OR($L$17="変更なし",$L$17="　")</formula>
    </cfRule>
  </conditionalFormatting>
  <conditionalFormatting sqref="L18:Z18">
    <cfRule type="expression" dxfId="9" priority="10" stopIfTrue="1">
      <formula>OR($L$17="　",$L$17="変更なし")</formula>
    </cfRule>
  </conditionalFormatting>
  <conditionalFormatting sqref="P16:T16">
    <cfRule type="expression" dxfId="8" priority="11" stopIfTrue="1">
      <formula>$L$16="変更なし"</formula>
    </cfRule>
  </conditionalFormatting>
  <conditionalFormatting sqref="P48:Q48">
    <cfRule type="expression" dxfId="7" priority="15" stopIfTrue="1">
      <formula>AND($P$5="増額",$L$5="変更あり")</formula>
    </cfRule>
  </conditionalFormatting>
  <conditionalFormatting sqref="CX12:DQ15">
    <cfRule type="expression" dxfId="6" priority="3" stopIfTrue="1">
      <formula>$CN$13="第４構成員"</formula>
    </cfRule>
  </conditionalFormatting>
  <conditionalFormatting sqref="BT12:CM15">
    <cfRule type="expression" dxfId="5" priority="2">
      <formula>$BJ$13="第３構成員"</formula>
    </cfRule>
  </conditionalFormatting>
  <dataValidations count="6">
    <dataValidation type="list" allowBlank="0" showDropDown="0" showInputMessage="1" showErrorMessage="1" sqref="L17:O17 L4:O4">
      <formula1>"　,変更あり,変更なし"</formula1>
    </dataValidation>
    <dataValidation type="list" allowBlank="0" showDropDown="0" showInputMessage="1" showErrorMessage="1" sqref="L5:O5 L16:O16 E9:H10">
      <formula1>"変更あり,変更なし"</formula1>
    </dataValidation>
    <dataValidation type="list" allowBlank="0" showDropDown="0" showInputMessage="1" showErrorMessage="1" sqref="P5:Q5">
      <formula1>"増額,減額"</formula1>
    </dataValidation>
    <dataValidation type="list" allowBlank="1" showDropDown="0" showInputMessage="1" showErrorMessage="1" sqref="CN13:CQ13">
      <formula1>"第４構成員,-"</formula1>
    </dataValidation>
    <dataValidation type="list" allowBlank="1" showDropDown="0" showInputMessage="1" showErrorMessage="1" sqref="BJ13:BM13">
      <formula1>"第３構成員,-"</formula1>
    </dataValidation>
    <dataValidation type="list" allowBlank="0" showDropDown="0" showInputMessage="1" showErrorMessage="1" sqref="P17:Q17">
      <formula1>"　,増額,減額"</formula1>
    </dataValidation>
  </dataValidations>
  <pageMargins left="0.78740157480314965" right="0.39370078740157483" top="0.39370078740157483" bottom="0.39370078740157483" header="0.51181102362204722" footer="0.51181102362204722"/>
  <pageSetup paperSize="9" fitToWidth="1" fitToHeight="1" orientation="portrait" usePrinterDefaults="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dimension ref="A1:K43"/>
  <sheetViews>
    <sheetView view="pageBreakPreview" zoomScale="80" zoomScaleSheetLayoutView="80" workbookViewId="0"/>
  </sheetViews>
  <sheetFormatPr defaultRowHeight="13.5"/>
  <cols>
    <col min="1" max="1" width="105.25" customWidth="1"/>
    <col min="2" max="2" width="2.75" customWidth="1"/>
  </cols>
  <sheetData>
    <row r="1" spans="1:11" ht="21" customHeight="1">
      <c r="A1" s="671" t="str">
        <f>目次!F1</f>
        <v>【契約監理/20240401/第1版】</v>
      </c>
    </row>
    <row r="2" spans="1:11" ht="21" customHeight="1"/>
    <row r="3" spans="1:11" ht="21" customHeight="1">
      <c r="A3" s="12" t="s">
        <v>198</v>
      </c>
      <c r="B3" s="1"/>
      <c r="C3" s="1"/>
      <c r="D3" s="1"/>
      <c r="E3" s="1"/>
      <c r="F3" s="1"/>
      <c r="G3" s="1"/>
      <c r="H3" s="1"/>
      <c r="I3" s="1"/>
      <c r="J3" s="1"/>
      <c r="K3" s="1"/>
    </row>
    <row r="4" spans="1:11" ht="21" customHeight="1"/>
    <row r="5" spans="1:11" ht="21" customHeight="1">
      <c r="A5" t="s">
        <v>202</v>
      </c>
    </row>
    <row r="6" spans="1:11" ht="21" customHeight="1">
      <c r="A6" t="s">
        <v>203</v>
      </c>
    </row>
    <row r="7" spans="1:11" ht="21" customHeight="1">
      <c r="A7" t="s">
        <v>72</v>
      </c>
    </row>
    <row r="8" spans="1:11" ht="21" customHeight="1">
      <c r="A8" t="s">
        <v>204</v>
      </c>
    </row>
    <row r="9" spans="1:11" ht="21" customHeight="1">
      <c r="A9" s="672" t="s">
        <v>207</v>
      </c>
    </row>
    <row r="10" spans="1:11" ht="21" customHeight="1">
      <c r="A10" s="672" t="s">
        <v>209</v>
      </c>
    </row>
    <row r="11" spans="1:11" ht="21" customHeight="1">
      <c r="A11" s="672" t="s">
        <v>210</v>
      </c>
    </row>
    <row r="12" spans="1:11" ht="21" customHeight="1">
      <c r="A12" s="673" t="s">
        <v>211</v>
      </c>
    </row>
    <row r="13" spans="1:11" ht="21" customHeight="1">
      <c r="A13" s="674" t="s">
        <v>213</v>
      </c>
    </row>
    <row r="14" spans="1:11" ht="21" customHeight="1">
      <c r="A14" s="674" t="s">
        <v>217</v>
      </c>
    </row>
    <row r="15" spans="1:11" ht="21" customHeight="1">
      <c r="A15" s="673" t="s">
        <v>26</v>
      </c>
    </row>
    <row r="16" spans="1:11" ht="21" customHeight="1">
      <c r="A16" s="674" t="s">
        <v>212</v>
      </c>
    </row>
    <row r="17" spans="1:1" ht="21" customHeight="1">
      <c r="A17" s="674" t="s">
        <v>369</v>
      </c>
    </row>
    <row r="18" spans="1:1" ht="21" customHeight="1">
      <c r="A18" s="674" t="s">
        <v>382</v>
      </c>
    </row>
    <row r="19" spans="1:1" ht="21" customHeight="1">
      <c r="A19" s="673" t="s">
        <v>220</v>
      </c>
    </row>
    <row r="20" spans="1:1" ht="21" customHeight="1">
      <c r="A20" s="674" t="s">
        <v>65</v>
      </c>
    </row>
    <row r="21" spans="1:1" ht="21" customHeight="1">
      <c r="A21" s="674" t="s">
        <v>413</v>
      </c>
    </row>
    <row r="22" spans="1:1" ht="21" customHeight="1">
      <c r="A22" s="672" t="s">
        <v>54</v>
      </c>
    </row>
    <row r="23" spans="1:1" ht="21" customHeight="1">
      <c r="A23" s="673" t="s">
        <v>227</v>
      </c>
    </row>
    <row r="24" spans="1:1" ht="21" customHeight="1">
      <c r="A24" s="672" t="s">
        <v>230</v>
      </c>
    </row>
    <row r="25" spans="1:1" ht="21" customHeight="1">
      <c r="A25" s="673" t="s">
        <v>231</v>
      </c>
    </row>
    <row r="26" spans="1:1" ht="21" customHeight="1">
      <c r="A26" s="673" t="s">
        <v>233</v>
      </c>
    </row>
    <row r="27" spans="1:1" ht="21" customHeight="1">
      <c r="A27" s="673" t="s">
        <v>186</v>
      </c>
    </row>
    <row r="28" spans="1:1" ht="21" customHeight="1">
      <c r="A28" s="672" t="s">
        <v>236</v>
      </c>
    </row>
    <row r="29" spans="1:1" ht="21" customHeight="1">
      <c r="A29" s="673" t="s">
        <v>237</v>
      </c>
    </row>
    <row r="30" spans="1:1" ht="21" customHeight="1">
      <c r="A30" s="672" t="s">
        <v>240</v>
      </c>
    </row>
    <row r="31" spans="1:1" ht="21" customHeight="1">
      <c r="A31" s="673" t="s">
        <v>157</v>
      </c>
    </row>
    <row r="32" spans="1:1" ht="21" customHeight="1">
      <c r="A32" s="673" t="s">
        <v>195</v>
      </c>
    </row>
    <row r="33" spans="1:1" ht="21" customHeight="1">
      <c r="A33" s="672" t="s">
        <v>241</v>
      </c>
    </row>
    <row r="34" spans="1:1" ht="21" customHeight="1">
      <c r="A34" s="303" t="s">
        <v>16</v>
      </c>
    </row>
    <row r="35" spans="1:1" ht="21" customHeight="1">
      <c r="A35" s="303" t="s">
        <v>41</v>
      </c>
    </row>
    <row r="36" spans="1:1" ht="21" customHeight="1">
      <c r="A36" s="672" t="s">
        <v>181</v>
      </c>
    </row>
    <row r="37" spans="1:1" ht="21" customHeight="1">
      <c r="A37" s="672" t="s">
        <v>244</v>
      </c>
    </row>
    <row r="38" spans="1:1" ht="21" customHeight="1">
      <c r="A38" s="672" t="s">
        <v>206</v>
      </c>
    </row>
    <row r="39" spans="1:1" ht="21" customHeight="1">
      <c r="A39" s="672" t="s">
        <v>71</v>
      </c>
    </row>
    <row r="40" spans="1:1" ht="21" customHeight="1">
      <c r="A40" s="673" t="s">
        <v>246</v>
      </c>
    </row>
    <row r="41" spans="1:1" ht="21" customHeight="1">
      <c r="A41" s="672" t="s">
        <v>40</v>
      </c>
    </row>
    <row r="42" spans="1:1" ht="21" customHeight="1">
      <c r="A42" s="673" t="s">
        <v>248</v>
      </c>
    </row>
    <row r="43" spans="1:1" ht="21" customHeight="1">
      <c r="A43" s="673" t="s">
        <v>250</v>
      </c>
    </row>
  </sheetData>
  <phoneticPr fontId="21"/>
  <printOptions horizontalCentered="1"/>
  <pageMargins left="0.51181102362204722" right="0.11811023622047244" top="0.74803149606299213" bottom="0.74803149606299213" header="0.31496062992125984" footer="0.31496062992125984"/>
  <pageSetup paperSize="9" scale="90"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A1:D50"/>
  <sheetViews>
    <sheetView view="pageBreakPreview" zoomScale="80" zoomScaleSheetLayoutView="80" workbookViewId="0">
      <selection sqref="A1:B1"/>
    </sheetView>
  </sheetViews>
  <sheetFormatPr defaultRowHeight="13.5"/>
  <cols>
    <col min="1" max="1" width="4.625" customWidth="1"/>
    <col min="2" max="2" width="25.125" customWidth="1"/>
    <col min="3" max="3" width="33.125" customWidth="1"/>
    <col min="4" max="4" width="33.5" customWidth="1"/>
  </cols>
  <sheetData>
    <row r="1" spans="1:4">
      <c r="A1" s="675" t="str">
        <f>目次!F1</f>
        <v>【契約監理/20240401/第1版】</v>
      </c>
      <c r="B1" s="675"/>
    </row>
    <row r="2" spans="1:4" ht="14.25">
      <c r="A2" s="676" t="s">
        <v>367</v>
      </c>
      <c r="B2" s="181"/>
      <c r="C2" s="181"/>
      <c r="D2" s="181"/>
    </row>
    <row r="3" spans="1:4" ht="38.25" customHeight="1">
      <c r="A3" s="677" t="s">
        <v>368</v>
      </c>
      <c r="B3" s="688"/>
      <c r="C3" s="688"/>
      <c r="D3" s="688"/>
    </row>
    <row r="4" spans="1:4" ht="9.75" customHeight="1">
      <c r="A4" s="678"/>
    </row>
    <row r="5" spans="1:4">
      <c r="A5" s="679" t="s">
        <v>255</v>
      </c>
      <c r="B5" s="181"/>
      <c r="C5" s="181"/>
      <c r="D5" s="181"/>
    </row>
    <row r="6" spans="1:4" ht="9.75" customHeight="1">
      <c r="A6" s="678"/>
    </row>
    <row r="7" spans="1:4">
      <c r="A7" s="680" t="s">
        <v>116</v>
      </c>
      <c r="B7" s="181"/>
      <c r="C7" s="181"/>
      <c r="D7" s="181"/>
    </row>
    <row r="8" spans="1:4" ht="6" customHeight="1">
      <c r="A8" s="680" t="s">
        <v>328</v>
      </c>
      <c r="B8" s="181"/>
      <c r="C8" s="181"/>
      <c r="D8" s="181"/>
    </row>
    <row r="9" spans="1:4" ht="18.95" customHeight="1">
      <c r="A9" s="681" t="s">
        <v>315</v>
      </c>
      <c r="B9" s="689" t="s">
        <v>292</v>
      </c>
      <c r="C9" s="689" t="s">
        <v>370</v>
      </c>
      <c r="D9" s="689" t="s">
        <v>371</v>
      </c>
    </row>
    <row r="10" spans="1:4" ht="18.95" customHeight="1">
      <c r="A10" s="682" t="s">
        <v>48</v>
      </c>
      <c r="B10" s="690" t="s">
        <v>314</v>
      </c>
      <c r="C10" s="690" t="s">
        <v>372</v>
      </c>
      <c r="D10" s="690" t="s">
        <v>128</v>
      </c>
    </row>
    <row r="11" spans="1:4" ht="18.95" customHeight="1">
      <c r="A11" s="682" t="s">
        <v>53</v>
      </c>
      <c r="B11" s="691"/>
      <c r="C11" s="691" t="s">
        <v>4</v>
      </c>
      <c r="D11" s="691" t="s">
        <v>373</v>
      </c>
    </row>
    <row r="12" spans="1:4" ht="18.95" customHeight="1">
      <c r="A12" s="682" t="s">
        <v>374</v>
      </c>
      <c r="B12" s="692"/>
      <c r="C12" s="692"/>
      <c r="D12" s="692" t="s">
        <v>85</v>
      </c>
    </row>
    <row r="13" spans="1:4" ht="18.95" customHeight="1">
      <c r="A13" s="682" t="s">
        <v>126</v>
      </c>
      <c r="B13" s="691" t="s">
        <v>20</v>
      </c>
      <c r="C13" s="691" t="s">
        <v>25</v>
      </c>
      <c r="D13" s="691" t="s">
        <v>128</v>
      </c>
    </row>
    <row r="14" spans="1:4" ht="18.95" customHeight="1">
      <c r="A14" s="682" t="s">
        <v>197</v>
      </c>
      <c r="B14" s="691"/>
      <c r="C14" s="691" t="s">
        <v>4</v>
      </c>
      <c r="D14" s="691" t="s">
        <v>373</v>
      </c>
    </row>
    <row r="15" spans="1:4" ht="18.95" customHeight="1">
      <c r="A15" s="682" t="s">
        <v>251</v>
      </c>
      <c r="B15" s="691"/>
      <c r="C15" s="691"/>
      <c r="D15" s="691" t="s">
        <v>194</v>
      </c>
    </row>
    <row r="16" spans="1:4" ht="18.95" customHeight="1">
      <c r="A16" s="682" t="s">
        <v>192</v>
      </c>
      <c r="B16" s="690" t="s">
        <v>375</v>
      </c>
      <c r="C16" s="690" t="s">
        <v>145</v>
      </c>
      <c r="D16" s="690" t="s">
        <v>128</v>
      </c>
    </row>
    <row r="17" spans="1:4" ht="18.95" customHeight="1">
      <c r="A17" s="682" t="s">
        <v>205</v>
      </c>
      <c r="B17" s="691"/>
      <c r="C17" s="691" t="s">
        <v>4</v>
      </c>
      <c r="D17" s="691" t="s">
        <v>373</v>
      </c>
    </row>
    <row r="18" spans="1:4" ht="18.95" customHeight="1">
      <c r="A18" s="682" t="s">
        <v>376</v>
      </c>
      <c r="B18" s="692"/>
      <c r="C18" s="692"/>
      <c r="D18" s="692"/>
    </row>
    <row r="19" spans="1:4" ht="18.95" customHeight="1">
      <c r="A19" s="682" t="s">
        <v>166</v>
      </c>
      <c r="B19" s="690" t="s">
        <v>29</v>
      </c>
      <c r="C19" s="690" t="s">
        <v>324</v>
      </c>
      <c r="D19" s="690" t="s">
        <v>128</v>
      </c>
    </row>
    <row r="20" spans="1:4" ht="18.95" customHeight="1">
      <c r="A20" s="682" t="s">
        <v>377</v>
      </c>
      <c r="B20" s="691"/>
      <c r="C20" s="691" t="s">
        <v>4</v>
      </c>
      <c r="D20" s="691" t="s">
        <v>373</v>
      </c>
    </row>
    <row r="21" spans="1:4" ht="18.95" customHeight="1">
      <c r="A21" s="682" t="s">
        <v>378</v>
      </c>
      <c r="B21" s="692"/>
      <c r="C21" s="692"/>
      <c r="D21" s="692"/>
    </row>
    <row r="22" spans="1:4" ht="18.95" customHeight="1">
      <c r="A22" s="682" t="s">
        <v>18</v>
      </c>
      <c r="B22" s="691" t="s">
        <v>149</v>
      </c>
      <c r="C22" s="691" t="s">
        <v>96</v>
      </c>
      <c r="D22" s="691" t="s">
        <v>128</v>
      </c>
    </row>
    <row r="23" spans="1:4" ht="18.95" customHeight="1">
      <c r="A23" s="682" t="s">
        <v>243</v>
      </c>
      <c r="B23" s="691"/>
      <c r="C23" s="691" t="s">
        <v>4</v>
      </c>
      <c r="D23" s="691" t="s">
        <v>373</v>
      </c>
    </row>
    <row r="24" spans="1:4" ht="18.95" customHeight="1">
      <c r="A24" s="683"/>
      <c r="B24" s="692"/>
      <c r="C24" s="692"/>
      <c r="D24" s="692"/>
    </row>
    <row r="25" spans="1:4">
      <c r="A25" s="684" t="s">
        <v>200</v>
      </c>
      <c r="B25" s="181"/>
      <c r="C25" s="181"/>
      <c r="D25" s="181"/>
    </row>
    <row r="26" spans="1:4">
      <c r="A26" s="678"/>
    </row>
    <row r="27" spans="1:4">
      <c r="A27" s="685" t="s">
        <v>401</v>
      </c>
      <c r="B27" s="685"/>
      <c r="C27" s="685"/>
      <c r="D27" s="697" t="s">
        <v>402</v>
      </c>
    </row>
    <row r="28" spans="1:4">
      <c r="A28" s="680" t="s">
        <v>380</v>
      </c>
      <c r="B28" s="181"/>
      <c r="C28" s="181"/>
      <c r="D28" s="181"/>
    </row>
    <row r="29" spans="1:4">
      <c r="A29" s="678"/>
    </row>
    <row r="30" spans="1:4">
      <c r="A30" s="680" t="s">
        <v>185</v>
      </c>
      <c r="B30" s="181"/>
      <c r="C30" s="181"/>
      <c r="D30" s="181"/>
    </row>
    <row r="31" spans="1:4" ht="9.1999999999999993" customHeight="1">
      <c r="A31" s="686" t="s">
        <v>62</v>
      </c>
      <c r="B31" s="686"/>
      <c r="C31" s="693" t="s">
        <v>347</v>
      </c>
      <c r="D31" s="693" t="s">
        <v>290</v>
      </c>
    </row>
    <row r="32" spans="1:4" ht="13.5" customHeight="1">
      <c r="A32" s="686"/>
      <c r="B32" s="686"/>
      <c r="C32" s="694"/>
      <c r="D32" s="694"/>
    </row>
    <row r="33" spans="1:4" ht="13.9" customHeight="1">
      <c r="A33" s="686"/>
      <c r="B33" s="686"/>
      <c r="C33" s="695"/>
      <c r="D33" s="695"/>
    </row>
    <row r="34" spans="1:4" ht="20.100000000000001" customHeight="1">
      <c r="A34" s="687"/>
      <c r="B34" s="687"/>
      <c r="C34" s="689"/>
      <c r="D34" s="689"/>
    </row>
    <row r="35" spans="1:4" ht="20.100000000000001" customHeight="1">
      <c r="A35" s="687"/>
      <c r="B35" s="687"/>
      <c r="C35" s="696"/>
      <c r="D35" s="696"/>
    </row>
    <row r="36" spans="1:4" ht="20.100000000000001" customHeight="1">
      <c r="A36" s="687"/>
      <c r="B36" s="687"/>
      <c r="C36" s="689"/>
      <c r="D36" s="689"/>
    </row>
    <row r="37" spans="1:4" ht="20.100000000000001" customHeight="1">
      <c r="A37" s="687"/>
      <c r="B37" s="687"/>
      <c r="C37" s="696"/>
      <c r="D37" s="696"/>
    </row>
    <row r="38" spans="1:4" ht="20.100000000000001" customHeight="1">
      <c r="A38" s="687"/>
      <c r="B38" s="687"/>
      <c r="C38" s="689"/>
      <c r="D38" s="689"/>
    </row>
    <row r="39" spans="1:4" ht="20.100000000000001" customHeight="1">
      <c r="A39" s="687"/>
      <c r="B39" s="687"/>
      <c r="C39" s="696"/>
      <c r="D39" s="696"/>
    </row>
    <row r="40" spans="1:4" ht="20.100000000000001" customHeight="1">
      <c r="A40" s="687"/>
      <c r="B40" s="687"/>
      <c r="C40" s="689"/>
      <c r="D40" s="689"/>
    </row>
    <row r="41" spans="1:4" ht="20.100000000000001" customHeight="1">
      <c r="A41" s="687"/>
      <c r="B41" s="687"/>
      <c r="C41" s="696"/>
      <c r="D41" s="696"/>
    </row>
    <row r="42" spans="1:4" ht="20.100000000000001" customHeight="1">
      <c r="A42" s="687"/>
      <c r="B42" s="687"/>
      <c r="C42" s="689"/>
      <c r="D42" s="689"/>
    </row>
    <row r="43" spans="1:4" ht="20.100000000000001" customHeight="1">
      <c r="A43" s="687"/>
      <c r="B43" s="687"/>
      <c r="C43" s="696"/>
      <c r="D43" s="696"/>
    </row>
    <row r="44" spans="1:4" ht="20.100000000000001" customHeight="1">
      <c r="A44" s="687"/>
      <c r="B44" s="687"/>
      <c r="C44" s="689"/>
      <c r="D44" s="689"/>
    </row>
    <row r="45" spans="1:4" ht="20.100000000000001" customHeight="1">
      <c r="A45" s="687"/>
      <c r="B45" s="687"/>
      <c r="C45" s="696"/>
      <c r="D45" s="696"/>
    </row>
    <row r="46" spans="1:4">
      <c r="A46" s="684" t="s">
        <v>381</v>
      </c>
      <c r="B46" s="181"/>
      <c r="C46" s="181"/>
      <c r="D46" s="181"/>
    </row>
    <row r="47" spans="1:4" ht="24" customHeight="1">
      <c r="A47" s="684" t="s">
        <v>341</v>
      </c>
      <c r="B47" s="181"/>
      <c r="C47" s="181"/>
      <c r="D47" s="181"/>
    </row>
    <row r="48" spans="1:4">
      <c r="A48" s="678"/>
    </row>
    <row r="49" spans="1:4" ht="15" customHeight="1">
      <c r="A49" s="685" t="s">
        <v>399</v>
      </c>
      <c r="B49" s="685"/>
      <c r="C49" s="685"/>
      <c r="D49" s="697" t="s">
        <v>325</v>
      </c>
    </row>
    <row r="50" spans="1:4">
      <c r="A50" s="680" t="s">
        <v>383</v>
      </c>
      <c r="B50" s="181"/>
      <c r="C50" s="181"/>
      <c r="D50" s="181"/>
    </row>
  </sheetData>
  <mergeCells count="35">
    <mergeCell ref="A1:B1"/>
    <mergeCell ref="A2:D2"/>
    <mergeCell ref="A3:D3"/>
    <mergeCell ref="A5:D5"/>
    <mergeCell ref="A7:D7"/>
    <mergeCell ref="A8:D8"/>
    <mergeCell ref="A25:D25"/>
    <mergeCell ref="A27:C27"/>
    <mergeCell ref="A28:D28"/>
    <mergeCell ref="A30:D30"/>
    <mergeCell ref="A46:D46"/>
    <mergeCell ref="A47:D47"/>
    <mergeCell ref="A49:C49"/>
    <mergeCell ref="A50:D50"/>
    <mergeCell ref="A31:B33"/>
    <mergeCell ref="C31:C33"/>
    <mergeCell ref="D31:D33"/>
    <mergeCell ref="A34:B35"/>
    <mergeCell ref="C34:C35"/>
    <mergeCell ref="D34:D35"/>
    <mergeCell ref="A36:B37"/>
    <mergeCell ref="C36:C37"/>
    <mergeCell ref="D36:D37"/>
    <mergeCell ref="A38:B39"/>
    <mergeCell ref="C38:C39"/>
    <mergeCell ref="D38:D39"/>
    <mergeCell ref="A40:B41"/>
    <mergeCell ref="C40:C41"/>
    <mergeCell ref="D40:D41"/>
    <mergeCell ref="A42:B43"/>
    <mergeCell ref="C42:C43"/>
    <mergeCell ref="D42:D43"/>
    <mergeCell ref="A44:B45"/>
    <mergeCell ref="C44:C45"/>
    <mergeCell ref="D44:D45"/>
  </mergeCells>
  <phoneticPr fontId="21"/>
  <pageMargins left="0.7" right="0.7" top="0.75" bottom="0.75" header="0.3" footer="0.3"/>
  <pageSetup paperSize="9" scale="92"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dimension ref="B1:AW48"/>
  <sheetViews>
    <sheetView showGridLines="0" showZeros="0" zoomScale="80" zoomScaleNormal="80" workbookViewId="0">
      <pane ySplit="10" topLeftCell="A11" activePane="bottomLeft" state="frozen"/>
      <selection pane="bottomLeft" activeCell="AP48" sqref="AP48"/>
    </sheetView>
  </sheetViews>
  <sheetFormatPr defaultColWidth="2.125" defaultRowHeight="21.95" customHeight="1"/>
  <cols>
    <col min="1" max="16384" width="2.125" style="38"/>
  </cols>
  <sheetData>
    <row r="1" spans="2:49" ht="5.0999999999999996" customHeight="1">
      <c r="B1" s="39"/>
      <c r="C1" s="39"/>
      <c r="D1" s="39"/>
      <c r="E1" s="39"/>
      <c r="F1" s="39"/>
      <c r="G1" s="39"/>
      <c r="H1" s="39"/>
    </row>
    <row r="2" spans="2:49" ht="15" customHeight="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row>
    <row r="3" spans="2:49" ht="15" customHeight="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row>
    <row r="4" spans="2:49" ht="15" customHeight="1">
      <c r="B4" s="40" t="s">
        <v>256</v>
      </c>
      <c r="C4" s="44"/>
      <c r="D4" s="44"/>
      <c r="E4" s="44"/>
      <c r="F4" s="44"/>
      <c r="G4" s="44"/>
      <c r="H4" s="44"/>
      <c r="I4" s="44"/>
      <c r="J4" s="44"/>
      <c r="K4" s="61"/>
      <c r="L4" s="67"/>
      <c r="M4" s="73"/>
      <c r="N4" s="73"/>
      <c r="O4" s="73"/>
      <c r="P4" s="73"/>
      <c r="Q4" s="73"/>
      <c r="R4" s="73"/>
      <c r="S4" s="73"/>
      <c r="T4" s="73"/>
      <c r="U4" s="73"/>
      <c r="V4" s="73"/>
      <c r="W4" s="73"/>
      <c r="X4" s="73"/>
      <c r="Y4" s="73"/>
      <c r="Z4" s="73"/>
      <c r="AA4" s="89" t="s">
        <v>32</v>
      </c>
      <c r="AB4" s="84"/>
      <c r="AC4" s="84"/>
      <c r="AD4" s="84"/>
      <c r="AE4" s="93"/>
    </row>
    <row r="5" spans="2:49" ht="15" customHeight="1">
      <c r="B5" s="40" t="s">
        <v>51</v>
      </c>
      <c r="C5" s="44"/>
      <c r="D5" s="44"/>
      <c r="E5" s="44"/>
      <c r="F5" s="44"/>
      <c r="G5" s="44"/>
      <c r="H5" s="44"/>
      <c r="I5" s="44"/>
      <c r="J5" s="44"/>
      <c r="K5" s="61"/>
      <c r="L5" s="68" t="s">
        <v>301</v>
      </c>
      <c r="M5" s="74"/>
      <c r="N5" s="74"/>
      <c r="O5" s="74"/>
      <c r="P5" s="74"/>
      <c r="Q5" s="83" t="s">
        <v>68</v>
      </c>
      <c r="R5" s="83"/>
      <c r="S5" s="74"/>
      <c r="T5" s="74"/>
      <c r="U5" s="83" t="s">
        <v>77</v>
      </c>
      <c r="V5" s="83"/>
      <c r="W5" s="74"/>
      <c r="X5" s="74"/>
      <c r="Y5" s="83" t="s">
        <v>9</v>
      </c>
      <c r="Z5" s="83"/>
      <c r="AA5" s="83"/>
      <c r="AB5" s="83"/>
      <c r="AC5" s="83"/>
      <c r="AD5" s="83"/>
      <c r="AE5" s="94"/>
      <c r="AG5" s="99" t="str">
        <f>L5&amp;IF(O5="","　　　年　　　　月　　　　日",IF(O5&lt;10,"　　","　")&amp;DBCS(O5)&amp;"年"&amp;IF(S5&lt;10,"　　","　")&amp;DBCS(S5)&amp;"月"&amp;IF(W5&lt;10,"　　","　")&amp;DBCS(W5)&amp;"日")</f>
        <v>令和　　　年　　　　月　　　　日</v>
      </c>
      <c r="AH5" s="99"/>
      <c r="AI5" s="99"/>
      <c r="AJ5" s="99"/>
      <c r="AK5" s="99"/>
      <c r="AL5" s="99"/>
      <c r="AM5" s="99"/>
      <c r="AN5" s="99"/>
      <c r="AO5" s="99"/>
      <c r="AP5" s="99"/>
      <c r="AQ5" s="99"/>
      <c r="AR5" s="99"/>
      <c r="AS5" s="99"/>
      <c r="AT5" s="99"/>
      <c r="AU5" s="99"/>
      <c r="AV5" s="99"/>
      <c r="AW5" s="99"/>
    </row>
    <row r="6" spans="2:49" ht="15" customHeight="1">
      <c r="B6" s="41" t="s">
        <v>95</v>
      </c>
      <c r="C6" s="45"/>
      <c r="D6" s="45"/>
      <c r="E6" s="50"/>
      <c r="F6" s="54" t="s">
        <v>81</v>
      </c>
      <c r="G6" s="57"/>
      <c r="H6" s="57"/>
      <c r="I6" s="57"/>
      <c r="J6" s="57"/>
      <c r="K6" s="62"/>
      <c r="L6" s="69"/>
      <c r="M6" s="75"/>
      <c r="N6" s="75"/>
      <c r="O6" s="75"/>
      <c r="P6" s="75"/>
      <c r="Q6" s="75"/>
      <c r="R6" s="75"/>
      <c r="S6" s="75"/>
      <c r="T6" s="75"/>
      <c r="U6" s="75"/>
      <c r="V6" s="75"/>
      <c r="W6" s="75"/>
      <c r="X6" s="75"/>
      <c r="Y6" s="75"/>
      <c r="Z6" s="75"/>
      <c r="AA6" s="75"/>
      <c r="AB6" s="75"/>
      <c r="AC6" s="75"/>
      <c r="AD6" s="75"/>
      <c r="AE6" s="95"/>
      <c r="AG6" s="99" t="str">
        <f>LEFT(L5,1)&amp;"　"&amp;RIGHT(L5,1)&amp;IF(O5="","　　　　年　　　　　月　　　　　日",IF(O5&lt;10,"　　","　")&amp;DBCS(O5)&amp;"　年"&amp;IF(S5&lt;10,"　　","　")&amp;DBCS(S5)&amp;"　月"&amp;IF(W5&lt;10,"　　","　")&amp;DBCS(W5)&amp;"　日")</f>
        <v>令　和　　　　年　　　　　月　　　　　日</v>
      </c>
      <c r="AH6" s="99"/>
      <c r="AI6" s="99"/>
      <c r="AJ6" s="99"/>
      <c r="AK6" s="99"/>
      <c r="AL6" s="99"/>
      <c r="AM6" s="99"/>
      <c r="AN6" s="99"/>
      <c r="AO6" s="99"/>
      <c r="AP6" s="99"/>
      <c r="AQ6" s="99"/>
      <c r="AR6" s="99"/>
      <c r="AS6" s="99"/>
      <c r="AT6" s="99"/>
      <c r="AU6" s="99"/>
      <c r="AV6" s="99"/>
      <c r="AW6" s="99"/>
    </row>
    <row r="7" spans="2:49" ht="15" customHeight="1">
      <c r="B7" s="42"/>
      <c r="C7" s="46"/>
      <c r="D7" s="46"/>
      <c r="E7" s="51"/>
      <c r="F7" s="55" t="s">
        <v>61</v>
      </c>
      <c r="G7" s="58"/>
      <c r="H7" s="58"/>
      <c r="I7" s="58"/>
      <c r="J7" s="58"/>
      <c r="K7" s="63"/>
      <c r="L7" s="70"/>
      <c r="M7" s="76"/>
      <c r="N7" s="76"/>
      <c r="O7" s="76"/>
      <c r="P7" s="76"/>
      <c r="Q7" s="76"/>
      <c r="R7" s="76"/>
      <c r="S7" s="76"/>
      <c r="T7" s="76"/>
      <c r="U7" s="76"/>
      <c r="V7" s="76"/>
      <c r="W7" s="76"/>
      <c r="X7" s="76"/>
      <c r="Y7" s="76"/>
      <c r="Z7" s="76"/>
      <c r="AA7" s="76"/>
      <c r="AB7" s="76"/>
      <c r="AC7" s="76"/>
      <c r="AD7" s="76"/>
      <c r="AE7" s="96"/>
    </row>
    <row r="8" spans="2:49" ht="15" customHeight="1">
      <c r="B8" s="42"/>
      <c r="C8" s="46"/>
      <c r="D8" s="46"/>
      <c r="E8" s="51"/>
      <c r="F8" s="55" t="s">
        <v>63</v>
      </c>
      <c r="G8" s="58"/>
      <c r="H8" s="58"/>
      <c r="I8" s="58"/>
      <c r="J8" s="58"/>
      <c r="K8" s="63"/>
      <c r="L8" s="70"/>
      <c r="M8" s="76"/>
      <c r="N8" s="76"/>
      <c r="O8" s="76"/>
      <c r="P8" s="76"/>
      <c r="Q8" s="76"/>
      <c r="R8" s="76"/>
      <c r="S8" s="76"/>
      <c r="T8" s="76"/>
      <c r="U8" s="76"/>
      <c r="V8" s="76"/>
      <c r="W8" s="76"/>
      <c r="X8" s="76"/>
      <c r="Y8" s="76"/>
      <c r="Z8" s="76"/>
      <c r="AA8" s="76"/>
      <c r="AB8" s="76"/>
      <c r="AC8" s="76"/>
      <c r="AD8" s="76"/>
      <c r="AE8" s="96"/>
    </row>
    <row r="9" spans="2:49" ht="15" customHeight="1">
      <c r="B9" s="43"/>
      <c r="C9" s="47"/>
      <c r="D9" s="47"/>
      <c r="E9" s="52"/>
      <c r="F9" s="56" t="s">
        <v>82</v>
      </c>
      <c r="G9" s="59"/>
      <c r="H9" s="59"/>
      <c r="I9" s="59"/>
      <c r="J9" s="59"/>
      <c r="K9" s="64"/>
      <c r="L9" s="71"/>
      <c r="M9" s="77"/>
      <c r="N9" s="77"/>
      <c r="O9" s="77"/>
      <c r="P9" s="77"/>
      <c r="Q9" s="77"/>
      <c r="R9" s="77"/>
      <c r="S9" s="77"/>
      <c r="T9" s="77"/>
      <c r="U9" s="77"/>
      <c r="V9" s="77"/>
      <c r="W9" s="77"/>
      <c r="X9" s="77"/>
      <c r="Y9" s="77"/>
      <c r="Z9" s="77"/>
      <c r="AA9" s="77"/>
      <c r="AB9" s="77"/>
      <c r="AC9" s="77"/>
      <c r="AD9" s="77"/>
      <c r="AE9" s="97"/>
    </row>
    <row r="10" spans="2:49" ht="5.0999999999999996" customHeight="1"/>
    <row r="14" spans="2:49" ht="21.95" customHeight="1">
      <c r="B14" s="38" t="s">
        <v>100</v>
      </c>
    </row>
    <row r="17" spans="3:41" ht="21.95" customHeight="1">
      <c r="I17" s="60" t="s">
        <v>262</v>
      </c>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row>
    <row r="19" spans="3:41" ht="21.95" customHeight="1">
      <c r="AN19" s="82"/>
      <c r="AO19" s="101" t="str">
        <f>AG5</f>
        <v>令和　　　年　　　　月　　　　日</v>
      </c>
    </row>
    <row r="22" spans="3:41" ht="21.95" customHeight="1">
      <c r="C22" s="48" t="s">
        <v>76</v>
      </c>
      <c r="D22" s="48"/>
      <c r="E22" s="48"/>
      <c r="F22" s="48"/>
      <c r="G22" s="48"/>
      <c r="H22" s="48"/>
      <c r="I22" s="48"/>
      <c r="J22" s="48"/>
      <c r="K22" s="48"/>
      <c r="L22" s="48"/>
      <c r="M22" s="48"/>
      <c r="N22" s="48"/>
      <c r="P22" s="39"/>
    </row>
    <row r="25" spans="3:41" ht="21.95" customHeight="1">
      <c r="R25" s="38" t="s">
        <v>95</v>
      </c>
      <c r="V25" s="38" t="s">
        <v>11</v>
      </c>
      <c r="Z25" s="78">
        <f>L6</f>
        <v>0</v>
      </c>
      <c r="AA25" s="78"/>
      <c r="AB25" s="78"/>
      <c r="AC25" s="78"/>
      <c r="AD25" s="78"/>
      <c r="AE25" s="78"/>
      <c r="AF25" s="78"/>
      <c r="AG25" s="78"/>
      <c r="AH25" s="78"/>
      <c r="AI25" s="78"/>
      <c r="AJ25" s="78"/>
      <c r="AK25" s="78"/>
      <c r="AL25" s="78"/>
      <c r="AM25" s="78"/>
      <c r="AN25" s="78"/>
      <c r="AO25" s="79"/>
    </row>
    <row r="26" spans="3:41" ht="21.95" customHeight="1">
      <c r="Z26" s="86"/>
      <c r="AA26" s="86"/>
      <c r="AB26" s="86"/>
      <c r="AC26" s="86"/>
      <c r="AD26" s="86"/>
      <c r="AE26" s="86"/>
      <c r="AF26" s="86"/>
      <c r="AG26" s="86"/>
      <c r="AH26" s="86"/>
      <c r="AI26" s="86"/>
      <c r="AJ26" s="86"/>
      <c r="AK26" s="86"/>
      <c r="AL26" s="86"/>
      <c r="AM26" s="86"/>
      <c r="AN26" s="86"/>
      <c r="AO26" s="86"/>
    </row>
    <row r="27" spans="3:41" ht="21.95" customHeight="1">
      <c r="X27" s="85"/>
      <c r="Z27" s="87">
        <f>L7</f>
        <v>0</v>
      </c>
      <c r="AA27" s="87"/>
      <c r="AB27" s="87"/>
      <c r="AC27" s="87"/>
      <c r="AD27" s="87"/>
      <c r="AE27" s="87"/>
      <c r="AF27" s="87"/>
      <c r="AG27" s="87"/>
      <c r="AH27" s="87"/>
      <c r="AI27" s="87"/>
      <c r="AJ27" s="87"/>
      <c r="AK27" s="87"/>
      <c r="AL27" s="87"/>
      <c r="AM27" s="87"/>
      <c r="AN27" s="87"/>
      <c r="AO27" s="87"/>
    </row>
    <row r="28" spans="3:41" ht="21.95" customHeight="1">
      <c r="V28" s="38" t="s">
        <v>106</v>
      </c>
      <c r="Z28" s="88">
        <f>L8</f>
        <v>0</v>
      </c>
      <c r="AA28" s="88"/>
      <c r="AB28" s="88"/>
      <c r="AC28" s="88"/>
      <c r="AD28" s="88"/>
      <c r="AE28" s="98"/>
      <c r="AF28" s="98">
        <f>L9</f>
        <v>0</v>
      </c>
      <c r="AG28" s="98"/>
      <c r="AH28" s="98"/>
      <c r="AI28" s="98"/>
      <c r="AJ28" s="98"/>
      <c r="AK28" s="98"/>
      <c r="AL28" s="98"/>
      <c r="AM28" s="98"/>
      <c r="AN28" s="100" t="s">
        <v>22</v>
      </c>
      <c r="AO28" s="100"/>
    </row>
    <row r="31" spans="3:41" ht="21.95" customHeight="1">
      <c r="AA31" s="53"/>
      <c r="AB31" s="53"/>
      <c r="AC31" s="53"/>
      <c r="AD31" s="53"/>
      <c r="AE31" s="53"/>
      <c r="AF31" s="53"/>
    </row>
    <row r="32" spans="3:41" ht="21.95" customHeight="1">
      <c r="C32" s="38" t="s">
        <v>74</v>
      </c>
    </row>
    <row r="35" spans="3:41" ht="21.95" customHeight="1">
      <c r="C35" s="49" t="s">
        <v>31</v>
      </c>
      <c r="E35" s="53" t="s">
        <v>274</v>
      </c>
      <c r="F35" s="53"/>
      <c r="G35" s="53"/>
      <c r="H35" s="53"/>
      <c r="I35" s="53"/>
      <c r="J35" s="53"/>
      <c r="M35" s="78">
        <f>L2</f>
        <v>0</v>
      </c>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row>
    <row r="36" spans="3:41" ht="21.95" customHeight="1">
      <c r="C36" s="49"/>
    </row>
    <row r="37" spans="3:41" ht="21.95" customHeight="1">
      <c r="C37" s="49" t="s">
        <v>110</v>
      </c>
      <c r="E37" s="53" t="s">
        <v>278</v>
      </c>
      <c r="F37" s="53"/>
      <c r="G37" s="53"/>
      <c r="H37" s="53"/>
      <c r="I37" s="53"/>
      <c r="J37" s="53"/>
      <c r="M37" s="79" t="str">
        <f>L3&amp;"　"&amp;IF(O3="","　　　　　   　　　",O3)&amp;"　"&amp;X3</f>
        <v>津山市　　　　　　   　　　　地内</v>
      </c>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row>
    <row r="38" spans="3:41" ht="21.95" customHeight="1">
      <c r="C38" s="49"/>
    </row>
    <row r="39" spans="3:41" ht="21.95" customHeight="1">
      <c r="C39" s="49" t="s">
        <v>112</v>
      </c>
      <c r="E39" s="53" t="s">
        <v>117</v>
      </c>
      <c r="F39" s="53"/>
      <c r="G39" s="53"/>
      <c r="H39" s="53"/>
      <c r="I39" s="53"/>
      <c r="J39" s="53"/>
      <c r="M39" s="80">
        <f>L4</f>
        <v>0</v>
      </c>
      <c r="N39" s="80"/>
      <c r="O39" s="80"/>
      <c r="P39" s="80"/>
      <c r="Q39" s="80"/>
      <c r="R39" s="80"/>
      <c r="S39" s="80"/>
      <c r="T39" s="80"/>
      <c r="U39" s="80"/>
      <c r="V39" s="80"/>
      <c r="W39" s="80"/>
      <c r="X39" s="80"/>
      <c r="Y39" s="80"/>
      <c r="Z39" s="80"/>
      <c r="AA39" s="80"/>
      <c r="AB39" s="80"/>
      <c r="AC39" s="80"/>
      <c r="AD39" s="90" t="s">
        <v>45</v>
      </c>
      <c r="AF39" s="90"/>
      <c r="AG39" s="90"/>
      <c r="AH39" s="90"/>
      <c r="AI39" s="90"/>
      <c r="AJ39" s="90"/>
      <c r="AK39" s="90"/>
      <c r="AL39" s="90"/>
    </row>
    <row r="40" spans="3:41" ht="21.95" customHeight="1">
      <c r="C40" s="49"/>
    </row>
    <row r="41" spans="3:41" ht="21.95" customHeight="1">
      <c r="C41" s="49" t="s">
        <v>47</v>
      </c>
      <c r="E41" s="53" t="s">
        <v>39</v>
      </c>
      <c r="F41" s="53"/>
      <c r="G41" s="53"/>
      <c r="H41" s="53"/>
      <c r="I41" s="53"/>
      <c r="J41" s="53"/>
      <c r="M41" s="38" t="str">
        <f>AG6</f>
        <v>令　和　　　　年　　　　　月　　　　　日</v>
      </c>
      <c r="P41" s="82"/>
      <c r="Q41" s="82"/>
      <c r="R41" s="82"/>
    </row>
    <row r="42" spans="3:41" ht="21.95" customHeight="1">
      <c r="C42" s="49"/>
    </row>
    <row r="43" spans="3:41" ht="21.95" customHeight="1">
      <c r="C43" s="49" t="s">
        <v>118</v>
      </c>
      <c r="E43" s="53" t="s">
        <v>121</v>
      </c>
      <c r="F43" s="53"/>
      <c r="G43" s="53"/>
      <c r="H43" s="53"/>
      <c r="I43" s="53"/>
      <c r="J43" s="53"/>
      <c r="M43" s="38" t="str">
        <f>M41</f>
        <v>令　和　　　　年　　　　　月　　　　　日</v>
      </c>
    </row>
    <row r="44" spans="3:41" ht="21.95" customHeight="1">
      <c r="C44" s="49"/>
    </row>
    <row r="45" spans="3:41" ht="21.95" customHeight="1">
      <c r="C45" s="49"/>
    </row>
    <row r="46" spans="3:41" ht="21.95" customHeight="1">
      <c r="C46" s="49"/>
    </row>
    <row r="48" spans="3:41" ht="21.95" customHeight="1">
      <c r="AO48" s="102" t="str">
        <f>目次!F1</f>
        <v>【契約監理/20240401/第1版】</v>
      </c>
    </row>
  </sheetData>
  <sheetProtection password="CF8E" sheet="1" objects="1" scenarios="1"/>
  <mergeCells count="44">
    <mergeCell ref="B2:K2"/>
    <mergeCell ref="L2:AE2"/>
    <mergeCell ref="B3:K3"/>
    <mergeCell ref="L3:N3"/>
    <mergeCell ref="O3:W3"/>
    <mergeCell ref="X3:AC3"/>
    <mergeCell ref="B4:K4"/>
    <mergeCell ref="L4:Z4"/>
    <mergeCell ref="B5:K5"/>
    <mergeCell ref="L5:N5"/>
    <mergeCell ref="O5:P5"/>
    <mergeCell ref="Q5:R5"/>
    <mergeCell ref="S5:T5"/>
    <mergeCell ref="U5:V5"/>
    <mergeCell ref="W5:X5"/>
    <mergeCell ref="Y5:Z5"/>
    <mergeCell ref="B6:E6"/>
    <mergeCell ref="F6:K6"/>
    <mergeCell ref="L6:AE6"/>
    <mergeCell ref="B7:E7"/>
    <mergeCell ref="F7:K7"/>
    <mergeCell ref="L7:AE7"/>
    <mergeCell ref="B8:E8"/>
    <mergeCell ref="F8:K8"/>
    <mergeCell ref="L8:AE8"/>
    <mergeCell ref="B9:E9"/>
    <mergeCell ref="F9:K9"/>
    <mergeCell ref="L9:AE9"/>
    <mergeCell ref="I17:AH17"/>
    <mergeCell ref="C22:N22"/>
    <mergeCell ref="Z25:AN25"/>
    <mergeCell ref="Z26:AO26"/>
    <mergeCell ref="Z27:AO27"/>
    <mergeCell ref="Z28:AD28"/>
    <mergeCell ref="AF28:AM28"/>
    <mergeCell ref="AN28:AO28"/>
    <mergeCell ref="E35:J35"/>
    <mergeCell ref="M35:AL35"/>
    <mergeCell ref="E37:J37"/>
    <mergeCell ref="M37:AL37"/>
    <mergeCell ref="E39:J39"/>
    <mergeCell ref="M39:AC39"/>
    <mergeCell ref="E41:J41"/>
    <mergeCell ref="E43:J43"/>
  </mergeCells>
  <phoneticPr fontId="21"/>
  <pageMargins left="0.78740157480314965" right="0.78740157480314965" top="0.98425196850393681" bottom="0.19685039370078741" header="0.51181102362204722" footer="0.51181102362204722"/>
  <pageSetup paperSize="9"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dimension ref="A1:D49"/>
  <sheetViews>
    <sheetView showGridLines="0" view="pageBreakPreview" zoomScale="80" zoomScaleSheetLayoutView="80" workbookViewId="0">
      <selection sqref="A1:B1"/>
    </sheetView>
  </sheetViews>
  <sheetFormatPr defaultRowHeight="14.25"/>
  <cols>
    <col min="1" max="1" width="4.625" style="698" customWidth="1"/>
    <col min="2" max="2" width="33.75" style="698" customWidth="1"/>
    <col min="3" max="3" width="33.375" style="698" customWidth="1"/>
    <col min="4" max="4" width="35" style="698" customWidth="1"/>
    <col min="5" max="16384" width="9" style="698" customWidth="1"/>
  </cols>
  <sheetData>
    <row r="1" spans="1:4">
      <c r="A1" s="675" t="str">
        <f>目次!F1</f>
        <v>【契約監理/20240401/第1版】</v>
      </c>
      <c r="B1" s="675"/>
    </row>
    <row r="2" spans="1:4">
      <c r="A2" s="676" t="s">
        <v>367</v>
      </c>
      <c r="B2" s="698"/>
      <c r="C2" s="698"/>
      <c r="D2" s="698"/>
    </row>
    <row r="3" spans="1:4" ht="38.25" customHeight="1">
      <c r="A3" s="677" t="s">
        <v>368</v>
      </c>
      <c r="B3" s="707"/>
      <c r="C3" s="707"/>
      <c r="D3" s="707"/>
    </row>
    <row r="4" spans="1:4" ht="9.75" customHeight="1">
      <c r="A4" s="699"/>
    </row>
    <row r="5" spans="1:4">
      <c r="A5" s="700" t="s">
        <v>189</v>
      </c>
      <c r="B5" s="698"/>
      <c r="C5" s="698"/>
      <c r="D5" s="698"/>
    </row>
    <row r="6" spans="1:4" ht="9.75" customHeight="1">
      <c r="A6" s="699"/>
    </row>
    <row r="7" spans="1:4">
      <c r="A7" s="676" t="s">
        <v>116</v>
      </c>
      <c r="B7" s="698"/>
      <c r="C7" s="698"/>
      <c r="D7" s="698"/>
    </row>
    <row r="8" spans="1:4" ht="6" customHeight="1">
      <c r="A8" s="676" t="s">
        <v>328</v>
      </c>
      <c r="B8" s="698"/>
      <c r="C8" s="698"/>
      <c r="D8" s="698"/>
    </row>
    <row r="9" spans="1:4" ht="20.100000000000001" customHeight="1">
      <c r="A9" s="701" t="s">
        <v>315</v>
      </c>
      <c r="B9" s="708" t="s">
        <v>384</v>
      </c>
      <c r="C9" s="708" t="s">
        <v>370</v>
      </c>
      <c r="D9" s="716" t="s">
        <v>371</v>
      </c>
    </row>
    <row r="10" spans="1:4" ht="20.100000000000001" customHeight="1">
      <c r="A10" s="702" t="s">
        <v>48</v>
      </c>
      <c r="B10" s="709" t="s">
        <v>299</v>
      </c>
      <c r="C10" s="709" t="s">
        <v>55</v>
      </c>
      <c r="D10" s="717" t="s">
        <v>128</v>
      </c>
    </row>
    <row r="11" spans="1:4" ht="20.100000000000001" customHeight="1">
      <c r="A11" s="702" t="s">
        <v>53</v>
      </c>
      <c r="B11" s="710"/>
      <c r="C11" s="710" t="s">
        <v>4</v>
      </c>
      <c r="D11" s="718" t="s">
        <v>373</v>
      </c>
    </row>
    <row r="12" spans="1:4" ht="20.100000000000001" customHeight="1">
      <c r="A12" s="702" t="s">
        <v>374</v>
      </c>
      <c r="B12" s="711" t="s">
        <v>385</v>
      </c>
      <c r="C12" s="711" t="s">
        <v>190</v>
      </c>
      <c r="D12" s="719" t="s">
        <v>128</v>
      </c>
    </row>
    <row r="13" spans="1:4" ht="20.100000000000001" customHeight="1">
      <c r="A13" s="702" t="s">
        <v>126</v>
      </c>
      <c r="B13" s="711"/>
      <c r="C13" s="711" t="s">
        <v>4</v>
      </c>
      <c r="D13" s="719" t="s">
        <v>373</v>
      </c>
    </row>
    <row r="14" spans="1:4" ht="20.100000000000001" customHeight="1">
      <c r="A14" s="702" t="s">
        <v>197</v>
      </c>
      <c r="B14" s="709" t="s">
        <v>379</v>
      </c>
      <c r="C14" s="709" t="s">
        <v>386</v>
      </c>
      <c r="D14" s="717" t="s">
        <v>128</v>
      </c>
    </row>
    <row r="15" spans="1:4" ht="20.100000000000001" customHeight="1">
      <c r="A15" s="702" t="s">
        <v>251</v>
      </c>
      <c r="B15" s="710"/>
      <c r="C15" s="710" t="s">
        <v>4</v>
      </c>
      <c r="D15" s="718" t="s">
        <v>373</v>
      </c>
    </row>
    <row r="16" spans="1:4" ht="20.100000000000001" customHeight="1">
      <c r="A16" s="702" t="s">
        <v>192</v>
      </c>
      <c r="B16" s="711" t="s">
        <v>13</v>
      </c>
      <c r="C16" s="711" t="s">
        <v>313</v>
      </c>
      <c r="D16" s="719" t="s">
        <v>128</v>
      </c>
    </row>
    <row r="17" spans="1:4" ht="20.100000000000001" customHeight="1">
      <c r="A17" s="702" t="s">
        <v>205</v>
      </c>
      <c r="B17" s="711"/>
      <c r="C17" s="711" t="s">
        <v>4</v>
      </c>
      <c r="D17" s="719" t="s">
        <v>373</v>
      </c>
    </row>
    <row r="18" spans="1:4" ht="20.100000000000001" customHeight="1">
      <c r="A18" s="702" t="s">
        <v>376</v>
      </c>
      <c r="B18" s="709" t="s">
        <v>388</v>
      </c>
      <c r="C18" s="709" t="s">
        <v>247</v>
      </c>
      <c r="D18" s="717" t="s">
        <v>128</v>
      </c>
    </row>
    <row r="19" spans="1:4" ht="20.100000000000001" customHeight="1">
      <c r="A19" s="702" t="s">
        <v>166</v>
      </c>
      <c r="B19" s="710"/>
      <c r="C19" s="710" t="s">
        <v>4</v>
      </c>
      <c r="D19" s="718" t="s">
        <v>373</v>
      </c>
    </row>
    <row r="20" spans="1:4" ht="20.100000000000001" customHeight="1">
      <c r="A20" s="702" t="s">
        <v>377</v>
      </c>
      <c r="B20" s="709" t="s">
        <v>216</v>
      </c>
      <c r="C20" s="709" t="s">
        <v>352</v>
      </c>
      <c r="D20" s="717" t="s">
        <v>128</v>
      </c>
    </row>
    <row r="21" spans="1:4" ht="20.100000000000001" customHeight="1">
      <c r="A21" s="702" t="s">
        <v>378</v>
      </c>
      <c r="B21" s="710"/>
      <c r="C21" s="710" t="s">
        <v>4</v>
      </c>
      <c r="D21" s="718" t="s">
        <v>373</v>
      </c>
    </row>
    <row r="22" spans="1:4" ht="20.100000000000001" customHeight="1">
      <c r="A22" s="702" t="s">
        <v>18</v>
      </c>
      <c r="B22" s="712"/>
      <c r="C22" s="712"/>
      <c r="D22" s="720"/>
    </row>
    <row r="23" spans="1:4" ht="20.100000000000001" customHeight="1">
      <c r="A23" s="703" t="s">
        <v>243</v>
      </c>
      <c r="B23" s="713"/>
      <c r="C23" s="713"/>
      <c r="D23" s="721"/>
    </row>
    <row r="24" spans="1:4">
      <c r="A24" s="676" t="s">
        <v>200</v>
      </c>
      <c r="B24" s="698"/>
      <c r="C24" s="698"/>
      <c r="D24" s="698"/>
    </row>
    <row r="25" spans="1:4">
      <c r="A25" s="699"/>
    </row>
    <row r="26" spans="1:4">
      <c r="A26" s="676" t="s">
        <v>334</v>
      </c>
      <c r="B26" s="698"/>
      <c r="C26" s="698"/>
      <c r="D26" s="698"/>
    </row>
    <row r="27" spans="1:4">
      <c r="A27" s="699"/>
    </row>
    <row r="28" spans="1:4">
      <c r="A28" s="676" t="s">
        <v>185</v>
      </c>
      <c r="B28" s="698"/>
      <c r="C28" s="698"/>
      <c r="D28" s="698"/>
    </row>
    <row r="29" spans="1:4" ht="6.75" customHeight="1">
      <c r="A29" s="676"/>
    </row>
    <row r="30" spans="1:4" ht="15" customHeight="1">
      <c r="A30" s="704" t="s">
        <v>62</v>
      </c>
      <c r="B30" s="704"/>
      <c r="C30" s="708" t="s">
        <v>347</v>
      </c>
      <c r="D30" s="708" t="s">
        <v>290</v>
      </c>
    </row>
    <row r="31" spans="1:4" ht="15" customHeight="1">
      <c r="A31" s="704"/>
      <c r="B31" s="704"/>
      <c r="C31" s="712"/>
      <c r="D31" s="712"/>
    </row>
    <row r="32" spans="1:4" ht="15" customHeight="1">
      <c r="A32" s="704"/>
      <c r="B32" s="704"/>
      <c r="C32" s="713"/>
      <c r="D32" s="713"/>
    </row>
    <row r="33" spans="1:4" ht="20.100000000000001" customHeight="1">
      <c r="A33" s="705"/>
      <c r="B33" s="705"/>
      <c r="C33" s="714"/>
      <c r="D33" s="714"/>
    </row>
    <row r="34" spans="1:4" ht="20.100000000000001" customHeight="1">
      <c r="A34" s="705"/>
      <c r="B34" s="705"/>
      <c r="C34" s="715"/>
      <c r="D34" s="715"/>
    </row>
    <row r="35" spans="1:4" ht="20.100000000000001" customHeight="1">
      <c r="A35" s="705"/>
      <c r="B35" s="705"/>
      <c r="C35" s="714"/>
      <c r="D35" s="714"/>
    </row>
    <row r="36" spans="1:4" ht="20.100000000000001" customHeight="1">
      <c r="A36" s="705"/>
      <c r="B36" s="705"/>
      <c r="C36" s="715"/>
      <c r="D36" s="715"/>
    </row>
    <row r="37" spans="1:4" ht="20.100000000000001" customHeight="1">
      <c r="A37" s="705"/>
      <c r="B37" s="705"/>
      <c r="C37" s="714"/>
      <c r="D37" s="714"/>
    </row>
    <row r="38" spans="1:4" ht="20.100000000000001" customHeight="1">
      <c r="A38" s="705"/>
      <c r="B38" s="705"/>
      <c r="C38" s="715"/>
      <c r="D38" s="715"/>
    </row>
    <row r="39" spans="1:4" ht="20.100000000000001" customHeight="1">
      <c r="A39" s="705"/>
      <c r="B39" s="705"/>
      <c r="C39" s="714"/>
      <c r="D39" s="714"/>
    </row>
    <row r="40" spans="1:4" ht="20.100000000000001" customHeight="1">
      <c r="A40" s="705"/>
      <c r="B40" s="705"/>
      <c r="C40" s="715"/>
      <c r="D40" s="715"/>
    </row>
    <row r="41" spans="1:4" ht="20.100000000000001" customHeight="1">
      <c r="A41" s="705"/>
      <c r="B41" s="705"/>
      <c r="C41" s="714"/>
      <c r="D41" s="714"/>
    </row>
    <row r="42" spans="1:4" ht="20.100000000000001" customHeight="1">
      <c r="A42" s="705"/>
      <c r="B42" s="705"/>
      <c r="C42" s="715"/>
      <c r="D42" s="715"/>
    </row>
    <row r="43" spans="1:4" ht="20.100000000000001" customHeight="1">
      <c r="A43" s="705"/>
      <c r="B43" s="705"/>
      <c r="C43" s="714"/>
      <c r="D43" s="714"/>
    </row>
    <row r="44" spans="1:4" ht="20.100000000000001" customHeight="1">
      <c r="A44" s="705"/>
      <c r="B44" s="705"/>
      <c r="C44" s="715"/>
      <c r="D44" s="715"/>
    </row>
    <row r="45" spans="1:4">
      <c r="A45" s="676" t="s">
        <v>381</v>
      </c>
      <c r="B45" s="698"/>
      <c r="C45" s="698"/>
      <c r="D45" s="698"/>
    </row>
    <row r="46" spans="1:4" ht="34.5" customHeight="1">
      <c r="A46" s="676" t="s">
        <v>341</v>
      </c>
      <c r="B46" s="698"/>
      <c r="C46" s="698"/>
      <c r="D46" s="698"/>
    </row>
    <row r="47" spans="1:4" ht="8.25" customHeight="1">
      <c r="A47" s="699"/>
    </row>
    <row r="48" spans="1:4" ht="16.5" customHeight="1">
      <c r="A48" s="706" t="s">
        <v>400</v>
      </c>
      <c r="B48" s="706"/>
      <c r="C48" s="706"/>
      <c r="D48" s="722" t="s">
        <v>30</v>
      </c>
    </row>
    <row r="49" spans="1:4">
      <c r="A49" s="676" t="s">
        <v>383</v>
      </c>
      <c r="B49" s="698"/>
      <c r="C49" s="698"/>
      <c r="D49" s="698"/>
    </row>
  </sheetData>
  <mergeCells count="37">
    <mergeCell ref="A1:B1"/>
    <mergeCell ref="A2:D2"/>
    <mergeCell ref="A3:D3"/>
    <mergeCell ref="A5:D5"/>
    <mergeCell ref="A7:D7"/>
    <mergeCell ref="A8:D8"/>
    <mergeCell ref="A24:D24"/>
    <mergeCell ref="A26:D26"/>
    <mergeCell ref="A28:D28"/>
    <mergeCell ref="A45:D45"/>
    <mergeCell ref="A46:D46"/>
    <mergeCell ref="A48:C48"/>
    <mergeCell ref="A49:D49"/>
    <mergeCell ref="B22:B23"/>
    <mergeCell ref="C22:C23"/>
    <mergeCell ref="D22:D23"/>
    <mergeCell ref="A30:B32"/>
    <mergeCell ref="C30:C32"/>
    <mergeCell ref="D30:D32"/>
    <mergeCell ref="A33:B34"/>
    <mergeCell ref="C33:C34"/>
    <mergeCell ref="D33:D34"/>
    <mergeCell ref="A35:B36"/>
    <mergeCell ref="C35:C36"/>
    <mergeCell ref="D35:D36"/>
    <mergeCell ref="A37:B38"/>
    <mergeCell ref="C37:C38"/>
    <mergeCell ref="D37:D38"/>
    <mergeCell ref="A39:B40"/>
    <mergeCell ref="C39:C40"/>
    <mergeCell ref="D39:D40"/>
    <mergeCell ref="A41:B42"/>
    <mergeCell ref="C41:C42"/>
    <mergeCell ref="D41:D42"/>
    <mergeCell ref="A43:B44"/>
    <mergeCell ref="C43:C44"/>
    <mergeCell ref="D43:D44"/>
  </mergeCells>
  <phoneticPr fontId="21"/>
  <pageMargins left="0.55118110236220474" right="0.55118110236220474" top="0.98425196850393681" bottom="0.98425196850393681" header="0.51181102362204722" footer="0.51181102362204722"/>
  <pageSetup paperSize="9" scale="87"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D50"/>
  <sheetViews>
    <sheetView showGridLines="0" view="pageBreakPreview" zoomScale="80" zoomScaleSheetLayoutView="80" workbookViewId="0">
      <selection sqref="A1:B1"/>
    </sheetView>
  </sheetViews>
  <sheetFormatPr defaultRowHeight="14.25"/>
  <cols>
    <col min="1" max="1" width="4.625" style="698" customWidth="1"/>
    <col min="2" max="2" width="32.25" style="698" customWidth="1"/>
    <col min="3" max="3" width="35.875" style="698" customWidth="1"/>
    <col min="4" max="4" width="33.5" style="698" customWidth="1"/>
    <col min="5" max="16384" width="9" style="698" customWidth="1"/>
  </cols>
  <sheetData>
    <row r="1" spans="1:4">
      <c r="A1" s="675" t="str">
        <f>目次!F1</f>
        <v>【契約監理/20240401/第1版】</v>
      </c>
      <c r="B1" s="675"/>
    </row>
    <row r="2" spans="1:4">
      <c r="A2" s="676" t="s">
        <v>367</v>
      </c>
      <c r="B2" s="698"/>
      <c r="C2" s="698"/>
      <c r="D2" s="698"/>
    </row>
    <row r="3" spans="1:4" ht="38.25" customHeight="1">
      <c r="A3" s="677" t="s">
        <v>218</v>
      </c>
      <c r="B3" s="707"/>
      <c r="C3" s="707"/>
      <c r="D3" s="707"/>
    </row>
    <row r="4" spans="1:4" ht="9.75" customHeight="1">
      <c r="A4" s="699"/>
    </row>
    <row r="5" spans="1:4">
      <c r="A5" s="700" t="s">
        <v>389</v>
      </c>
      <c r="B5" s="698"/>
      <c r="C5" s="698"/>
      <c r="D5" s="698"/>
    </row>
    <row r="6" spans="1:4" ht="9.75" customHeight="1">
      <c r="A6" s="699"/>
    </row>
    <row r="7" spans="1:4">
      <c r="A7" s="676" t="s">
        <v>116</v>
      </c>
      <c r="B7" s="698"/>
      <c r="C7" s="698"/>
      <c r="D7" s="698"/>
    </row>
    <row r="8" spans="1:4" ht="6" customHeight="1">
      <c r="A8" s="676" t="s">
        <v>328</v>
      </c>
      <c r="B8" s="698"/>
      <c r="C8" s="698"/>
      <c r="D8" s="698"/>
    </row>
    <row r="9" spans="1:4" ht="20.100000000000001" customHeight="1">
      <c r="A9" s="701" t="s">
        <v>315</v>
      </c>
      <c r="B9" s="708" t="s">
        <v>384</v>
      </c>
      <c r="C9" s="708" t="s">
        <v>370</v>
      </c>
      <c r="D9" s="716" t="s">
        <v>371</v>
      </c>
    </row>
    <row r="10" spans="1:4" ht="18" customHeight="1">
      <c r="A10" s="702" t="s">
        <v>48</v>
      </c>
      <c r="B10" s="709" t="s">
        <v>33</v>
      </c>
      <c r="C10" s="709" t="s">
        <v>119</v>
      </c>
      <c r="D10" s="717" t="s">
        <v>128</v>
      </c>
    </row>
    <row r="11" spans="1:4" ht="18" customHeight="1">
      <c r="A11" s="702" t="s">
        <v>53</v>
      </c>
      <c r="B11" s="710"/>
      <c r="C11" s="710" t="s">
        <v>4</v>
      </c>
      <c r="D11" s="718" t="s">
        <v>373</v>
      </c>
    </row>
    <row r="12" spans="1:4" ht="18" customHeight="1">
      <c r="A12" s="702" t="s">
        <v>374</v>
      </c>
      <c r="B12" s="711" t="s">
        <v>284</v>
      </c>
      <c r="C12" s="711" t="s">
        <v>390</v>
      </c>
      <c r="D12" s="719" t="s">
        <v>128</v>
      </c>
    </row>
    <row r="13" spans="1:4" ht="18" customHeight="1">
      <c r="A13" s="702" t="s">
        <v>126</v>
      </c>
      <c r="B13" s="711"/>
      <c r="C13" s="711" t="s">
        <v>4</v>
      </c>
      <c r="D13" s="719" t="s">
        <v>373</v>
      </c>
    </row>
    <row r="14" spans="1:4" ht="18" customHeight="1">
      <c r="A14" s="702" t="s">
        <v>197</v>
      </c>
      <c r="B14" s="709" t="s">
        <v>115</v>
      </c>
      <c r="C14" s="709" t="s">
        <v>228</v>
      </c>
      <c r="D14" s="717" t="s">
        <v>128</v>
      </c>
    </row>
    <row r="15" spans="1:4" ht="18" customHeight="1">
      <c r="A15" s="702" t="s">
        <v>251</v>
      </c>
      <c r="B15" s="710"/>
      <c r="C15" s="710" t="s">
        <v>4</v>
      </c>
      <c r="D15" s="718" t="s">
        <v>373</v>
      </c>
    </row>
    <row r="16" spans="1:4" ht="18" customHeight="1">
      <c r="A16" s="702" t="s">
        <v>192</v>
      </c>
      <c r="B16" s="711" t="s">
        <v>362</v>
      </c>
      <c r="C16" s="711" t="s">
        <v>391</v>
      </c>
      <c r="D16" s="719" t="s">
        <v>128</v>
      </c>
    </row>
    <row r="17" spans="1:4" ht="18" customHeight="1">
      <c r="A17" s="702" t="s">
        <v>205</v>
      </c>
      <c r="B17" s="711"/>
      <c r="C17" s="711" t="s">
        <v>4</v>
      </c>
      <c r="D17" s="719" t="s">
        <v>373</v>
      </c>
    </row>
    <row r="18" spans="1:4" ht="18" customHeight="1">
      <c r="A18" s="702" t="s">
        <v>376</v>
      </c>
      <c r="B18" s="709" t="s">
        <v>291</v>
      </c>
      <c r="C18" s="709" t="s">
        <v>201</v>
      </c>
      <c r="D18" s="717" t="s">
        <v>128</v>
      </c>
    </row>
    <row r="19" spans="1:4" ht="18" customHeight="1">
      <c r="A19" s="702" t="s">
        <v>166</v>
      </c>
      <c r="B19" s="710"/>
      <c r="C19" s="710" t="s">
        <v>4</v>
      </c>
      <c r="D19" s="718" t="s">
        <v>373</v>
      </c>
    </row>
    <row r="20" spans="1:4" ht="18" customHeight="1">
      <c r="A20" s="702" t="s">
        <v>377</v>
      </c>
      <c r="B20" s="709" t="s">
        <v>125</v>
      </c>
      <c r="C20" s="709" t="s">
        <v>352</v>
      </c>
      <c r="D20" s="717" t="s">
        <v>128</v>
      </c>
    </row>
    <row r="21" spans="1:4" ht="18" customHeight="1">
      <c r="A21" s="702" t="s">
        <v>378</v>
      </c>
      <c r="B21" s="710" t="s">
        <v>332</v>
      </c>
      <c r="C21" s="710" t="s">
        <v>4</v>
      </c>
      <c r="D21" s="718" t="s">
        <v>373</v>
      </c>
    </row>
    <row r="22" spans="1:4" ht="18" customHeight="1">
      <c r="A22" s="702" t="s">
        <v>18</v>
      </c>
      <c r="B22" s="712"/>
      <c r="C22" s="712"/>
      <c r="D22" s="720"/>
    </row>
    <row r="23" spans="1:4" ht="18" customHeight="1">
      <c r="A23" s="703" t="s">
        <v>243</v>
      </c>
      <c r="B23" s="713"/>
      <c r="C23" s="713"/>
      <c r="D23" s="721"/>
    </row>
    <row r="24" spans="1:4">
      <c r="A24" s="676" t="s">
        <v>200</v>
      </c>
      <c r="B24" s="698"/>
      <c r="C24" s="698"/>
      <c r="D24" s="698"/>
    </row>
    <row r="25" spans="1:4">
      <c r="A25" s="699"/>
    </row>
    <row r="26" spans="1:4">
      <c r="A26" s="706" t="s">
        <v>141</v>
      </c>
      <c r="B26" s="706"/>
      <c r="C26" s="706"/>
      <c r="D26" s="722" t="s">
        <v>340</v>
      </c>
    </row>
    <row r="27" spans="1:4" ht="35.25" customHeight="1">
      <c r="A27" s="699"/>
      <c r="B27" s="723" t="s">
        <v>143</v>
      </c>
      <c r="C27" s="723"/>
      <c r="D27" s="723"/>
    </row>
    <row r="28" spans="1:4" ht="8.25" customHeight="1">
      <c r="A28" s="699"/>
      <c r="B28" s="724"/>
    </row>
    <row r="29" spans="1:4">
      <c r="A29" s="676" t="s">
        <v>185</v>
      </c>
      <c r="B29" s="698"/>
      <c r="C29" s="698"/>
      <c r="D29" s="698"/>
    </row>
    <row r="30" spans="1:4" ht="6.75" customHeight="1">
      <c r="A30" s="676"/>
    </row>
    <row r="31" spans="1:4" ht="15" customHeight="1">
      <c r="A31" s="704" t="s">
        <v>62</v>
      </c>
      <c r="B31" s="704"/>
      <c r="C31" s="708" t="s">
        <v>347</v>
      </c>
      <c r="D31" s="708" t="s">
        <v>290</v>
      </c>
    </row>
    <row r="32" spans="1:4" ht="15" customHeight="1">
      <c r="A32" s="704"/>
      <c r="B32" s="704"/>
      <c r="C32" s="712"/>
      <c r="D32" s="712"/>
    </row>
    <row r="33" spans="1:4" ht="15" customHeight="1">
      <c r="A33" s="704"/>
      <c r="B33" s="704"/>
      <c r="C33" s="713"/>
      <c r="D33" s="713"/>
    </row>
    <row r="34" spans="1:4" ht="20.100000000000001" customHeight="1">
      <c r="A34" s="705"/>
      <c r="B34" s="705"/>
      <c r="C34" s="714"/>
      <c r="D34" s="714"/>
    </row>
    <row r="35" spans="1:4" ht="20.100000000000001" customHeight="1">
      <c r="A35" s="705"/>
      <c r="B35" s="705"/>
      <c r="C35" s="715"/>
      <c r="D35" s="715"/>
    </row>
    <row r="36" spans="1:4" ht="20.100000000000001" customHeight="1">
      <c r="A36" s="705"/>
      <c r="B36" s="705"/>
      <c r="C36" s="714"/>
      <c r="D36" s="714"/>
    </row>
    <row r="37" spans="1:4" ht="20.100000000000001" customHeight="1">
      <c r="A37" s="705"/>
      <c r="B37" s="705"/>
      <c r="C37" s="715"/>
      <c r="D37" s="715"/>
    </row>
    <row r="38" spans="1:4" ht="20.100000000000001" customHeight="1">
      <c r="A38" s="705"/>
      <c r="B38" s="705"/>
      <c r="C38" s="714"/>
      <c r="D38" s="714"/>
    </row>
    <row r="39" spans="1:4" ht="20.100000000000001" customHeight="1">
      <c r="A39" s="705"/>
      <c r="B39" s="705"/>
      <c r="C39" s="715"/>
      <c r="D39" s="715"/>
    </row>
    <row r="40" spans="1:4" ht="20.100000000000001" customHeight="1">
      <c r="A40" s="705"/>
      <c r="B40" s="705"/>
      <c r="C40" s="714"/>
      <c r="D40" s="714"/>
    </row>
    <row r="41" spans="1:4" ht="20.100000000000001" customHeight="1">
      <c r="A41" s="705"/>
      <c r="B41" s="705"/>
      <c r="C41" s="715"/>
      <c r="D41" s="715"/>
    </row>
    <row r="42" spans="1:4" ht="20.100000000000001" customHeight="1">
      <c r="A42" s="705"/>
      <c r="B42" s="705"/>
      <c r="C42" s="714"/>
      <c r="D42" s="714"/>
    </row>
    <row r="43" spans="1:4" ht="20.100000000000001" customHeight="1">
      <c r="A43" s="705"/>
      <c r="B43" s="705"/>
      <c r="C43" s="715"/>
      <c r="D43" s="715"/>
    </row>
    <row r="44" spans="1:4" ht="20.100000000000001" customHeight="1">
      <c r="A44" s="705"/>
      <c r="B44" s="705"/>
      <c r="C44" s="714"/>
      <c r="D44" s="714"/>
    </row>
    <row r="45" spans="1:4" ht="20.100000000000001" customHeight="1">
      <c r="A45" s="705"/>
      <c r="B45" s="705"/>
      <c r="C45" s="715"/>
      <c r="D45" s="715"/>
    </row>
    <row r="46" spans="1:4">
      <c r="A46" s="676" t="s">
        <v>381</v>
      </c>
      <c r="B46" s="698"/>
      <c r="C46" s="698"/>
      <c r="D46" s="698"/>
    </row>
    <row r="47" spans="1:4" ht="34.5" customHeight="1">
      <c r="A47" s="676" t="s">
        <v>341</v>
      </c>
      <c r="B47" s="698"/>
      <c r="C47" s="698"/>
      <c r="D47" s="698"/>
    </row>
    <row r="48" spans="1:4" ht="8.25" customHeight="1">
      <c r="A48" s="699"/>
    </row>
    <row r="49" spans="1:4" ht="24.75" customHeight="1">
      <c r="A49" s="706" t="s">
        <v>399</v>
      </c>
      <c r="B49" s="706"/>
      <c r="C49" s="706"/>
      <c r="D49" s="722" t="s">
        <v>325</v>
      </c>
    </row>
    <row r="50" spans="1:4">
      <c r="A50" s="676" t="s">
        <v>383</v>
      </c>
      <c r="B50" s="698"/>
      <c r="C50" s="698"/>
      <c r="D50" s="698"/>
    </row>
  </sheetData>
  <mergeCells count="38">
    <mergeCell ref="A1:B1"/>
    <mergeCell ref="A2:D2"/>
    <mergeCell ref="A3:D3"/>
    <mergeCell ref="A5:D5"/>
    <mergeCell ref="A7:D7"/>
    <mergeCell ref="A8:D8"/>
    <mergeCell ref="A24:D24"/>
    <mergeCell ref="A26:C26"/>
    <mergeCell ref="B27:D27"/>
    <mergeCell ref="A29:D29"/>
    <mergeCell ref="A46:D46"/>
    <mergeCell ref="A47:D47"/>
    <mergeCell ref="A49:C49"/>
    <mergeCell ref="A50:D50"/>
    <mergeCell ref="B22:B23"/>
    <mergeCell ref="C22:C23"/>
    <mergeCell ref="D22:D23"/>
    <mergeCell ref="A31:B33"/>
    <mergeCell ref="C31:C33"/>
    <mergeCell ref="D31:D33"/>
    <mergeCell ref="A34:B35"/>
    <mergeCell ref="C34:C35"/>
    <mergeCell ref="D34:D35"/>
    <mergeCell ref="A36:B37"/>
    <mergeCell ref="C36:C37"/>
    <mergeCell ref="D36:D37"/>
    <mergeCell ref="A38:B39"/>
    <mergeCell ref="C38:C39"/>
    <mergeCell ref="D38:D39"/>
    <mergeCell ref="A40:B41"/>
    <mergeCell ref="C40:C41"/>
    <mergeCell ref="D40:D41"/>
    <mergeCell ref="A42:B43"/>
    <mergeCell ref="C42:C43"/>
    <mergeCell ref="D42:D43"/>
    <mergeCell ref="A44:B45"/>
    <mergeCell ref="C44:C45"/>
    <mergeCell ref="D44:D45"/>
  </mergeCells>
  <phoneticPr fontId="21"/>
  <pageMargins left="0.55118110236220474" right="0.55118110236220474" top="0.98425196850393681" bottom="0.98425196850393681" header="0.51181102362204722" footer="0.51181102362204722"/>
  <pageSetup paperSize="9" scale="87"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D59"/>
  <sheetViews>
    <sheetView showGridLines="0" view="pageBreakPreview" zoomScale="80" zoomScaleSheetLayoutView="80" workbookViewId="0">
      <selection activeCell="A2" sqref="A2:D2"/>
    </sheetView>
  </sheetViews>
  <sheetFormatPr defaultRowHeight="14.25"/>
  <cols>
    <col min="1" max="1" width="4.625" style="698" customWidth="1"/>
    <col min="2" max="2" width="25.125" style="698" customWidth="1"/>
    <col min="3" max="3" width="33.125" style="698" customWidth="1"/>
    <col min="4" max="4" width="33.5" style="698" customWidth="1"/>
    <col min="5" max="16384" width="9" style="698" customWidth="1"/>
  </cols>
  <sheetData>
    <row r="1" spans="1:4">
      <c r="A1" s="675" t="str">
        <f>目次!F1</f>
        <v>【契約監理/20240401/第1版】</v>
      </c>
      <c r="B1" s="675"/>
    </row>
    <row r="2" spans="1:4">
      <c r="A2" s="676" t="s">
        <v>367</v>
      </c>
      <c r="B2" s="698"/>
      <c r="C2" s="698"/>
      <c r="D2" s="698"/>
    </row>
    <row r="3" spans="1:4" ht="15.75" customHeight="1">
      <c r="A3" s="725" t="s">
        <v>393</v>
      </c>
      <c r="B3" s="727"/>
      <c r="C3" s="727"/>
      <c r="D3" s="727"/>
    </row>
    <row r="4" spans="1:4" ht="15.75" customHeight="1">
      <c r="A4" s="725"/>
      <c r="B4" s="727"/>
      <c r="C4" s="727"/>
      <c r="D4" s="727"/>
    </row>
    <row r="5" spans="1:4">
      <c r="A5" s="676" t="s">
        <v>364</v>
      </c>
      <c r="B5" s="698"/>
      <c r="C5" s="698"/>
      <c r="D5" s="698"/>
    </row>
    <row r="6" spans="1:4" ht="6" customHeight="1">
      <c r="A6" s="676" t="s">
        <v>328</v>
      </c>
      <c r="B6" s="698"/>
      <c r="C6" s="698"/>
      <c r="D6" s="698"/>
    </row>
    <row r="7" spans="1:4" ht="15" customHeight="1">
      <c r="A7" s="704" t="s">
        <v>62</v>
      </c>
      <c r="B7" s="704"/>
      <c r="C7" s="708" t="s">
        <v>347</v>
      </c>
      <c r="D7" s="708" t="s">
        <v>290</v>
      </c>
    </row>
    <row r="8" spans="1:4" ht="15" customHeight="1">
      <c r="A8" s="704"/>
      <c r="B8" s="704"/>
      <c r="C8" s="712"/>
      <c r="D8" s="712"/>
    </row>
    <row r="9" spans="1:4" ht="15" customHeight="1">
      <c r="A9" s="704"/>
      <c r="B9" s="704"/>
      <c r="C9" s="713"/>
      <c r="D9" s="713"/>
    </row>
    <row r="10" spans="1:4" ht="15" customHeight="1">
      <c r="A10" s="705"/>
      <c r="B10" s="705"/>
      <c r="C10" s="714"/>
      <c r="D10" s="714"/>
    </row>
    <row r="11" spans="1:4" ht="15" customHeight="1">
      <c r="A11" s="705"/>
      <c r="B11" s="705"/>
      <c r="C11" s="715"/>
      <c r="D11" s="715"/>
    </row>
    <row r="12" spans="1:4" ht="15" customHeight="1">
      <c r="A12" s="705"/>
      <c r="B12" s="705"/>
      <c r="C12" s="714"/>
      <c r="D12" s="714"/>
    </row>
    <row r="13" spans="1:4" ht="15" customHeight="1">
      <c r="A13" s="705"/>
      <c r="B13" s="705"/>
      <c r="C13" s="715"/>
      <c r="D13" s="715"/>
    </row>
    <row r="14" spans="1:4" ht="15" customHeight="1">
      <c r="A14" s="705"/>
      <c r="B14" s="705"/>
      <c r="C14" s="714"/>
      <c r="D14" s="714"/>
    </row>
    <row r="15" spans="1:4" ht="15" customHeight="1">
      <c r="A15" s="705"/>
      <c r="B15" s="705"/>
      <c r="C15" s="715"/>
      <c r="D15" s="715"/>
    </row>
    <row r="16" spans="1:4" ht="15" customHeight="1">
      <c r="A16" s="705"/>
      <c r="B16" s="705"/>
      <c r="C16" s="714"/>
      <c r="D16" s="714"/>
    </row>
    <row r="17" spans="1:4" ht="15" customHeight="1">
      <c r="A17" s="705"/>
      <c r="B17" s="705"/>
      <c r="C17" s="715"/>
      <c r="D17" s="715"/>
    </row>
    <row r="18" spans="1:4" ht="15" customHeight="1">
      <c r="A18" s="705"/>
      <c r="B18" s="705"/>
      <c r="C18" s="714"/>
      <c r="D18" s="714"/>
    </row>
    <row r="19" spans="1:4" ht="15" customHeight="1">
      <c r="A19" s="705"/>
      <c r="B19" s="705"/>
      <c r="C19" s="715"/>
      <c r="D19" s="715"/>
    </row>
    <row r="20" spans="1:4" ht="15" customHeight="1">
      <c r="A20" s="705"/>
      <c r="B20" s="705"/>
      <c r="C20" s="714"/>
      <c r="D20" s="714"/>
    </row>
    <row r="21" spans="1:4" ht="15" customHeight="1">
      <c r="A21" s="705"/>
      <c r="B21" s="705"/>
      <c r="C21" s="715"/>
      <c r="D21" s="715"/>
    </row>
    <row r="22" spans="1:4" ht="15" customHeight="1">
      <c r="A22" s="705"/>
      <c r="B22" s="705"/>
      <c r="C22" s="714"/>
      <c r="D22" s="714"/>
    </row>
    <row r="23" spans="1:4" ht="15" customHeight="1">
      <c r="A23" s="705"/>
      <c r="B23" s="705"/>
      <c r="C23" s="715"/>
      <c r="D23" s="715"/>
    </row>
    <row r="24" spans="1:4" ht="15" customHeight="1">
      <c r="A24" s="705"/>
      <c r="B24" s="705"/>
      <c r="C24" s="714"/>
      <c r="D24" s="714"/>
    </row>
    <row r="25" spans="1:4" ht="15" customHeight="1">
      <c r="A25" s="705"/>
      <c r="B25" s="705"/>
      <c r="C25" s="715"/>
      <c r="D25" s="715"/>
    </row>
    <row r="26" spans="1:4" ht="15" customHeight="1">
      <c r="A26" s="705"/>
      <c r="B26" s="705"/>
      <c r="C26" s="714"/>
      <c r="D26" s="714"/>
    </row>
    <row r="27" spans="1:4" ht="15" customHeight="1">
      <c r="A27" s="705"/>
      <c r="B27" s="705"/>
      <c r="C27" s="715"/>
      <c r="D27" s="715"/>
    </row>
    <row r="28" spans="1:4" ht="15" customHeight="1">
      <c r="A28" s="705"/>
      <c r="B28" s="705"/>
      <c r="C28" s="714"/>
      <c r="D28" s="714"/>
    </row>
    <row r="29" spans="1:4" ht="15" customHeight="1">
      <c r="A29" s="705"/>
      <c r="B29" s="705"/>
      <c r="C29" s="715"/>
      <c r="D29" s="715"/>
    </row>
    <row r="30" spans="1:4" ht="15" customHeight="1">
      <c r="A30" s="705"/>
      <c r="B30" s="705"/>
      <c r="C30" s="714"/>
      <c r="D30" s="714"/>
    </row>
    <row r="31" spans="1:4" ht="15" customHeight="1">
      <c r="A31" s="705"/>
      <c r="B31" s="705"/>
      <c r="C31" s="715"/>
      <c r="D31" s="715"/>
    </row>
    <row r="32" spans="1:4" ht="15" customHeight="1">
      <c r="A32" s="705"/>
      <c r="B32" s="705"/>
      <c r="C32" s="714"/>
      <c r="D32" s="714"/>
    </row>
    <row r="33" spans="1:4" ht="15" customHeight="1">
      <c r="A33" s="705"/>
      <c r="B33" s="705"/>
      <c r="C33" s="715"/>
      <c r="D33" s="715"/>
    </row>
    <row r="34" spans="1:4" ht="15" customHeight="1">
      <c r="A34" s="705"/>
      <c r="B34" s="705"/>
      <c r="C34" s="714"/>
      <c r="D34" s="714"/>
    </row>
    <row r="35" spans="1:4" ht="15" customHeight="1">
      <c r="A35" s="705"/>
      <c r="B35" s="705"/>
      <c r="C35" s="715"/>
      <c r="D35" s="715"/>
    </row>
    <row r="36" spans="1:4" ht="15" customHeight="1">
      <c r="A36" s="705"/>
      <c r="B36" s="705"/>
      <c r="C36" s="714"/>
      <c r="D36" s="714"/>
    </row>
    <row r="37" spans="1:4" ht="15" customHeight="1">
      <c r="A37" s="705"/>
      <c r="B37" s="705"/>
      <c r="C37" s="715"/>
      <c r="D37" s="715"/>
    </row>
    <row r="38" spans="1:4" ht="15" customHeight="1">
      <c r="A38" s="705"/>
      <c r="B38" s="705"/>
      <c r="C38" s="714"/>
      <c r="D38" s="714"/>
    </row>
    <row r="39" spans="1:4" ht="15" customHeight="1">
      <c r="A39" s="705"/>
      <c r="B39" s="705"/>
      <c r="C39" s="715"/>
      <c r="D39" s="715"/>
    </row>
    <row r="40" spans="1:4" ht="15" customHeight="1">
      <c r="A40" s="705"/>
      <c r="B40" s="705"/>
      <c r="C40" s="714"/>
      <c r="D40" s="714"/>
    </row>
    <row r="41" spans="1:4" ht="15" customHeight="1">
      <c r="A41" s="705"/>
      <c r="B41" s="705"/>
      <c r="C41" s="715"/>
      <c r="D41" s="715"/>
    </row>
    <row r="42" spans="1:4" ht="15" customHeight="1">
      <c r="A42" s="705"/>
      <c r="B42" s="705"/>
      <c r="C42" s="714"/>
      <c r="D42" s="714"/>
    </row>
    <row r="43" spans="1:4" ht="15" customHeight="1">
      <c r="A43" s="705"/>
      <c r="B43" s="705"/>
      <c r="C43" s="715"/>
      <c r="D43" s="715"/>
    </row>
    <row r="44" spans="1:4" ht="15" customHeight="1">
      <c r="A44" s="705"/>
      <c r="B44" s="705"/>
      <c r="C44" s="714"/>
      <c r="D44" s="714"/>
    </row>
    <row r="45" spans="1:4" ht="15" customHeight="1">
      <c r="A45" s="705"/>
      <c r="B45" s="705"/>
      <c r="C45" s="715"/>
      <c r="D45" s="715"/>
    </row>
    <row r="46" spans="1:4" ht="15" customHeight="1">
      <c r="A46" s="705"/>
      <c r="B46" s="705"/>
      <c r="C46" s="714"/>
      <c r="D46" s="714"/>
    </row>
    <row r="47" spans="1:4" ht="15" customHeight="1">
      <c r="A47" s="705"/>
      <c r="B47" s="705"/>
      <c r="C47" s="715"/>
      <c r="D47" s="715"/>
    </row>
    <row r="48" spans="1:4" ht="15" customHeight="1">
      <c r="A48" s="705"/>
      <c r="B48" s="705"/>
      <c r="C48" s="714"/>
      <c r="D48" s="714"/>
    </row>
    <row r="49" spans="1:4" ht="15" customHeight="1">
      <c r="A49" s="705"/>
      <c r="B49" s="705"/>
      <c r="C49" s="715"/>
      <c r="D49" s="715"/>
    </row>
    <row r="50" spans="1:4" ht="15" customHeight="1">
      <c r="A50" s="705"/>
      <c r="B50" s="705"/>
      <c r="C50" s="714"/>
      <c r="D50" s="714"/>
    </row>
    <row r="51" spans="1:4" ht="15" customHeight="1">
      <c r="A51" s="705"/>
      <c r="B51" s="705"/>
      <c r="C51" s="715"/>
      <c r="D51" s="715"/>
    </row>
    <row r="52" spans="1:4" ht="15" customHeight="1">
      <c r="A52" s="705"/>
      <c r="B52" s="705"/>
      <c r="C52" s="714"/>
      <c r="D52" s="714"/>
    </row>
    <row r="53" spans="1:4" ht="15" customHeight="1">
      <c r="A53" s="705"/>
      <c r="B53" s="705"/>
      <c r="C53" s="715"/>
      <c r="D53" s="715"/>
    </row>
    <row r="54" spans="1:4" ht="15" customHeight="1">
      <c r="A54" s="726"/>
      <c r="B54" s="726"/>
      <c r="C54" s="726"/>
      <c r="D54" s="726"/>
    </row>
    <row r="55" spans="1:4">
      <c r="A55" s="676" t="s">
        <v>381</v>
      </c>
      <c r="B55" s="698"/>
      <c r="C55" s="698"/>
      <c r="D55" s="698"/>
    </row>
    <row r="56" spans="1:4" ht="34.5" customHeight="1">
      <c r="A56" s="676"/>
      <c r="B56" s="698"/>
      <c r="C56" s="698"/>
      <c r="D56" s="698"/>
    </row>
    <row r="57" spans="1:4" ht="8.25" customHeight="1">
      <c r="A57" s="699"/>
    </row>
    <row r="58" spans="1:4">
      <c r="A58" s="676"/>
      <c r="B58" s="698"/>
      <c r="C58" s="698"/>
      <c r="D58" s="698"/>
    </row>
    <row r="59" spans="1:4">
      <c r="A59" s="676"/>
      <c r="B59" s="698"/>
      <c r="C59" s="698"/>
      <c r="D59" s="698"/>
    </row>
  </sheetData>
  <mergeCells count="78">
    <mergeCell ref="A1:B1"/>
    <mergeCell ref="A2:D2"/>
    <mergeCell ref="A3:D3"/>
    <mergeCell ref="A5:D5"/>
    <mergeCell ref="A6:D6"/>
    <mergeCell ref="A55:D55"/>
    <mergeCell ref="A56:D56"/>
    <mergeCell ref="A58:D58"/>
    <mergeCell ref="A59:D59"/>
    <mergeCell ref="A7:B9"/>
    <mergeCell ref="C7:C9"/>
    <mergeCell ref="D7:D9"/>
    <mergeCell ref="A10:B11"/>
    <mergeCell ref="C10:C11"/>
    <mergeCell ref="D10:D11"/>
    <mergeCell ref="A12:B13"/>
    <mergeCell ref="C12:C13"/>
    <mergeCell ref="D12:D13"/>
    <mergeCell ref="A14:B15"/>
    <mergeCell ref="C14:C15"/>
    <mergeCell ref="D14:D15"/>
    <mergeCell ref="A16:B17"/>
    <mergeCell ref="C16:C17"/>
    <mergeCell ref="D16:D17"/>
    <mergeCell ref="A18:B19"/>
    <mergeCell ref="C18:C19"/>
    <mergeCell ref="D18:D19"/>
    <mergeCell ref="A20:B21"/>
    <mergeCell ref="C20:C21"/>
    <mergeCell ref="D20:D21"/>
    <mergeCell ref="A22:B23"/>
    <mergeCell ref="C22:C23"/>
    <mergeCell ref="D22:D23"/>
    <mergeCell ref="A24:B25"/>
    <mergeCell ref="C24:C25"/>
    <mergeCell ref="D24:D25"/>
    <mergeCell ref="A26:B27"/>
    <mergeCell ref="C26:C27"/>
    <mergeCell ref="D26:D27"/>
    <mergeCell ref="A28:B29"/>
    <mergeCell ref="C28:C29"/>
    <mergeCell ref="D28:D29"/>
    <mergeCell ref="A30:B31"/>
    <mergeCell ref="C30:C31"/>
    <mergeCell ref="D30:D31"/>
    <mergeCell ref="A32:B33"/>
    <mergeCell ref="C32:C33"/>
    <mergeCell ref="D32:D33"/>
    <mergeCell ref="A34:B35"/>
    <mergeCell ref="C34:C35"/>
    <mergeCell ref="D34:D35"/>
    <mergeCell ref="A36:B37"/>
    <mergeCell ref="C36:C37"/>
    <mergeCell ref="D36:D37"/>
    <mergeCell ref="A38:B39"/>
    <mergeCell ref="C38:C39"/>
    <mergeCell ref="D38:D39"/>
    <mergeCell ref="A40:B41"/>
    <mergeCell ref="C40:C41"/>
    <mergeCell ref="D40:D41"/>
    <mergeCell ref="A42:B43"/>
    <mergeCell ref="C42:C43"/>
    <mergeCell ref="D42:D43"/>
    <mergeCell ref="A44:B45"/>
    <mergeCell ref="C44:C45"/>
    <mergeCell ref="D44:D45"/>
    <mergeCell ref="A46:B47"/>
    <mergeCell ref="C46:C47"/>
    <mergeCell ref="D46:D47"/>
    <mergeCell ref="A48:B49"/>
    <mergeCell ref="C48:C49"/>
    <mergeCell ref="D48:D49"/>
    <mergeCell ref="A50:B51"/>
    <mergeCell ref="C50:C51"/>
    <mergeCell ref="D50:D51"/>
    <mergeCell ref="A52:B53"/>
    <mergeCell ref="C52:C53"/>
    <mergeCell ref="D52:D53"/>
  </mergeCells>
  <phoneticPr fontId="21"/>
  <printOptions horizontalCentered="1"/>
  <pageMargins left="0.55118110236220474" right="0.55118110236220474" top="0.98425196850393681" bottom="0.98425196850393681" header="0.51181102362204722" footer="0.51181102362204722"/>
  <pageSetup paperSize="9" scale="87"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2:AV60"/>
  <sheetViews>
    <sheetView showGridLines="0" workbookViewId="0">
      <pane ySplit="9" topLeftCell="A10" activePane="bottomLeft" state="frozen"/>
      <selection pane="bottomLeft" activeCell="N5" sqref="N5:AG5"/>
    </sheetView>
  </sheetViews>
  <sheetFormatPr defaultColWidth="2.125" defaultRowHeight="15" customHeight="1"/>
  <sheetData>
    <row r="1" spans="2:48" ht="5.0999999999999996" customHeight="1"/>
    <row r="2" spans="2:48" ht="15" customHeight="1">
      <c r="B2" s="40" t="s">
        <v>51</v>
      </c>
      <c r="C2" s="44"/>
      <c r="D2" s="44"/>
      <c r="E2" s="44"/>
      <c r="F2" s="44"/>
      <c r="G2" s="44"/>
      <c r="H2" s="44"/>
      <c r="I2" s="44"/>
      <c r="J2" s="44"/>
      <c r="K2" s="44"/>
      <c r="L2" s="44"/>
      <c r="M2" s="61"/>
      <c r="N2" s="65" t="s">
        <v>301</v>
      </c>
      <c r="O2" s="72"/>
      <c r="P2" s="72"/>
      <c r="Q2" s="72"/>
      <c r="R2" s="72"/>
      <c r="S2" s="84" t="s">
        <v>68</v>
      </c>
      <c r="T2" s="84"/>
      <c r="U2" s="72"/>
      <c r="V2" s="72"/>
      <c r="W2" s="84" t="s">
        <v>77</v>
      </c>
      <c r="X2" s="84"/>
      <c r="Y2" s="72"/>
      <c r="Z2" s="72"/>
      <c r="AA2" s="84" t="s">
        <v>9</v>
      </c>
      <c r="AB2" s="84"/>
      <c r="AC2" s="83"/>
      <c r="AD2" s="83"/>
      <c r="AE2" s="83"/>
      <c r="AF2" s="83"/>
      <c r="AG2" s="94"/>
      <c r="AH2" s="39"/>
      <c r="AI2" s="99" t="str">
        <f>N2&amp;IF(Q2="","　　　年　　　月　　　日",IF(Q2&lt;10,"　　","　")&amp;DBCS(Q2)&amp;"年"&amp;IF(U2&lt;10,"　　","　")&amp;DBCS(U2)&amp;"月"&amp;IF(Y2&lt;10,"　　","　")&amp;DBCS(Y2)&amp;"日")</f>
        <v>令和　　　年　　　月　　　日</v>
      </c>
      <c r="AJ2" s="209"/>
      <c r="AK2" s="209"/>
      <c r="AL2" s="209"/>
      <c r="AM2" s="209"/>
      <c r="AN2" s="209"/>
      <c r="AO2" s="209"/>
      <c r="AP2" s="209"/>
      <c r="AQ2" s="209"/>
      <c r="AR2" s="209"/>
      <c r="AS2" s="209"/>
      <c r="AT2" s="209"/>
      <c r="AU2" s="209"/>
      <c r="AV2" s="209"/>
    </row>
    <row r="3" spans="2:48" ht="15" customHeight="1">
      <c r="B3" s="41" t="s">
        <v>104</v>
      </c>
      <c r="C3" s="330"/>
      <c r="D3" s="330"/>
      <c r="E3" s="330"/>
      <c r="F3" s="330"/>
      <c r="G3" s="330"/>
      <c r="H3" s="330"/>
      <c r="I3" s="330"/>
      <c r="J3" s="330"/>
      <c r="K3" s="330"/>
      <c r="L3" s="54" t="s">
        <v>254</v>
      </c>
      <c r="M3" s="62"/>
      <c r="N3" s="65" t="s">
        <v>301</v>
      </c>
      <c r="O3" s="72"/>
      <c r="P3" s="72"/>
      <c r="Q3" s="72"/>
      <c r="R3" s="72"/>
      <c r="S3" s="84" t="s">
        <v>68</v>
      </c>
      <c r="T3" s="84"/>
      <c r="U3" s="72"/>
      <c r="V3" s="72"/>
      <c r="W3" s="84" t="s">
        <v>77</v>
      </c>
      <c r="X3" s="84"/>
      <c r="Y3" s="72"/>
      <c r="Z3" s="72"/>
      <c r="AA3" s="84" t="s">
        <v>9</v>
      </c>
      <c r="AB3" s="84"/>
      <c r="AC3" s="83"/>
      <c r="AD3" s="83"/>
      <c r="AE3" s="83"/>
      <c r="AF3" s="83"/>
      <c r="AG3" s="94"/>
      <c r="AH3" s="39"/>
      <c r="AI3" s="99" t="str">
        <f>N3&amp;IF(Q3="","　　　年　　　月　　　日",IF(Q3&lt;10,"　　","　")&amp;DBCS(Q3)&amp;"年"&amp;IF(U3&lt;10,"　　","　")&amp;DBCS(U3)&amp;"月"&amp;IF(Y3&lt;10,"　　","　")&amp;DBCS(Y3)&amp;"日")</f>
        <v>令和　　　年　　　月　　　日</v>
      </c>
      <c r="AJ3" s="209"/>
      <c r="AK3" s="209"/>
      <c r="AL3" s="209"/>
      <c r="AM3" s="209"/>
      <c r="AN3" s="209"/>
      <c r="AO3" s="209"/>
      <c r="AP3" s="209"/>
      <c r="AQ3" s="209"/>
      <c r="AR3" s="209"/>
      <c r="AS3" s="209"/>
      <c r="AT3" s="209"/>
      <c r="AU3" s="209"/>
      <c r="AV3" s="209"/>
    </row>
    <row r="4" spans="2:48" ht="15" customHeight="1">
      <c r="B4" s="321"/>
      <c r="C4" s="332"/>
      <c r="D4" s="332"/>
      <c r="E4" s="332"/>
      <c r="F4" s="332"/>
      <c r="G4" s="332"/>
      <c r="H4" s="332"/>
      <c r="I4" s="332"/>
      <c r="J4" s="332"/>
      <c r="K4" s="345"/>
      <c r="L4" s="56" t="s">
        <v>257</v>
      </c>
      <c r="M4" s="64"/>
      <c r="N4" s="65" t="s">
        <v>301</v>
      </c>
      <c r="O4" s="72"/>
      <c r="P4" s="72"/>
      <c r="Q4" s="72"/>
      <c r="R4" s="72"/>
      <c r="S4" s="84" t="s">
        <v>68</v>
      </c>
      <c r="T4" s="84"/>
      <c r="U4" s="72"/>
      <c r="V4" s="72"/>
      <c r="W4" s="84" t="s">
        <v>77</v>
      </c>
      <c r="X4" s="84"/>
      <c r="Y4" s="72"/>
      <c r="Z4" s="72"/>
      <c r="AA4" s="84" t="s">
        <v>9</v>
      </c>
      <c r="AB4" s="84"/>
      <c r="AC4" s="83"/>
      <c r="AD4" s="83"/>
      <c r="AE4" s="83"/>
      <c r="AF4" s="83"/>
      <c r="AG4" s="94"/>
      <c r="AH4" s="39"/>
      <c r="AI4" s="99" t="str">
        <f>N4&amp;IF(Q4="","　　　年　　　月　　　日",IF(Q4&lt;10,"　　","　")&amp;DBCS(Q4)&amp;"年"&amp;IF(U4&lt;10,"　　","　")&amp;DBCS(U4)&amp;"月"&amp;IF(Y4&lt;10,"　　","　")&amp;DBCS(Y4)&amp;"日")</f>
        <v>令和　　　年　　　月　　　日</v>
      </c>
      <c r="AJ4" s="209"/>
      <c r="AK4" s="209"/>
      <c r="AL4" s="209"/>
      <c r="AM4" s="209"/>
      <c r="AN4" s="209"/>
      <c r="AO4" s="209"/>
      <c r="AP4" s="209"/>
      <c r="AQ4" s="209"/>
      <c r="AR4" s="209"/>
      <c r="AS4" s="209"/>
      <c r="AT4" s="209"/>
      <c r="AU4" s="209"/>
      <c r="AV4" s="209"/>
    </row>
    <row r="5" spans="2:48" ht="15" customHeight="1">
      <c r="B5" s="41" t="s">
        <v>95</v>
      </c>
      <c r="C5" s="45"/>
      <c r="D5" s="45"/>
      <c r="E5" s="45"/>
      <c r="F5" s="446"/>
      <c r="G5" s="54" t="s">
        <v>81</v>
      </c>
      <c r="H5" s="57"/>
      <c r="I5" s="57"/>
      <c r="J5" s="57"/>
      <c r="K5" s="57"/>
      <c r="L5" s="57"/>
      <c r="M5" s="62"/>
      <c r="N5" s="737"/>
      <c r="O5" s="740"/>
      <c r="P5" s="740"/>
      <c r="Q5" s="740"/>
      <c r="R5" s="740"/>
      <c r="S5" s="740"/>
      <c r="T5" s="740"/>
      <c r="U5" s="740"/>
      <c r="V5" s="740"/>
      <c r="W5" s="740"/>
      <c r="X5" s="740"/>
      <c r="Y5" s="740"/>
      <c r="Z5" s="740"/>
      <c r="AA5" s="740"/>
      <c r="AB5" s="740"/>
      <c r="AC5" s="740"/>
      <c r="AD5" s="740"/>
      <c r="AE5" s="740"/>
      <c r="AF5" s="740"/>
      <c r="AG5" s="748"/>
      <c r="AH5" s="39"/>
      <c r="AI5" s="209"/>
      <c r="AJ5" s="209"/>
      <c r="AK5" s="209"/>
      <c r="AL5" s="209"/>
      <c r="AM5" s="209"/>
      <c r="AN5" s="209"/>
      <c r="AO5" s="209"/>
      <c r="AP5" s="209"/>
      <c r="AQ5" s="209"/>
      <c r="AR5" s="209"/>
      <c r="AS5" s="209"/>
      <c r="AT5" s="209"/>
      <c r="AU5" s="209"/>
      <c r="AV5" s="209"/>
    </row>
    <row r="6" spans="2:48" ht="15" customHeight="1">
      <c r="B6" s="42"/>
      <c r="C6" s="46"/>
      <c r="D6" s="46"/>
      <c r="E6" s="46"/>
      <c r="F6" s="447"/>
      <c r="G6" s="55" t="s">
        <v>61</v>
      </c>
      <c r="H6" s="58"/>
      <c r="I6" s="58"/>
      <c r="J6" s="58"/>
      <c r="K6" s="58"/>
      <c r="L6" s="58"/>
      <c r="M6" s="63"/>
      <c r="N6" s="738"/>
      <c r="O6" s="741"/>
      <c r="P6" s="741"/>
      <c r="Q6" s="741"/>
      <c r="R6" s="741"/>
      <c r="S6" s="741"/>
      <c r="T6" s="741"/>
      <c r="U6" s="741"/>
      <c r="V6" s="741"/>
      <c r="W6" s="741"/>
      <c r="X6" s="741"/>
      <c r="Y6" s="741"/>
      <c r="Z6" s="741"/>
      <c r="AA6" s="741"/>
      <c r="AB6" s="741"/>
      <c r="AC6" s="741"/>
      <c r="AD6" s="741"/>
      <c r="AE6" s="741"/>
      <c r="AF6" s="741"/>
      <c r="AG6" s="749"/>
      <c r="AH6" s="39"/>
      <c r="AI6" s="209"/>
      <c r="AJ6" s="209"/>
      <c r="AK6" s="209"/>
      <c r="AL6" s="209"/>
      <c r="AM6" s="209"/>
      <c r="AN6" s="209"/>
      <c r="AO6" s="209"/>
      <c r="AP6" s="209"/>
      <c r="AQ6" s="209"/>
      <c r="AR6" s="209"/>
      <c r="AS6" s="209"/>
      <c r="AT6" s="209"/>
      <c r="AU6" s="209"/>
      <c r="AV6" s="209"/>
    </row>
    <row r="7" spans="2:48" ht="15" customHeight="1">
      <c r="B7" s="42"/>
      <c r="C7" s="46"/>
      <c r="D7" s="46"/>
      <c r="E7" s="46"/>
      <c r="F7" s="447"/>
      <c r="G7" s="55" t="s">
        <v>63</v>
      </c>
      <c r="H7" s="58"/>
      <c r="I7" s="58"/>
      <c r="J7" s="58"/>
      <c r="K7" s="58"/>
      <c r="L7" s="58"/>
      <c r="M7" s="63"/>
      <c r="N7" s="738"/>
      <c r="O7" s="741"/>
      <c r="P7" s="741"/>
      <c r="Q7" s="741"/>
      <c r="R7" s="741"/>
      <c r="S7" s="741"/>
      <c r="T7" s="741"/>
      <c r="U7" s="741"/>
      <c r="V7" s="741"/>
      <c r="W7" s="741"/>
      <c r="X7" s="741"/>
      <c r="Y7" s="741"/>
      <c r="Z7" s="741"/>
      <c r="AA7" s="741"/>
      <c r="AB7" s="741"/>
      <c r="AC7" s="741"/>
      <c r="AD7" s="741"/>
      <c r="AE7" s="741"/>
      <c r="AF7" s="741"/>
      <c r="AG7" s="749"/>
      <c r="AI7" s="580"/>
      <c r="AJ7" s="580"/>
      <c r="AK7" s="580"/>
      <c r="AL7" s="580"/>
      <c r="AM7" s="580"/>
      <c r="AN7" s="580"/>
      <c r="AO7" s="580"/>
      <c r="AP7" s="580"/>
      <c r="AQ7" s="580"/>
      <c r="AR7" s="580"/>
      <c r="AS7" s="580"/>
      <c r="AT7" s="580"/>
      <c r="AU7" s="580"/>
      <c r="AV7" s="580"/>
    </row>
    <row r="8" spans="2:48" ht="15" customHeight="1">
      <c r="B8" s="43"/>
      <c r="C8" s="47"/>
      <c r="D8" s="47"/>
      <c r="E8" s="47"/>
      <c r="F8" s="448"/>
      <c r="G8" s="56" t="s">
        <v>82</v>
      </c>
      <c r="H8" s="59"/>
      <c r="I8" s="59"/>
      <c r="J8" s="59"/>
      <c r="K8" s="59"/>
      <c r="L8" s="59"/>
      <c r="M8" s="64"/>
      <c r="N8" s="739"/>
      <c r="O8" s="742"/>
      <c r="P8" s="742"/>
      <c r="Q8" s="742"/>
      <c r="R8" s="742"/>
      <c r="S8" s="742"/>
      <c r="T8" s="742"/>
      <c r="U8" s="742"/>
      <c r="V8" s="742"/>
      <c r="W8" s="742"/>
      <c r="X8" s="742"/>
      <c r="Y8" s="742"/>
      <c r="Z8" s="742"/>
      <c r="AA8" s="742"/>
      <c r="AB8" s="742"/>
      <c r="AC8" s="742"/>
      <c r="AD8" s="742"/>
      <c r="AE8" s="742"/>
      <c r="AF8" s="742"/>
      <c r="AG8" s="750"/>
      <c r="AI8" s="580"/>
      <c r="AJ8" s="580"/>
      <c r="AK8" s="580"/>
      <c r="AL8" s="580"/>
      <c r="AM8" s="580"/>
      <c r="AN8" s="580"/>
      <c r="AO8" s="580"/>
      <c r="AP8" s="580"/>
      <c r="AQ8" s="580"/>
      <c r="AR8" s="580"/>
      <c r="AS8" s="580"/>
      <c r="AT8" s="580"/>
      <c r="AU8" s="580"/>
      <c r="AV8" s="580"/>
    </row>
    <row r="9" spans="2:48" ht="5.0999999999999996" customHeight="1"/>
    <row r="10" spans="2:48" ht="15" customHeight="1">
      <c r="AP10" s="580"/>
    </row>
    <row r="11" spans="2:48" ht="15" customHeight="1">
      <c r="AP11" s="580"/>
    </row>
    <row r="12" spans="2:48" ht="15" customHeight="1">
      <c r="AP12" s="580"/>
    </row>
    <row r="13" spans="2:48" ht="15" customHeight="1">
      <c r="AP13" s="580"/>
    </row>
    <row r="14" spans="2:48" ht="15" customHeight="1">
      <c r="AP14" s="580"/>
    </row>
    <row r="15" spans="2:48" ht="15" customHeight="1">
      <c r="AP15" s="580"/>
    </row>
    <row r="16" spans="2:48" ht="15" customHeight="1">
      <c r="M16" s="736"/>
      <c r="N16" s="736"/>
      <c r="O16" s="736"/>
      <c r="P16" s="736"/>
      <c r="Q16" s="736"/>
    </row>
    <row r="17" spans="2:39" ht="15" customHeight="1">
      <c r="L17" s="735" t="s">
        <v>414</v>
      </c>
      <c r="M17" s="733"/>
      <c r="N17" s="733"/>
      <c r="O17" s="733"/>
      <c r="P17" s="733"/>
      <c r="Q17" s="733"/>
      <c r="R17" s="733"/>
      <c r="S17" s="733"/>
      <c r="T17" s="733"/>
      <c r="U17" s="733"/>
      <c r="V17" s="733"/>
      <c r="W17" s="733"/>
      <c r="X17" s="733"/>
      <c r="Y17" s="733"/>
      <c r="Z17" s="733"/>
      <c r="AA17" s="733"/>
      <c r="AB17" s="733"/>
    </row>
    <row r="18" spans="2:39" ht="15" customHeight="1">
      <c r="L18" s="733"/>
      <c r="M18" s="733"/>
      <c r="N18" s="733"/>
      <c r="O18" s="733"/>
      <c r="P18" s="733"/>
      <c r="Q18" s="733"/>
      <c r="R18" s="733"/>
      <c r="S18" s="733"/>
      <c r="T18" s="733"/>
      <c r="U18" s="733"/>
      <c r="V18" s="733"/>
      <c r="W18" s="733"/>
      <c r="X18" s="733"/>
      <c r="Y18" s="733"/>
      <c r="Z18" s="733"/>
      <c r="AA18" s="733"/>
      <c r="AB18" s="733"/>
    </row>
    <row r="19" spans="2:39" ht="15" customHeight="1">
      <c r="M19" s="736"/>
      <c r="N19" s="736"/>
      <c r="O19" s="736"/>
      <c r="P19" s="736"/>
      <c r="Q19" s="736"/>
    </row>
    <row r="22" spans="2:39" ht="15" customHeight="1">
      <c r="AM22" s="207" t="str">
        <f>AI2</f>
        <v>令和　　　年　　　月　　　日</v>
      </c>
    </row>
    <row r="24" spans="2:39" ht="15" customHeight="1">
      <c r="B24" s="730" t="s">
        <v>76</v>
      </c>
      <c r="C24" s="730"/>
      <c r="D24" s="730"/>
      <c r="E24" s="730"/>
      <c r="F24" s="730"/>
      <c r="H24" s="734"/>
      <c r="I24" s="734"/>
      <c r="J24" s="734"/>
      <c r="K24" s="734"/>
      <c r="L24" s="734"/>
      <c r="M24" s="734"/>
      <c r="N24" s="734"/>
      <c r="O24" s="734"/>
      <c r="P24" s="734"/>
      <c r="R24" s="728"/>
      <c r="S24" s="728"/>
    </row>
    <row r="25" spans="2:39" ht="15" customHeight="1">
      <c r="B25" s="730"/>
      <c r="C25" s="730"/>
      <c r="D25" s="730"/>
      <c r="E25" s="730"/>
      <c r="F25" s="730"/>
      <c r="H25" s="734"/>
      <c r="I25" s="734"/>
      <c r="J25" s="734"/>
      <c r="K25" s="734"/>
      <c r="L25" s="734"/>
      <c r="M25" s="734"/>
      <c r="N25" s="734"/>
      <c r="O25" s="734"/>
      <c r="P25" s="734"/>
      <c r="R25" s="728"/>
      <c r="S25" s="728"/>
    </row>
    <row r="28" spans="2:39" ht="20.100000000000001" customHeight="1">
      <c r="T28" s="288" t="s">
        <v>11</v>
      </c>
      <c r="U28" s="743"/>
      <c r="V28" s="743"/>
      <c r="W28" s="743"/>
      <c r="X28" s="744" t="str">
        <f>IF(N5="","",N5)</f>
        <v/>
      </c>
      <c r="Y28" s="744"/>
      <c r="Z28" s="744"/>
      <c r="AA28" s="744"/>
      <c r="AB28" s="744"/>
      <c r="AC28" s="744"/>
      <c r="AD28" s="744"/>
      <c r="AE28" s="744"/>
      <c r="AF28" s="744"/>
      <c r="AG28" s="744"/>
      <c r="AH28" s="744"/>
      <c r="AI28" s="744"/>
      <c r="AJ28" s="744"/>
      <c r="AK28" s="744"/>
      <c r="AL28" s="744"/>
      <c r="AM28" s="744"/>
    </row>
    <row r="29" spans="2:39" ht="20.100000000000001" customHeight="1">
      <c r="T29" s="230"/>
      <c r="X29" s="87"/>
      <c r="Y29" s="87"/>
      <c r="Z29" s="87"/>
      <c r="AA29" s="87"/>
      <c r="AB29" s="87"/>
      <c r="AC29" s="87"/>
      <c r="AD29" s="87"/>
      <c r="AE29" s="87"/>
      <c r="AF29" s="87"/>
      <c r="AG29" s="87"/>
      <c r="AH29" s="87"/>
      <c r="AI29" s="87"/>
      <c r="AJ29" s="87"/>
      <c r="AK29" s="87"/>
      <c r="AL29" s="87"/>
      <c r="AM29" s="87"/>
    </row>
    <row r="30" spans="2:39" ht="20.100000000000001" customHeight="1">
      <c r="T30" s="230"/>
      <c r="U30" s="318" t="str">
        <f>IF(AP10="JV","代表","")</f>
        <v/>
      </c>
      <c r="X30" s="745" t="str">
        <f>IF(N6="","",N6)</f>
        <v/>
      </c>
      <c r="Y30" s="745"/>
      <c r="Z30" s="745"/>
      <c r="AA30" s="745"/>
      <c r="AB30" s="745"/>
      <c r="AC30" s="745"/>
      <c r="AD30" s="745"/>
      <c r="AE30" s="745"/>
      <c r="AF30" s="745"/>
      <c r="AG30" s="745"/>
      <c r="AH30" s="745"/>
      <c r="AI30" s="745"/>
      <c r="AJ30" s="745"/>
      <c r="AK30" s="745"/>
      <c r="AL30" s="745"/>
      <c r="AM30" s="745"/>
    </row>
    <row r="31" spans="2:39" ht="20.100000000000001" customHeight="1">
      <c r="T31" s="288" t="s">
        <v>106</v>
      </c>
      <c r="U31" s="743"/>
      <c r="V31" s="743"/>
      <c r="W31" s="743"/>
      <c r="X31" s="746" t="str">
        <f>IF(N7="","",N7)</f>
        <v/>
      </c>
      <c r="Y31" s="746"/>
      <c r="Z31" s="746"/>
      <c r="AA31" s="746"/>
      <c r="AB31" s="746"/>
      <c r="AC31" s="743"/>
      <c r="AD31" s="747" t="str">
        <f>IF(N8="","",N8)</f>
        <v/>
      </c>
      <c r="AE31" s="747"/>
      <c r="AF31" s="747"/>
      <c r="AG31" s="747"/>
      <c r="AH31" s="747"/>
      <c r="AI31" s="747"/>
      <c r="AJ31" s="747"/>
      <c r="AK31" s="747"/>
      <c r="AL31" s="743"/>
      <c r="AM31" s="743" t="s">
        <v>22</v>
      </c>
    </row>
    <row r="34" spans="1:39" ht="15" customHeight="1">
      <c r="B34" s="728" t="s">
        <v>191</v>
      </c>
      <c r="C34" s="728"/>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row>
    <row r="35" spans="1:39" ht="15" customHeight="1">
      <c r="B35" s="728"/>
      <c r="C35" s="728"/>
      <c r="D35" s="728"/>
      <c r="E35" s="728"/>
      <c r="F35" s="728"/>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row>
    <row r="36" spans="1:39" ht="15" customHeight="1">
      <c r="B36" s="731" t="s">
        <v>415</v>
      </c>
      <c r="C36" s="731"/>
      <c r="D36" s="731"/>
      <c r="E36" s="731"/>
      <c r="F36" s="731"/>
      <c r="G36" s="731"/>
      <c r="H36" s="731"/>
      <c r="I36" s="731"/>
      <c r="J36" s="731"/>
      <c r="K36" s="731"/>
      <c r="L36" s="731"/>
      <c r="M36" s="731"/>
      <c r="N36" s="731"/>
      <c r="O36" s="731"/>
      <c r="P36" s="731"/>
      <c r="Q36" s="731"/>
      <c r="R36" s="731"/>
      <c r="S36" s="731"/>
      <c r="T36" s="731"/>
      <c r="U36" s="731"/>
      <c r="V36" s="731"/>
      <c r="W36" s="731"/>
      <c r="X36" s="731"/>
      <c r="Y36" s="731"/>
      <c r="Z36" s="731"/>
      <c r="AA36" s="731"/>
      <c r="AB36" s="731"/>
      <c r="AC36" s="731"/>
      <c r="AD36" s="731"/>
      <c r="AE36" s="731"/>
      <c r="AF36" s="731"/>
      <c r="AG36" s="731"/>
    </row>
    <row r="37" spans="1:39" ht="15" customHeight="1">
      <c r="B37" s="731"/>
      <c r="C37" s="731"/>
      <c r="D37" s="731"/>
      <c r="E37" s="731"/>
      <c r="F37" s="731"/>
      <c r="G37" s="731"/>
      <c r="H37" s="731"/>
      <c r="I37" s="731"/>
      <c r="J37" s="731"/>
      <c r="K37" s="731"/>
      <c r="L37" s="731"/>
      <c r="M37" s="731"/>
      <c r="N37" s="731"/>
      <c r="O37" s="731"/>
      <c r="P37" s="731"/>
      <c r="Q37" s="731"/>
      <c r="R37" s="731"/>
      <c r="S37" s="731"/>
      <c r="T37" s="731"/>
      <c r="U37" s="731"/>
      <c r="V37" s="731"/>
      <c r="W37" s="731"/>
      <c r="X37" s="731"/>
      <c r="Y37" s="731"/>
      <c r="Z37" s="731"/>
      <c r="AA37" s="731"/>
      <c r="AB37" s="731"/>
      <c r="AC37" s="731"/>
      <c r="AD37" s="731"/>
      <c r="AE37" s="731"/>
      <c r="AF37" s="731"/>
      <c r="AG37" s="731"/>
    </row>
    <row r="38" spans="1:39" ht="6.95" customHeight="1"/>
    <row r="39" spans="1:39" ht="6.95" customHeight="1"/>
    <row r="40" spans="1:39" ht="20.100000000000001" customHeight="1">
      <c r="E40" s="732"/>
      <c r="F40" s="733"/>
      <c r="G40" s="733"/>
      <c r="H40" s="733"/>
      <c r="I40" s="733"/>
      <c r="J40" s="733"/>
      <c r="K40" s="733"/>
      <c r="L40" s="733"/>
      <c r="M40" s="733"/>
      <c r="N40" s="733"/>
      <c r="O40" s="733"/>
      <c r="P40" s="733"/>
      <c r="Q40" s="733"/>
      <c r="R40" s="733"/>
      <c r="S40" s="733"/>
      <c r="T40" s="733"/>
      <c r="U40" s="733"/>
      <c r="V40" s="733"/>
      <c r="W40" s="733"/>
      <c r="X40" s="733"/>
      <c r="Y40" s="733"/>
      <c r="Z40" s="733"/>
      <c r="AA40" s="733"/>
      <c r="AB40" s="733"/>
      <c r="AC40" s="733"/>
      <c r="AD40" s="733"/>
      <c r="AE40" s="733"/>
      <c r="AF40" s="733"/>
      <c r="AG40" s="733"/>
      <c r="AH40" s="733"/>
      <c r="AI40" s="733"/>
    </row>
    <row r="41" spans="1:39" ht="6.95" customHeight="1"/>
    <row r="42" spans="1:39" ht="15" customHeight="1">
      <c r="A42" s="728"/>
      <c r="B42" s="728"/>
      <c r="C42" s="728"/>
      <c r="D42" s="728"/>
      <c r="E42" s="728"/>
      <c r="F42" s="728"/>
      <c r="G42" s="728"/>
      <c r="H42" s="728"/>
      <c r="I42" s="728"/>
      <c r="J42" s="728"/>
      <c r="K42" s="728"/>
      <c r="L42" s="728"/>
      <c r="M42" s="728"/>
      <c r="N42" s="728"/>
      <c r="O42" s="728"/>
      <c r="P42" s="728"/>
      <c r="Q42" s="728"/>
      <c r="R42" s="728"/>
      <c r="S42" s="728"/>
      <c r="T42" s="728"/>
      <c r="U42" s="728"/>
      <c r="V42" s="728"/>
      <c r="W42" s="728"/>
      <c r="X42" s="728"/>
      <c r="Y42" s="728"/>
      <c r="Z42" s="728"/>
    </row>
    <row r="43" spans="1:39" ht="15" customHeight="1">
      <c r="A43" s="728"/>
      <c r="B43" s="728"/>
      <c r="C43" s="728"/>
      <c r="D43" s="728"/>
      <c r="E43" s="728"/>
      <c r="F43" s="728"/>
      <c r="G43" s="728"/>
      <c r="H43" s="728"/>
      <c r="I43" s="728"/>
      <c r="J43" s="728"/>
      <c r="K43" s="728"/>
      <c r="L43" s="728"/>
      <c r="M43" s="728"/>
      <c r="N43" s="728"/>
      <c r="O43" s="728"/>
      <c r="P43" s="728"/>
      <c r="Q43" s="728"/>
      <c r="R43" s="728"/>
      <c r="S43" s="728"/>
      <c r="T43" s="728"/>
      <c r="U43" s="728"/>
      <c r="V43" s="728"/>
      <c r="W43" s="728"/>
      <c r="X43" s="728"/>
      <c r="Y43" s="728"/>
      <c r="Z43" s="728"/>
    </row>
    <row r="46" spans="1:39" ht="15" customHeight="1">
      <c r="B46" s="729" t="s">
        <v>44</v>
      </c>
      <c r="C46" s="729"/>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row>
    <row r="47" spans="1:39" ht="15" customHeight="1">
      <c r="B47" s="729"/>
      <c r="C47" s="729"/>
      <c r="D47" s="729"/>
      <c r="E47" s="729"/>
      <c r="F47" s="729"/>
      <c r="G47" s="729"/>
      <c r="H47" s="729"/>
      <c r="I47" s="729"/>
      <c r="J47" s="729"/>
      <c r="K47" s="729"/>
      <c r="L47" s="729"/>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row>
    <row r="50" spans="1:40" ht="15" customHeight="1">
      <c r="A50" s="729" t="s">
        <v>104</v>
      </c>
      <c r="B50" s="729"/>
      <c r="C50" s="729"/>
      <c r="D50" s="729"/>
      <c r="E50" s="729"/>
      <c r="F50" s="729"/>
      <c r="G50" s="729"/>
      <c r="H50" s="729"/>
      <c r="I50" s="729"/>
      <c r="J50" s="729"/>
      <c r="K50" s="729"/>
      <c r="L50" s="729"/>
      <c r="O50" s="729" t="s">
        <v>254</v>
      </c>
      <c r="P50" s="729"/>
      <c r="S50" s="728" t="str">
        <f>AI3</f>
        <v>令和　　　年　　　月　　　日</v>
      </c>
      <c r="T50" s="728"/>
      <c r="U50" s="728"/>
      <c r="V50" s="728"/>
      <c r="W50" s="728"/>
      <c r="X50" s="728"/>
      <c r="Y50" s="728"/>
      <c r="Z50" s="728"/>
      <c r="AA50" s="728"/>
      <c r="AB50" s="728"/>
      <c r="AC50" s="728"/>
      <c r="AD50" s="728"/>
      <c r="AE50" s="728"/>
      <c r="AF50" s="728"/>
      <c r="AG50" s="728"/>
      <c r="AH50" s="728"/>
      <c r="AI50" s="728"/>
      <c r="AJ50" s="728"/>
      <c r="AK50" s="728"/>
      <c r="AL50" s="728"/>
      <c r="AM50" s="728"/>
    </row>
    <row r="51" spans="1:40" ht="15" customHeight="1">
      <c r="A51" s="729"/>
      <c r="B51" s="729"/>
      <c r="C51" s="729"/>
      <c r="D51" s="729"/>
      <c r="E51" s="729"/>
      <c r="F51" s="729"/>
      <c r="G51" s="729"/>
      <c r="H51" s="729"/>
      <c r="I51" s="729"/>
      <c r="J51" s="729"/>
      <c r="K51" s="729"/>
      <c r="L51" s="729"/>
      <c r="O51" s="729"/>
      <c r="P51" s="729"/>
      <c r="S51" s="728"/>
      <c r="T51" s="728"/>
      <c r="U51" s="728"/>
      <c r="V51" s="728"/>
      <c r="W51" s="728"/>
      <c r="X51" s="728"/>
      <c r="Y51" s="728"/>
      <c r="Z51" s="728"/>
      <c r="AA51" s="728"/>
      <c r="AB51" s="728"/>
      <c r="AC51" s="728"/>
      <c r="AD51" s="728"/>
      <c r="AE51" s="728"/>
      <c r="AF51" s="728"/>
      <c r="AG51" s="728"/>
      <c r="AH51" s="728"/>
      <c r="AI51" s="728"/>
      <c r="AJ51" s="728"/>
      <c r="AK51" s="728"/>
      <c r="AL51" s="728"/>
      <c r="AM51" s="728"/>
    </row>
    <row r="54" spans="1:40" ht="15" customHeight="1">
      <c r="O54" s="729" t="s">
        <v>14</v>
      </c>
      <c r="P54" s="729"/>
      <c r="S54" s="728" t="str">
        <f>AI4</f>
        <v>令和　　　年　　　月　　　日</v>
      </c>
      <c r="T54" s="728"/>
      <c r="U54" s="728"/>
      <c r="V54" s="728"/>
      <c r="W54" s="728"/>
      <c r="X54" s="728"/>
      <c r="Y54" s="728"/>
      <c r="Z54" s="728"/>
      <c r="AA54" s="728"/>
      <c r="AB54" s="728"/>
      <c r="AC54" s="728"/>
      <c r="AD54" s="728"/>
      <c r="AE54" s="728"/>
      <c r="AF54" s="728"/>
      <c r="AG54" s="728"/>
      <c r="AH54" s="728"/>
      <c r="AI54" s="728"/>
      <c r="AJ54" s="728"/>
      <c r="AK54" s="728"/>
      <c r="AL54" s="728"/>
      <c r="AM54" s="728"/>
    </row>
    <row r="55" spans="1:40" ht="15" customHeight="1">
      <c r="O55" s="729"/>
      <c r="P55" s="729"/>
      <c r="S55" s="728"/>
      <c r="T55" s="728"/>
      <c r="U55" s="728"/>
      <c r="V55" s="728"/>
      <c r="W55" s="728"/>
      <c r="X55" s="728"/>
      <c r="Y55" s="728"/>
      <c r="Z55" s="728"/>
      <c r="AA55" s="728"/>
      <c r="AB55" s="728"/>
      <c r="AC55" s="728"/>
      <c r="AD55" s="728"/>
      <c r="AE55" s="728"/>
      <c r="AF55" s="728"/>
      <c r="AG55" s="728"/>
      <c r="AH55" s="728"/>
      <c r="AI55" s="728"/>
      <c r="AJ55" s="728"/>
      <c r="AK55" s="728"/>
      <c r="AL55" s="728"/>
      <c r="AM55" s="728"/>
    </row>
    <row r="60" spans="1:40" ht="15" customHeight="1">
      <c r="AN60" s="36" t="str">
        <f>目次!F1</f>
        <v>【契約監理/20240401/第1版】</v>
      </c>
    </row>
  </sheetData>
  <sheetProtection password="CF8E" sheet="1" objects="1" scenarios="1" formatCells="0" selectLockedCells="1"/>
  <mergeCells count="49">
    <mergeCell ref="B2:M2"/>
    <mergeCell ref="N2:P2"/>
    <mergeCell ref="Q2:R2"/>
    <mergeCell ref="S2:T2"/>
    <mergeCell ref="U2:V2"/>
    <mergeCell ref="W2:X2"/>
    <mergeCell ref="Y2:Z2"/>
    <mergeCell ref="AA2:AB2"/>
    <mergeCell ref="L3:M3"/>
    <mergeCell ref="N3:P3"/>
    <mergeCell ref="Q3:R3"/>
    <mergeCell ref="S3:T3"/>
    <mergeCell ref="U3:V3"/>
    <mergeCell ref="W3:X3"/>
    <mergeCell ref="Y3:Z3"/>
    <mergeCell ref="AA3:AB3"/>
    <mergeCell ref="L4:M4"/>
    <mergeCell ref="N4:P4"/>
    <mergeCell ref="Q4:R4"/>
    <mergeCell ref="S4:T4"/>
    <mergeCell ref="U4:V4"/>
    <mergeCell ref="W4:X4"/>
    <mergeCell ref="Y4:Z4"/>
    <mergeCell ref="AA4:AB4"/>
    <mergeCell ref="G5:M5"/>
    <mergeCell ref="N5:AG5"/>
    <mergeCell ref="G6:M6"/>
    <mergeCell ref="N6:AG6"/>
    <mergeCell ref="G7:M7"/>
    <mergeCell ref="N7:AG7"/>
    <mergeCell ref="G8:M8"/>
    <mergeCell ref="N8:AG8"/>
    <mergeCell ref="X28:AM28"/>
    <mergeCell ref="X29:AM29"/>
    <mergeCell ref="X30:AM30"/>
    <mergeCell ref="X31:AB31"/>
    <mergeCell ref="AD31:AK31"/>
    <mergeCell ref="E40:AI40"/>
    <mergeCell ref="L17:AB18"/>
    <mergeCell ref="R24:S25"/>
    <mergeCell ref="B34:AL35"/>
    <mergeCell ref="B36:AG37"/>
    <mergeCell ref="A42:Z43"/>
    <mergeCell ref="B46:AM47"/>
    <mergeCell ref="A50:L51"/>
    <mergeCell ref="O50:P51"/>
    <mergeCell ref="S50:AM51"/>
    <mergeCell ref="O54:P55"/>
    <mergeCell ref="S54:AM55"/>
  </mergeCells>
  <phoneticPr fontId="21"/>
  <conditionalFormatting sqref="E40">
    <cfRule type="expression" dxfId="4" priority="1" stopIfTrue="1">
      <formula>#REF!="免税事業者"</formula>
    </cfRule>
  </conditionalFormatting>
  <dataValidations count="1">
    <dataValidation type="list" allowBlank="0" showDropDown="0" showInputMessage="1" showErrorMessage="1" sqref="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formula1>"課税事業者,免税事業者,空欄"</formula1>
    </dataValidation>
  </dataValidations>
  <pageMargins left="0.75" right="0.75" top="1" bottom="1" header="0.51200000000000001" footer="0.51200000000000001"/>
  <pageSetup paperSize="9" fitToWidth="1" fitToHeight="1" orientation="portrait" usePrinterDefaults="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dimension ref="A1:BD43"/>
  <sheetViews>
    <sheetView showGridLines="0" zoomScaleSheetLayoutView="100" workbookViewId="0">
      <selection activeCell="F12" sqref="F12:V12"/>
    </sheetView>
  </sheetViews>
  <sheetFormatPr defaultRowHeight="18.75"/>
  <cols>
    <col min="1" max="1" width="2.25" style="751" customWidth="1"/>
    <col min="2" max="2" width="5.25" style="751" customWidth="1"/>
    <col min="3" max="3" width="3.625" style="751" customWidth="1"/>
    <col min="4" max="4" width="9.75" style="751" customWidth="1"/>
    <col min="5" max="5" width="5.875" style="751" customWidth="1"/>
    <col min="6" max="6" width="6.25" style="751" customWidth="1"/>
    <col min="7" max="8" width="2" style="751" customWidth="1"/>
    <col min="9" max="10" width="3.125" style="751" customWidth="1"/>
    <col min="11" max="12" width="3.5" style="751" customWidth="1"/>
    <col min="13" max="13" width="3.375" style="751" customWidth="1"/>
    <col min="14" max="15" width="3.25" style="751" customWidth="1"/>
    <col min="16" max="16" width="3.75" style="751" customWidth="1"/>
    <col min="17" max="17" width="3.875" style="751" customWidth="1"/>
    <col min="18" max="18" width="5.875" style="751" customWidth="1"/>
    <col min="19" max="22" width="2.125" style="751" customWidth="1"/>
    <col min="23" max="16384" width="9" style="751" customWidth="1"/>
  </cols>
  <sheetData>
    <row r="1" spans="1:56" s="140" customFormat="1" ht="3" customHeigh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row>
    <row r="2" spans="1:56" s="140" customFormat="1" ht="15" customHeight="1">
      <c r="A2" s="140"/>
      <c r="B2" s="142" t="s">
        <v>274</v>
      </c>
      <c r="C2" s="154"/>
      <c r="D2" s="154"/>
      <c r="E2" s="154"/>
      <c r="F2" s="173"/>
      <c r="G2" s="187"/>
      <c r="H2" s="187"/>
      <c r="I2" s="187"/>
      <c r="J2" s="187"/>
      <c r="K2" s="187"/>
      <c r="L2" s="187"/>
      <c r="M2" s="187"/>
      <c r="N2" s="187"/>
      <c r="O2" s="187"/>
      <c r="P2" s="187"/>
      <c r="Q2" s="187"/>
      <c r="R2" s="187"/>
      <c r="S2" s="187"/>
      <c r="T2" s="187"/>
      <c r="U2" s="187"/>
      <c r="V2" s="203"/>
      <c r="W2" s="206"/>
      <c r="X2" s="209">
        <f>F4</f>
        <v>0</v>
      </c>
      <c r="Y2" s="209"/>
      <c r="Z2" s="209"/>
      <c r="AA2" s="209"/>
      <c r="AB2" s="209"/>
      <c r="AC2" s="209"/>
      <c r="AD2" s="209"/>
      <c r="AE2" s="209"/>
      <c r="AF2" s="209"/>
      <c r="AG2" s="209"/>
      <c r="AH2" s="209"/>
      <c r="AI2" s="39"/>
      <c r="AJ2" s="39"/>
      <c r="AK2" s="39"/>
      <c r="AL2" s="39"/>
      <c r="AM2" s="39"/>
      <c r="AN2" s="39"/>
      <c r="AO2" s="39"/>
      <c r="AP2" s="39"/>
      <c r="AQ2" s="39"/>
      <c r="AR2" s="39"/>
      <c r="AS2" s="39"/>
      <c r="AT2" s="211"/>
      <c r="AU2" s="211"/>
      <c r="AV2" s="211"/>
      <c r="AW2" s="211"/>
      <c r="AX2" s="211"/>
      <c r="AY2" s="211"/>
      <c r="AZ2" s="211"/>
      <c r="BA2" s="211"/>
      <c r="BB2" s="140"/>
      <c r="BC2" s="140"/>
      <c r="BD2" s="140"/>
    </row>
    <row r="3" spans="1:56" s="140" customFormat="1" ht="15" customHeight="1">
      <c r="A3" s="140"/>
      <c r="B3" s="142" t="s">
        <v>275</v>
      </c>
      <c r="C3" s="154"/>
      <c r="D3" s="154"/>
      <c r="E3" s="154"/>
      <c r="F3" s="174" t="s">
        <v>88</v>
      </c>
      <c r="G3" s="770"/>
      <c r="H3" s="770"/>
      <c r="I3" s="770"/>
      <c r="J3" s="770"/>
      <c r="K3" s="770"/>
      <c r="L3" s="770"/>
      <c r="M3" s="770"/>
      <c r="N3" s="770"/>
      <c r="O3" s="770"/>
      <c r="P3" s="770"/>
      <c r="Q3" s="770"/>
      <c r="R3" s="188" t="s">
        <v>15</v>
      </c>
      <c r="S3" s="188"/>
      <c r="T3" s="140"/>
      <c r="U3" s="188"/>
      <c r="V3" s="92"/>
      <c r="W3" s="206"/>
      <c r="X3" s="209">
        <f>IF(F4="",0,LEN(X2))</f>
        <v>0</v>
      </c>
      <c r="Y3" s="209"/>
      <c r="Z3" s="209"/>
      <c r="AA3" s="209"/>
      <c r="AB3" s="209"/>
      <c r="AC3" s="209"/>
      <c r="AD3" s="209"/>
      <c r="AE3" s="209"/>
      <c r="AF3" s="209"/>
      <c r="AG3" s="209"/>
      <c r="AH3" s="209"/>
      <c r="AI3" s="39"/>
      <c r="AJ3" s="39"/>
      <c r="AK3" s="39"/>
      <c r="AL3" s="39"/>
      <c r="AM3" s="39"/>
      <c r="AN3" s="39"/>
      <c r="AO3" s="39"/>
      <c r="AP3" s="39"/>
      <c r="AQ3" s="39"/>
      <c r="AR3" s="39"/>
      <c r="AS3" s="39"/>
      <c r="AT3" s="211"/>
      <c r="AU3" s="211"/>
      <c r="AV3" s="211"/>
      <c r="AW3" s="211"/>
      <c r="AX3" s="211"/>
      <c r="AY3" s="211"/>
      <c r="AZ3" s="211"/>
      <c r="BA3" s="211"/>
      <c r="BB3" s="140"/>
      <c r="BC3" s="140"/>
      <c r="BD3" s="140"/>
    </row>
    <row r="4" spans="1:56" s="140" customFormat="1" ht="15" customHeight="1">
      <c r="A4" s="140"/>
      <c r="B4" s="142" t="s">
        <v>256</v>
      </c>
      <c r="C4" s="154"/>
      <c r="D4" s="154"/>
      <c r="E4" s="154"/>
      <c r="F4" s="67"/>
      <c r="G4" s="73"/>
      <c r="H4" s="73"/>
      <c r="I4" s="73"/>
      <c r="J4" s="73"/>
      <c r="K4" s="73"/>
      <c r="L4" s="73"/>
      <c r="M4" s="73"/>
      <c r="N4" s="73"/>
      <c r="O4" s="73"/>
      <c r="P4" s="89" t="s">
        <v>32</v>
      </c>
      <c r="Q4" s="89"/>
      <c r="R4" s="89"/>
      <c r="S4" s="188"/>
      <c r="T4" s="188"/>
      <c r="U4" s="188"/>
      <c r="V4" s="204"/>
      <c r="W4" s="786"/>
      <c r="X4" s="376" t="str">
        <f>IF(X3=10,"￥","")</f>
        <v/>
      </c>
      <c r="Y4" s="376" t="str">
        <f>IF(X3=9,"￥",IF(X3&gt;=10,DBCS(MID(X2,X3-9,1)),""))</f>
        <v/>
      </c>
      <c r="Z4" s="376" t="str">
        <f>IF(X3=8,"￥",IF(X3&gt;=9,DBCS(MID(X2,X3-8,1)),""))</f>
        <v/>
      </c>
      <c r="AA4" s="376" t="str">
        <f>IF(X3=7,"￥",IF(X3&gt;=8,DBCS(MID(X2,X3-7,1)),""))</f>
        <v/>
      </c>
      <c r="AB4" s="209" t="str">
        <f>IF(X3=6,"￥",IF(X3&gt;=7,DBCS(MID(X2,X3-6,1)),""))</f>
        <v/>
      </c>
      <c r="AC4" s="209" t="str">
        <f>IF(X3=5,"￥",IF(X3&gt;=6,DBCS(MID(X2,X3-5,1)),""))</f>
        <v/>
      </c>
      <c r="AD4" s="209" t="str">
        <f>IF(X3=4,"￥",IF(X3&gt;=5,DBCS(MID(X2,X3-4,1)),""))</f>
        <v/>
      </c>
      <c r="AE4" s="209" t="str">
        <f>IF(X3=3,"￥",IF(X3&gt;=4,DBCS(MID(X2,X3-3,1)),""))</f>
        <v/>
      </c>
      <c r="AF4" s="209" t="str">
        <f>IF(X3=2,"￥",IF(X3&gt;=3,DBCS(MID(X2,X3-2,1)),""))</f>
        <v/>
      </c>
      <c r="AG4" s="209" t="str">
        <f>IF(X3=1,"￥",IF(X3&gt;=2,DBCS(MID(X2,X3-1,1)),""))</f>
        <v/>
      </c>
      <c r="AH4" s="209" t="str">
        <f>IF(X3&gt;0,DBCS(RIGHT(X2,1)),"")</f>
        <v/>
      </c>
      <c r="AI4" s="39"/>
      <c r="AJ4" s="39"/>
      <c r="AK4" s="39"/>
      <c r="AL4" s="39"/>
      <c r="AM4" s="39"/>
      <c r="AN4" s="39"/>
      <c r="AO4" s="39"/>
      <c r="AP4" s="39"/>
      <c r="AQ4" s="39"/>
      <c r="AR4" s="39"/>
      <c r="AS4" s="39"/>
      <c r="AT4" s="211"/>
      <c r="AU4" s="211"/>
      <c r="AV4" s="211"/>
      <c r="AW4" s="211"/>
      <c r="AX4" s="211"/>
      <c r="AY4" s="211"/>
      <c r="AZ4" s="211"/>
      <c r="BA4" s="211"/>
      <c r="BB4" s="140"/>
      <c r="BC4" s="140"/>
      <c r="BD4" s="140"/>
    </row>
    <row r="5" spans="1:56" s="140" customFormat="1" ht="15" customHeight="1">
      <c r="A5" s="140"/>
      <c r="B5" s="142" t="s">
        <v>51</v>
      </c>
      <c r="C5" s="154"/>
      <c r="D5" s="154"/>
      <c r="E5" s="154"/>
      <c r="F5" s="766" t="s">
        <v>301</v>
      </c>
      <c r="G5" s="771"/>
      <c r="H5" s="771"/>
      <c r="I5" s="771"/>
      <c r="J5" s="84" t="s">
        <v>68</v>
      </c>
      <c r="K5" s="72"/>
      <c r="L5" s="72"/>
      <c r="M5" s="84" t="s">
        <v>77</v>
      </c>
      <c r="N5" s="72"/>
      <c r="O5" s="72"/>
      <c r="P5" s="84" t="s">
        <v>9</v>
      </c>
      <c r="Q5" s="84"/>
      <c r="R5" s="83"/>
      <c r="S5" s="83"/>
      <c r="T5" s="83"/>
      <c r="U5" s="83"/>
      <c r="V5" s="94"/>
      <c r="W5" s="786"/>
      <c r="X5" s="377" t="str">
        <f>F5&amp;IF(G5="","　　年　　月　　日",IF(G5&lt;10,"　","")&amp;DBCS(G5)&amp;"年"&amp;IF(K5&lt;10,"　","")&amp;DBCS(K5)&amp;"月"&amp;IF(N5&lt;10,"　","")&amp;DBCS(N5)&amp;"日")</f>
        <v>令和　　年　　月　　日</v>
      </c>
      <c r="Y5" s="376"/>
      <c r="Z5" s="376"/>
      <c r="AA5" s="376"/>
      <c r="AB5" s="209"/>
      <c r="AC5" s="209"/>
      <c r="AD5" s="209"/>
      <c r="AE5" s="209"/>
      <c r="AF5" s="209"/>
      <c r="AG5" s="209"/>
      <c r="AH5" s="209"/>
      <c r="AI5" s="209"/>
      <c r="AJ5" s="209"/>
      <c r="AK5" s="209"/>
      <c r="AL5" s="209"/>
      <c r="AM5" s="209"/>
      <c r="AN5" s="209"/>
      <c r="AO5" s="211"/>
      <c r="AP5" s="211"/>
      <c r="AQ5" s="211"/>
      <c r="AR5" s="211"/>
      <c r="AS5" s="211"/>
      <c r="AT5" s="211"/>
      <c r="AU5" s="211"/>
      <c r="AV5" s="211"/>
      <c r="AW5" s="211"/>
      <c r="AX5" s="211"/>
      <c r="AY5" s="211"/>
      <c r="AZ5" s="211"/>
      <c r="BA5" s="211"/>
      <c r="BB5" s="140"/>
      <c r="BC5" s="140"/>
      <c r="BD5" s="140"/>
    </row>
    <row r="6" spans="1:56" s="140" customFormat="1" ht="15" customHeight="1">
      <c r="A6" s="140"/>
      <c r="B6" s="142" t="s">
        <v>285</v>
      </c>
      <c r="C6" s="154"/>
      <c r="D6" s="154"/>
      <c r="E6" s="154"/>
      <c r="F6" s="767" t="str">
        <f>F5</f>
        <v>令和</v>
      </c>
      <c r="G6" s="772" t="str">
        <f>IF(G5="","",G5)</f>
        <v/>
      </c>
      <c r="H6" s="772"/>
      <c r="I6" s="772"/>
      <c r="J6" s="84" t="s">
        <v>68</v>
      </c>
      <c r="K6" s="84" t="str">
        <f>IF(K5="","",K5)</f>
        <v/>
      </c>
      <c r="L6" s="84"/>
      <c r="M6" s="84" t="s">
        <v>77</v>
      </c>
      <c r="N6" s="84" t="str">
        <f>IF(N5="","",N5)</f>
        <v/>
      </c>
      <c r="O6" s="84"/>
      <c r="P6" s="84" t="s">
        <v>9</v>
      </c>
      <c r="Q6" s="84"/>
      <c r="R6" s="83"/>
      <c r="S6" s="83"/>
      <c r="T6" s="83"/>
      <c r="U6" s="83"/>
      <c r="V6" s="94"/>
      <c r="W6" s="786"/>
      <c r="X6" s="377" t="str">
        <f>F6&amp;IF(G6="","　　年　　月　　日",IF(G6&lt;10,"　","")&amp;DBCS(G6)&amp;"年"&amp;IF(K6&lt;10,"　","")&amp;DBCS(K6)&amp;"月"&amp;IF(N6&lt;10,"　","")&amp;DBCS(N6)&amp;"日")</f>
        <v>令和　　年　　月　　日</v>
      </c>
      <c r="Y6" s="376"/>
      <c r="Z6" s="376"/>
      <c r="AA6" s="376"/>
      <c r="AB6" s="209"/>
      <c r="AC6" s="209"/>
      <c r="AD6" s="209"/>
      <c r="AE6" s="209"/>
      <c r="AF6" s="209"/>
      <c r="AG6" s="209"/>
      <c r="AH6" s="209"/>
      <c r="AI6" s="209"/>
      <c r="AJ6" s="209"/>
      <c r="AK6" s="209"/>
      <c r="AL6" s="209"/>
      <c r="AM6" s="209"/>
      <c r="AN6" s="209"/>
      <c r="AO6" s="211"/>
      <c r="AP6" s="211"/>
      <c r="AQ6" s="211"/>
      <c r="AR6" s="211"/>
      <c r="AS6" s="211"/>
      <c r="AT6" s="211"/>
      <c r="AU6" s="211"/>
      <c r="AV6" s="211"/>
      <c r="AW6" s="211"/>
      <c r="AX6" s="211"/>
      <c r="AY6" s="211"/>
      <c r="AZ6" s="211"/>
      <c r="BA6" s="211"/>
      <c r="BB6" s="140"/>
      <c r="BC6" s="140"/>
      <c r="BD6" s="140"/>
    </row>
    <row r="7" spans="1:56" s="140" customFormat="1" ht="15" customHeight="1">
      <c r="A7" s="140"/>
      <c r="B7" s="142" t="s">
        <v>124</v>
      </c>
      <c r="C7" s="154"/>
      <c r="D7" s="154"/>
      <c r="E7" s="154"/>
      <c r="F7" s="766" t="s">
        <v>301</v>
      </c>
      <c r="G7" s="771"/>
      <c r="H7" s="771"/>
      <c r="I7" s="771"/>
      <c r="J7" s="84" t="s">
        <v>68</v>
      </c>
      <c r="K7" s="72"/>
      <c r="L7" s="72"/>
      <c r="M7" s="84" t="s">
        <v>77</v>
      </c>
      <c r="N7" s="72"/>
      <c r="O7" s="72"/>
      <c r="P7" s="84" t="s">
        <v>9</v>
      </c>
      <c r="Q7" s="84"/>
      <c r="R7" s="83"/>
      <c r="S7" s="83"/>
      <c r="T7" s="83"/>
      <c r="U7" s="83"/>
      <c r="V7" s="94"/>
      <c r="W7" s="786"/>
      <c r="X7" s="377" t="str">
        <f>F7&amp;IF(G7="","　　年　　月　　日",IF(G7&lt;10,"　","")&amp;DBCS(G7)&amp;"年"&amp;IF(K7&lt;10,"　","")&amp;DBCS(K7)&amp;"月"&amp;IF(N7&lt;10,"　","")&amp;DBCS(N7)&amp;"日")</f>
        <v>令和　　年　　月　　日</v>
      </c>
      <c r="Y7" s="376"/>
      <c r="Z7" s="376"/>
      <c r="AA7" s="376"/>
      <c r="AB7" s="209"/>
      <c r="AC7" s="209"/>
      <c r="AD7" s="209"/>
      <c r="AE7" s="209"/>
      <c r="AF7" s="209"/>
      <c r="AG7" s="209"/>
      <c r="AH7" s="209"/>
      <c r="AI7" s="209"/>
      <c r="AJ7" s="209"/>
      <c r="AK7" s="209"/>
      <c r="AL7" s="209"/>
      <c r="AM7" s="209"/>
      <c r="AN7" s="209"/>
      <c r="AO7" s="211"/>
      <c r="AP7" s="211"/>
      <c r="AQ7" s="211"/>
      <c r="AR7" s="211"/>
      <c r="AS7" s="211"/>
      <c r="AT7" s="211"/>
      <c r="AU7" s="211"/>
      <c r="AV7" s="211"/>
      <c r="AW7" s="211"/>
      <c r="AX7" s="211"/>
      <c r="AY7" s="211"/>
      <c r="AZ7" s="211"/>
      <c r="BA7" s="211"/>
      <c r="BB7" s="140"/>
      <c r="BC7" s="140"/>
      <c r="BD7" s="140"/>
    </row>
    <row r="8" spans="1:56" s="140" customFormat="1" ht="15" customHeight="1">
      <c r="A8" s="140"/>
      <c r="B8" s="142" t="s">
        <v>105</v>
      </c>
      <c r="C8" s="154"/>
      <c r="D8" s="154"/>
      <c r="E8" s="167"/>
      <c r="F8" s="768"/>
      <c r="G8" s="771"/>
      <c r="H8" s="771"/>
      <c r="I8" s="771"/>
      <c r="J8" s="771"/>
      <c r="K8" s="771"/>
      <c r="L8" s="771"/>
      <c r="M8" s="771"/>
      <c r="N8" s="771"/>
      <c r="O8" s="771"/>
      <c r="P8" s="771"/>
      <c r="Q8" s="771"/>
      <c r="R8" s="771"/>
      <c r="S8" s="771"/>
      <c r="T8" s="771"/>
      <c r="U8" s="771"/>
      <c r="V8" s="782"/>
      <c r="W8" s="786"/>
      <c r="X8" s="377"/>
      <c r="Y8" s="376"/>
      <c r="Z8" s="376"/>
      <c r="AA8" s="376"/>
      <c r="AB8" s="209"/>
      <c r="AC8" s="209"/>
      <c r="AD8" s="209"/>
      <c r="AE8" s="209"/>
      <c r="AF8" s="209"/>
      <c r="AG8" s="209"/>
      <c r="AH8" s="209"/>
      <c r="AI8" s="209"/>
      <c r="AJ8" s="209"/>
      <c r="AK8" s="209"/>
      <c r="AL8" s="209"/>
      <c r="AM8" s="209"/>
      <c r="AN8" s="209"/>
      <c r="AO8" s="211"/>
      <c r="AP8" s="211"/>
      <c r="AQ8" s="211"/>
      <c r="AR8" s="211"/>
      <c r="AS8" s="211"/>
      <c r="AT8" s="211"/>
      <c r="AU8" s="211"/>
      <c r="AV8" s="211"/>
      <c r="AW8" s="211"/>
      <c r="AX8" s="211"/>
      <c r="AY8" s="211"/>
      <c r="AZ8" s="211"/>
      <c r="BA8" s="211"/>
      <c r="BB8" s="140"/>
      <c r="BC8" s="140"/>
      <c r="BD8" s="140"/>
    </row>
    <row r="9" spans="1:56" s="140" customFormat="1" ht="15" customHeight="1">
      <c r="A9" s="140"/>
      <c r="B9" s="143" t="s">
        <v>95</v>
      </c>
      <c r="C9" s="155"/>
      <c r="D9" s="142" t="s">
        <v>81</v>
      </c>
      <c r="E9" s="167"/>
      <c r="F9" s="176"/>
      <c r="G9" s="189"/>
      <c r="H9" s="189"/>
      <c r="I9" s="189"/>
      <c r="J9" s="189"/>
      <c r="K9" s="189"/>
      <c r="L9" s="189"/>
      <c r="M9" s="189"/>
      <c r="N9" s="189"/>
      <c r="O9" s="189"/>
      <c r="P9" s="189"/>
      <c r="Q9" s="189"/>
      <c r="R9" s="189"/>
      <c r="S9" s="189"/>
      <c r="T9" s="189"/>
      <c r="U9" s="189"/>
      <c r="V9" s="205"/>
      <c r="W9" s="786"/>
      <c r="X9" s="376"/>
      <c r="Y9" s="376"/>
      <c r="Z9" s="376"/>
      <c r="AA9" s="376"/>
      <c r="AB9" s="210"/>
      <c r="AC9" s="210"/>
      <c r="AD9" s="210"/>
      <c r="AE9" s="210"/>
      <c r="AF9" s="210"/>
      <c r="AG9" s="210"/>
      <c r="AH9" s="210"/>
      <c r="AI9" s="209"/>
      <c r="AJ9" s="209"/>
      <c r="AK9" s="209"/>
      <c r="AL9" s="209"/>
      <c r="AM9" s="209"/>
      <c r="AN9" s="209"/>
      <c r="AO9" s="211"/>
      <c r="AP9" s="211"/>
      <c r="AQ9" s="211"/>
      <c r="AR9" s="211"/>
      <c r="AS9" s="211"/>
      <c r="AT9" s="211"/>
      <c r="AU9" s="211"/>
      <c r="AV9" s="211"/>
      <c r="AW9" s="211"/>
      <c r="AX9" s="211"/>
      <c r="AY9" s="211"/>
      <c r="AZ9" s="211"/>
      <c r="BA9" s="211"/>
      <c r="BB9" s="140"/>
      <c r="BC9" s="140"/>
      <c r="BD9" s="140"/>
    </row>
    <row r="10" spans="1:56" s="140" customFormat="1" ht="15" customHeight="1">
      <c r="A10" s="140"/>
      <c r="B10" s="144"/>
      <c r="C10" s="156"/>
      <c r="D10" s="142" t="s">
        <v>61</v>
      </c>
      <c r="E10" s="167"/>
      <c r="F10" s="176"/>
      <c r="G10" s="189"/>
      <c r="H10" s="189"/>
      <c r="I10" s="189"/>
      <c r="J10" s="189"/>
      <c r="K10" s="189"/>
      <c r="L10" s="189"/>
      <c r="M10" s="189"/>
      <c r="N10" s="189"/>
      <c r="O10" s="189"/>
      <c r="P10" s="189"/>
      <c r="Q10" s="189"/>
      <c r="R10" s="189"/>
      <c r="S10" s="189"/>
      <c r="T10" s="189"/>
      <c r="U10" s="189"/>
      <c r="V10" s="205"/>
      <c r="W10" s="206"/>
      <c r="X10" s="210"/>
      <c r="Y10" s="210"/>
      <c r="Z10" s="210"/>
      <c r="AA10" s="210"/>
      <c r="AB10" s="210"/>
      <c r="AC10" s="210"/>
      <c r="AD10" s="210"/>
      <c r="AE10" s="210"/>
      <c r="AF10" s="210"/>
      <c r="AG10" s="210"/>
      <c r="AH10" s="210"/>
      <c r="AI10" s="209"/>
      <c r="AJ10" s="209"/>
      <c r="AK10" s="209"/>
      <c r="AL10" s="209"/>
      <c r="AM10" s="209"/>
      <c r="AN10" s="209"/>
      <c r="AO10" s="211"/>
      <c r="AP10" s="211"/>
      <c r="AQ10" s="211"/>
      <c r="AR10" s="211"/>
      <c r="AS10" s="211"/>
      <c r="AT10" s="211"/>
      <c r="AU10" s="211"/>
      <c r="AV10" s="211"/>
      <c r="AW10" s="211"/>
      <c r="AX10" s="211"/>
      <c r="AY10" s="211"/>
      <c r="AZ10" s="211"/>
      <c r="BA10" s="211"/>
      <c r="BB10" s="140"/>
      <c r="BC10" s="140"/>
      <c r="BD10" s="140"/>
    </row>
    <row r="11" spans="1:56" s="140" customFormat="1" ht="15" customHeight="1">
      <c r="A11" s="140"/>
      <c r="B11" s="144"/>
      <c r="C11" s="156"/>
      <c r="D11" s="142" t="s">
        <v>63</v>
      </c>
      <c r="E11" s="167"/>
      <c r="F11" s="176"/>
      <c r="G11" s="189"/>
      <c r="H11" s="189"/>
      <c r="I11" s="189"/>
      <c r="J11" s="189"/>
      <c r="K11" s="189"/>
      <c r="L11" s="189"/>
      <c r="M11" s="189"/>
      <c r="N11" s="189"/>
      <c r="O11" s="189"/>
      <c r="P11" s="189"/>
      <c r="Q11" s="189"/>
      <c r="R11" s="189"/>
      <c r="S11" s="189"/>
      <c r="T11" s="189"/>
      <c r="U11" s="189"/>
      <c r="V11" s="205"/>
      <c r="W11" s="206"/>
      <c r="X11" s="210"/>
      <c r="Y11" s="210"/>
      <c r="Z11" s="210"/>
      <c r="AA11" s="210"/>
      <c r="AB11" s="210"/>
      <c r="AC11" s="210"/>
      <c r="AD11" s="210"/>
      <c r="AE11" s="210"/>
      <c r="AF11" s="210"/>
      <c r="AG11" s="210"/>
      <c r="AH11" s="210"/>
      <c r="AI11" s="209"/>
      <c r="AJ11" s="209"/>
      <c r="AK11" s="209"/>
      <c r="AL11" s="209"/>
      <c r="AM11" s="209"/>
      <c r="AN11" s="209"/>
      <c r="AO11" s="211"/>
      <c r="AP11" s="211"/>
      <c r="AQ11" s="211"/>
      <c r="AR11" s="211"/>
      <c r="AS11" s="211"/>
      <c r="AT11" s="211"/>
      <c r="AU11" s="211"/>
      <c r="AV11" s="211"/>
      <c r="AW11" s="211"/>
      <c r="AX11" s="211"/>
      <c r="AY11" s="211"/>
      <c r="AZ11" s="211"/>
      <c r="BA11" s="211"/>
      <c r="BB11" s="140"/>
      <c r="BC11" s="140"/>
      <c r="BD11" s="140"/>
    </row>
    <row r="12" spans="1:56" s="140" customFormat="1" ht="15" customHeight="1">
      <c r="A12" s="140"/>
      <c r="B12" s="145"/>
      <c r="C12" s="157"/>
      <c r="D12" s="142" t="s">
        <v>82</v>
      </c>
      <c r="E12" s="167"/>
      <c r="F12" s="176"/>
      <c r="G12" s="189"/>
      <c r="H12" s="189"/>
      <c r="I12" s="189"/>
      <c r="J12" s="189"/>
      <c r="K12" s="189"/>
      <c r="L12" s="189"/>
      <c r="M12" s="189"/>
      <c r="N12" s="189"/>
      <c r="O12" s="189"/>
      <c r="P12" s="189"/>
      <c r="Q12" s="189"/>
      <c r="R12" s="189"/>
      <c r="S12" s="189"/>
      <c r="T12" s="189"/>
      <c r="U12" s="189"/>
      <c r="V12" s="205"/>
      <c r="W12" s="206"/>
      <c r="X12" s="210"/>
      <c r="Y12" s="210"/>
      <c r="Z12" s="210"/>
      <c r="AA12" s="210"/>
      <c r="AB12" s="210"/>
      <c r="AC12" s="210"/>
      <c r="AD12" s="210"/>
      <c r="AE12" s="210"/>
      <c r="AF12" s="210"/>
      <c r="AG12" s="210"/>
      <c r="AH12" s="210"/>
      <c r="AI12" s="209"/>
      <c r="AJ12" s="209"/>
      <c r="AK12" s="209"/>
      <c r="AL12" s="209"/>
      <c r="AM12" s="209"/>
      <c r="AN12" s="209"/>
      <c r="AO12" s="211"/>
      <c r="AP12" s="211"/>
      <c r="AQ12" s="211"/>
      <c r="AR12" s="211"/>
      <c r="AS12" s="211"/>
      <c r="AT12" s="211"/>
      <c r="AU12" s="211"/>
      <c r="AV12" s="211"/>
      <c r="AW12" s="211"/>
      <c r="AX12" s="211"/>
      <c r="AY12" s="211"/>
      <c r="AZ12" s="211"/>
      <c r="BA12" s="211"/>
      <c r="BB12" s="140"/>
      <c r="BC12" s="140"/>
      <c r="BD12" s="140"/>
    </row>
    <row r="13" spans="1:56" s="140" customFormat="1" ht="3" customHeight="1">
      <c r="A13" s="140"/>
      <c r="B13" s="146"/>
      <c r="C13" s="146"/>
      <c r="D13" s="162"/>
      <c r="E13" s="162"/>
      <c r="F13" s="177"/>
      <c r="G13" s="177"/>
      <c r="H13" s="177"/>
      <c r="I13" s="177"/>
      <c r="J13" s="177"/>
      <c r="K13" s="177"/>
      <c r="L13" s="177"/>
      <c r="M13" s="177"/>
      <c r="N13" s="177"/>
      <c r="O13" s="177"/>
      <c r="P13" s="177"/>
      <c r="Q13" s="177"/>
      <c r="R13" s="177"/>
      <c r="S13" s="177"/>
      <c r="T13" s="177"/>
      <c r="U13" s="177"/>
      <c r="V13" s="177"/>
      <c r="W13" s="177"/>
      <c r="X13" s="177"/>
      <c r="Y13" s="177"/>
      <c r="Z13" s="211"/>
      <c r="AA13" s="209"/>
      <c r="AB13" s="209"/>
      <c r="AC13" s="209"/>
      <c r="AD13" s="209"/>
      <c r="AE13" s="209"/>
      <c r="AF13" s="209"/>
      <c r="AG13" s="209"/>
      <c r="AH13" s="209"/>
      <c r="AI13" s="209"/>
      <c r="AJ13" s="209"/>
      <c r="AK13" s="209"/>
      <c r="AL13" s="209"/>
      <c r="AM13" s="209"/>
      <c r="AN13" s="209"/>
      <c r="AO13" s="209"/>
      <c r="AP13" s="209"/>
      <c r="AQ13" s="209"/>
      <c r="AR13" s="211"/>
      <c r="AS13" s="211"/>
      <c r="AT13" s="211"/>
      <c r="AU13" s="211"/>
      <c r="AV13" s="211"/>
      <c r="AW13" s="211"/>
      <c r="AX13" s="211"/>
      <c r="AY13" s="211"/>
      <c r="AZ13" s="211"/>
      <c r="BA13" s="211"/>
      <c r="BB13" s="211"/>
      <c r="BC13" s="211"/>
      <c r="BD13" s="211"/>
    </row>
    <row r="14" spans="1:56" ht="18.75" customHeight="1">
      <c r="A14" s="752" t="s">
        <v>27</v>
      </c>
      <c r="B14" s="752"/>
      <c r="C14" s="752"/>
      <c r="D14" s="752"/>
      <c r="E14" s="752"/>
      <c r="F14" s="752"/>
      <c r="G14" s="752"/>
      <c r="H14" s="752"/>
      <c r="I14" s="752"/>
      <c r="J14" s="752"/>
      <c r="K14" s="752"/>
      <c r="L14" s="752"/>
      <c r="M14" s="752"/>
      <c r="N14" s="752"/>
      <c r="O14" s="752"/>
      <c r="V14" s="783" t="str">
        <f>目次!F1</f>
        <v>【契約監理/20240401/第1版】</v>
      </c>
    </row>
    <row r="15" spans="1:56">
      <c r="A15" s="753"/>
    </row>
    <row r="16" spans="1:56" ht="18.75" customHeight="1">
      <c r="B16" s="757"/>
      <c r="C16" s="757"/>
      <c r="N16" s="679" t="str">
        <f>X6</f>
        <v>令和　　年　　月　　日</v>
      </c>
      <c r="O16" s="679"/>
      <c r="P16" s="679"/>
      <c r="Q16" s="679"/>
      <c r="R16" s="679"/>
      <c r="S16" s="679"/>
      <c r="T16" s="679"/>
      <c r="U16" s="679"/>
      <c r="V16" s="679"/>
    </row>
    <row r="17" spans="1:22">
      <c r="A17" s="754"/>
    </row>
    <row r="18" spans="1:22">
      <c r="A18" s="754"/>
    </row>
    <row r="19" spans="1:22" ht="18.75" customHeight="1">
      <c r="A19" s="755" t="s">
        <v>398</v>
      </c>
      <c r="B19" s="755"/>
      <c r="C19" s="755"/>
      <c r="D19" s="755"/>
      <c r="E19" s="755"/>
      <c r="F19" s="755"/>
    </row>
    <row r="20" spans="1:22">
      <c r="A20" s="754"/>
    </row>
    <row r="21" spans="1:22">
      <c r="A21" s="754"/>
      <c r="K21" s="775"/>
      <c r="L21" s="775"/>
      <c r="M21" s="775"/>
      <c r="N21" s="775"/>
      <c r="O21" s="775"/>
      <c r="P21" s="775"/>
      <c r="Q21" s="775"/>
      <c r="R21" s="775"/>
      <c r="S21" s="775"/>
      <c r="T21" s="775"/>
      <c r="U21" s="775"/>
      <c r="V21" s="775"/>
    </row>
    <row r="22" spans="1:22" ht="18.75" customHeight="1">
      <c r="E22" s="679" t="s">
        <v>146</v>
      </c>
      <c r="F22" s="679"/>
      <c r="G22" s="679"/>
      <c r="H22" s="679"/>
      <c r="I22" s="679"/>
      <c r="J22" s="679"/>
      <c r="K22" s="776" t="str">
        <f>IF(F9="","",F9)</f>
        <v/>
      </c>
      <c r="L22" s="776"/>
      <c r="M22" s="776"/>
      <c r="N22" s="776"/>
      <c r="O22" s="776"/>
      <c r="P22" s="776"/>
      <c r="Q22" s="776"/>
      <c r="R22" s="776"/>
      <c r="S22" s="776"/>
      <c r="T22" s="776"/>
      <c r="U22" s="776"/>
      <c r="V22" s="776"/>
    </row>
    <row r="23" spans="1:22">
      <c r="A23" s="678"/>
      <c r="B23" s="761"/>
      <c r="H23" s="761"/>
      <c r="I23" s="761"/>
      <c r="J23" s="761"/>
      <c r="K23" s="777" t="str">
        <f>IF(F10="","",F10)</f>
        <v/>
      </c>
      <c r="L23" s="777"/>
      <c r="M23" s="777"/>
      <c r="N23" s="777"/>
      <c r="O23" s="777"/>
      <c r="P23" s="777"/>
      <c r="Q23" s="777"/>
      <c r="R23" s="777"/>
      <c r="S23" s="777"/>
      <c r="T23" s="777"/>
      <c r="U23" s="777"/>
      <c r="V23" s="777"/>
    </row>
    <row r="24" spans="1:22" ht="27" customHeight="1">
      <c r="F24" s="769" t="s">
        <v>294</v>
      </c>
      <c r="G24" s="769"/>
      <c r="H24" s="769"/>
      <c r="I24" s="769"/>
      <c r="J24" s="769"/>
      <c r="K24" s="778" t="str">
        <f>IF(F11="","",F11)</f>
        <v/>
      </c>
      <c r="L24" s="778"/>
      <c r="M24" s="778"/>
      <c r="N24" s="778"/>
      <c r="O24" s="778"/>
      <c r="P24" s="778" t="str">
        <f>IF(F12="","",F12)</f>
        <v/>
      </c>
      <c r="Q24" s="778"/>
      <c r="R24" s="778"/>
      <c r="S24" s="778"/>
      <c r="T24" s="778"/>
      <c r="U24" s="781"/>
      <c r="V24" s="781" t="s">
        <v>22</v>
      </c>
    </row>
    <row r="25" spans="1:22">
      <c r="A25" s="754"/>
    </row>
    <row r="26" spans="1:22">
      <c r="A26" s="754"/>
    </row>
    <row r="27" spans="1:22">
      <c r="A27" s="754"/>
    </row>
    <row r="28" spans="1:22" ht="18.75" customHeight="1">
      <c r="A28" s="756" t="s">
        <v>221</v>
      </c>
      <c r="B28" s="756"/>
      <c r="C28" s="756"/>
      <c r="D28" s="756"/>
      <c r="E28" s="756"/>
      <c r="F28" s="756"/>
      <c r="G28" s="756"/>
      <c r="H28" s="756"/>
      <c r="I28" s="756"/>
      <c r="J28" s="756"/>
      <c r="K28" s="756"/>
      <c r="L28" s="756"/>
      <c r="M28" s="756"/>
      <c r="N28" s="756"/>
      <c r="O28" s="756"/>
      <c r="P28" s="756"/>
      <c r="Q28" s="756"/>
      <c r="R28" s="756"/>
      <c r="S28" s="756"/>
      <c r="T28" s="756"/>
      <c r="U28" s="756"/>
      <c r="V28" s="756"/>
    </row>
    <row r="29" spans="1:22" ht="53.25" customHeight="1">
      <c r="A29" s="754"/>
    </row>
    <row r="30" spans="1:22" ht="5.25" customHeight="1">
      <c r="B30" s="755" t="s">
        <v>396</v>
      </c>
      <c r="C30" s="755"/>
      <c r="D30" s="755"/>
      <c r="E30" s="755"/>
      <c r="F30" s="679"/>
      <c r="G30" s="679"/>
      <c r="H30" s="679"/>
      <c r="I30" s="679"/>
      <c r="J30" s="679"/>
      <c r="K30" s="757"/>
      <c r="L30" s="755" t="s">
        <v>199</v>
      </c>
      <c r="M30" s="755"/>
      <c r="N30" s="755"/>
      <c r="O30" s="755"/>
      <c r="P30" s="755"/>
      <c r="Q30" s="755"/>
      <c r="R30" s="755"/>
      <c r="S30" s="755"/>
      <c r="T30" s="755"/>
    </row>
    <row r="31" spans="1:22" ht="5.25" customHeight="1">
      <c r="B31" s="755"/>
      <c r="C31" s="755"/>
      <c r="D31" s="755"/>
      <c r="E31" s="755"/>
      <c r="F31" s="679"/>
      <c r="G31" s="679"/>
      <c r="H31" s="679"/>
      <c r="I31" s="679"/>
      <c r="J31" s="679"/>
      <c r="K31" s="757"/>
      <c r="L31" s="755"/>
      <c r="M31" s="755"/>
      <c r="N31" s="755"/>
      <c r="O31" s="755"/>
      <c r="P31" s="755"/>
      <c r="Q31" s="755"/>
      <c r="R31" s="755"/>
      <c r="S31" s="755"/>
      <c r="T31" s="755"/>
    </row>
    <row r="32" spans="1:22" ht="8.25" customHeight="1">
      <c r="A32" s="757" t="s">
        <v>406</v>
      </c>
      <c r="B32" s="755"/>
      <c r="C32" s="755"/>
      <c r="D32" s="755"/>
      <c r="E32" s="755"/>
      <c r="F32" s="757"/>
      <c r="G32" s="757"/>
      <c r="H32" s="757"/>
      <c r="I32" s="757"/>
      <c r="J32" s="757"/>
      <c r="K32" s="757"/>
      <c r="L32" s="755"/>
      <c r="M32" s="755"/>
      <c r="N32" s="755"/>
      <c r="O32" s="755"/>
      <c r="P32" s="755"/>
      <c r="Q32" s="755"/>
      <c r="R32" s="755"/>
      <c r="S32" s="755"/>
      <c r="T32" s="755"/>
      <c r="U32" s="757"/>
      <c r="V32" s="757"/>
    </row>
    <row r="33" spans="1:22" ht="6" customHeight="1">
      <c r="A33" s="757"/>
      <c r="B33" s="755"/>
      <c r="C33" s="755"/>
      <c r="D33" s="755"/>
      <c r="E33" s="755"/>
      <c r="F33" s="679"/>
      <c r="G33" s="679"/>
      <c r="H33" s="679"/>
      <c r="I33" s="679"/>
      <c r="J33" s="679"/>
      <c r="K33" s="757"/>
      <c r="L33" s="755"/>
      <c r="M33" s="755"/>
      <c r="N33" s="755"/>
      <c r="O33" s="755"/>
      <c r="P33" s="755"/>
      <c r="Q33" s="755"/>
      <c r="R33" s="755"/>
      <c r="S33" s="755"/>
      <c r="T33" s="755"/>
    </row>
    <row r="34" spans="1:22" ht="28.5" customHeight="1">
      <c r="A34" s="754"/>
    </row>
    <row r="35" spans="1:22" ht="33.75" customHeight="1">
      <c r="A35" s="679" t="s">
        <v>263</v>
      </c>
      <c r="B35" s="679"/>
      <c r="C35" s="679"/>
      <c r="D35" s="679"/>
      <c r="E35" s="679"/>
      <c r="F35" s="679"/>
      <c r="G35" s="679"/>
      <c r="H35" s="679"/>
      <c r="I35" s="679"/>
      <c r="J35" s="679"/>
      <c r="K35" s="679"/>
      <c r="L35" s="679"/>
      <c r="M35" s="679"/>
      <c r="N35" s="679"/>
      <c r="O35" s="679"/>
      <c r="P35" s="679"/>
      <c r="Q35" s="679"/>
      <c r="R35" s="679"/>
      <c r="S35" s="679"/>
      <c r="T35" s="679"/>
      <c r="U35" s="679"/>
      <c r="V35" s="679"/>
    </row>
    <row r="36" spans="1:22">
      <c r="A36" s="754"/>
    </row>
    <row r="37" spans="1:22" ht="37.5" customHeight="1">
      <c r="A37" s="758" t="s">
        <v>238</v>
      </c>
      <c r="B37" s="758"/>
      <c r="C37" s="758"/>
      <c r="D37" s="762" t="str">
        <f>IF(F2="","",F2)</f>
        <v/>
      </c>
      <c r="E37" s="764"/>
      <c r="F37" s="764"/>
      <c r="G37" s="764"/>
      <c r="H37" s="764"/>
      <c r="I37" s="764"/>
      <c r="J37" s="764"/>
      <c r="K37" s="764"/>
      <c r="L37" s="764"/>
      <c r="M37" s="764"/>
      <c r="N37" s="764"/>
      <c r="O37" s="764"/>
      <c r="P37" s="764"/>
      <c r="Q37" s="764"/>
      <c r="R37" s="764"/>
      <c r="S37" s="764"/>
      <c r="T37" s="764"/>
      <c r="U37" s="764"/>
      <c r="V37" s="784"/>
    </row>
    <row r="38" spans="1:22" ht="36.75" customHeight="1">
      <c r="A38" s="758" t="s">
        <v>21</v>
      </c>
      <c r="B38" s="758"/>
      <c r="C38" s="758"/>
      <c r="D38" s="762" t="str">
        <f>"津山市　"&amp;IF(G3="","　　　　　　　　　　",G3)&amp;"　地内"</f>
        <v>津山市　　　　　　　　　　　　地内</v>
      </c>
      <c r="E38" s="764"/>
      <c r="F38" s="764"/>
      <c r="G38" s="764"/>
      <c r="H38" s="764"/>
      <c r="I38" s="764"/>
      <c r="J38" s="764"/>
      <c r="K38" s="764"/>
      <c r="L38" s="764"/>
      <c r="M38" s="764"/>
      <c r="N38" s="764"/>
      <c r="O38" s="764"/>
      <c r="P38" s="764"/>
      <c r="Q38" s="764"/>
      <c r="R38" s="764"/>
      <c r="S38" s="764"/>
      <c r="T38" s="764"/>
      <c r="U38" s="764"/>
      <c r="V38" s="784"/>
    </row>
    <row r="39" spans="1:22" ht="36.75" customHeight="1">
      <c r="A39" s="758" t="s">
        <v>394</v>
      </c>
      <c r="B39" s="758"/>
      <c r="C39" s="758"/>
      <c r="D39" s="763" t="str">
        <f>IF(F4="","",F4)</f>
        <v/>
      </c>
      <c r="E39" s="765"/>
      <c r="F39" s="765"/>
      <c r="G39" s="765"/>
      <c r="H39" s="765"/>
      <c r="I39" s="765"/>
      <c r="J39" s="765"/>
      <c r="K39" s="779" t="s">
        <v>45</v>
      </c>
      <c r="L39" s="779"/>
      <c r="M39" s="779"/>
      <c r="N39" s="779"/>
      <c r="O39" s="779"/>
      <c r="P39" s="779"/>
      <c r="Q39" s="780"/>
      <c r="R39" s="780"/>
      <c r="S39" s="780"/>
      <c r="T39" s="780"/>
      <c r="U39" s="780"/>
      <c r="V39" s="785"/>
    </row>
    <row r="40" spans="1:22" ht="36.75" customHeight="1">
      <c r="A40" s="758" t="s">
        <v>173</v>
      </c>
      <c r="B40" s="758"/>
      <c r="C40" s="758"/>
      <c r="D40" s="686" t="str">
        <f>X6</f>
        <v>令和　　年　　月　　日</v>
      </c>
      <c r="E40" s="686"/>
      <c r="F40" s="686"/>
      <c r="G40" s="773"/>
      <c r="H40" s="774" t="s">
        <v>113</v>
      </c>
      <c r="I40" s="774"/>
      <c r="J40" s="774" t="str">
        <f>X7</f>
        <v>令和　　年　　月　　日</v>
      </c>
      <c r="K40" s="774"/>
      <c r="L40" s="774"/>
      <c r="M40" s="774"/>
      <c r="N40" s="774"/>
      <c r="O40" s="774"/>
      <c r="P40" s="774"/>
      <c r="Q40" s="774"/>
      <c r="R40" s="764" t="s">
        <v>317</v>
      </c>
      <c r="S40" s="764"/>
      <c r="T40" s="764"/>
      <c r="U40" s="764"/>
      <c r="V40" s="784"/>
    </row>
    <row r="41" spans="1:22" ht="18.75" customHeight="1">
      <c r="A41" s="759" t="s">
        <v>365</v>
      </c>
      <c r="B41" s="759"/>
      <c r="C41" s="759"/>
      <c r="D41" s="759"/>
      <c r="E41" s="759"/>
      <c r="F41" s="759"/>
      <c r="G41" s="759"/>
      <c r="H41" s="759"/>
      <c r="I41" s="759"/>
      <c r="J41" s="759"/>
      <c r="K41" s="759"/>
      <c r="L41" s="759"/>
      <c r="M41" s="759"/>
      <c r="N41" s="759"/>
      <c r="O41" s="759"/>
      <c r="P41" s="759"/>
      <c r="Q41" s="759"/>
      <c r="R41" s="759"/>
      <c r="S41" s="759"/>
      <c r="T41" s="759"/>
      <c r="U41" s="759"/>
      <c r="V41" s="759"/>
    </row>
    <row r="42" spans="1:22" ht="18.75" customHeight="1">
      <c r="A42" s="760" t="s">
        <v>408</v>
      </c>
      <c r="B42" s="760"/>
      <c r="C42" s="760"/>
      <c r="D42" s="760"/>
      <c r="E42" s="760"/>
      <c r="F42" s="760"/>
      <c r="G42" s="760"/>
      <c r="H42" s="760"/>
      <c r="I42" s="760"/>
      <c r="J42" s="760"/>
      <c r="K42" s="760"/>
      <c r="L42" s="760"/>
      <c r="M42" s="760"/>
      <c r="N42" s="760"/>
      <c r="O42" s="760"/>
      <c r="P42" s="760"/>
      <c r="Q42" s="760"/>
      <c r="R42" s="760"/>
      <c r="S42" s="760"/>
      <c r="T42" s="760"/>
      <c r="U42" s="760"/>
      <c r="V42" s="760"/>
    </row>
    <row r="43" spans="1:22">
      <c r="A43" s="753"/>
    </row>
  </sheetData>
  <sheetProtection password="CF8E" sheet="1" objects="1" scenarios="1" selectLockedCells="1"/>
  <mergeCells count="61">
    <mergeCell ref="B2:E2"/>
    <mergeCell ref="F2:V2"/>
    <mergeCell ref="X2:AH2"/>
    <mergeCell ref="B3:E3"/>
    <mergeCell ref="G3:Q3"/>
    <mergeCell ref="X3:AH3"/>
    <mergeCell ref="B4:E4"/>
    <mergeCell ref="F4:O4"/>
    <mergeCell ref="B5:E5"/>
    <mergeCell ref="G5:I5"/>
    <mergeCell ref="K5:L5"/>
    <mergeCell ref="N5:O5"/>
    <mergeCell ref="P5:Q5"/>
    <mergeCell ref="B6:E6"/>
    <mergeCell ref="G6:I6"/>
    <mergeCell ref="K6:L6"/>
    <mergeCell ref="N6:O6"/>
    <mergeCell ref="P6:Q6"/>
    <mergeCell ref="B7:E7"/>
    <mergeCell ref="G7:I7"/>
    <mergeCell ref="K7:L7"/>
    <mergeCell ref="N7:O7"/>
    <mergeCell ref="P7:Q7"/>
    <mergeCell ref="B8:E8"/>
    <mergeCell ref="F8:V8"/>
    <mergeCell ref="D9:E9"/>
    <mergeCell ref="F9:V9"/>
    <mergeCell ref="D10:E10"/>
    <mergeCell ref="F10:V10"/>
    <mergeCell ref="D11:E11"/>
    <mergeCell ref="F11:V11"/>
    <mergeCell ref="D12:E12"/>
    <mergeCell ref="F12:V12"/>
    <mergeCell ref="A14:O14"/>
    <mergeCell ref="N16:V16"/>
    <mergeCell ref="A19:F19"/>
    <mergeCell ref="E22:J22"/>
    <mergeCell ref="K22:V22"/>
    <mergeCell ref="K23:V23"/>
    <mergeCell ref="F24:J24"/>
    <mergeCell ref="K24:O24"/>
    <mergeCell ref="P24:T24"/>
    <mergeCell ref="A28:V28"/>
    <mergeCell ref="F30:J30"/>
    <mergeCell ref="F33:J33"/>
    <mergeCell ref="A35:V35"/>
    <mergeCell ref="A37:C37"/>
    <mergeCell ref="D37:V37"/>
    <mergeCell ref="A38:C38"/>
    <mergeCell ref="D38:V38"/>
    <mergeCell ref="A39:C39"/>
    <mergeCell ref="D39:J39"/>
    <mergeCell ref="A40:C40"/>
    <mergeCell ref="D40:G40"/>
    <mergeCell ref="H40:I40"/>
    <mergeCell ref="J40:Q40"/>
    <mergeCell ref="R40:V40"/>
    <mergeCell ref="A41:V41"/>
    <mergeCell ref="A42:V42"/>
    <mergeCell ref="B30:E33"/>
    <mergeCell ref="L30:T33"/>
  </mergeCells>
  <phoneticPr fontId="21"/>
  <conditionalFormatting sqref="F30:J31">
    <cfRule type="expression" dxfId="3" priority="2">
      <formula>$F$8="部分払"</formula>
    </cfRule>
  </conditionalFormatting>
  <conditionalFormatting sqref="F33:J33">
    <cfRule type="expression" dxfId="2" priority="1">
      <formula>$F$8="中間前金払"</formula>
    </cfRule>
  </conditionalFormatting>
  <dataValidations count="1">
    <dataValidation type="list" allowBlank="1" showDropDown="0" showInputMessage="1" showErrorMessage="1" sqref="F8:V8">
      <formula1>"中間前金払,部分払"</formula1>
    </dataValidation>
  </dataValidations>
  <printOptions horizontalCentered="1"/>
  <pageMargins left="0.75" right="0.75" top="1" bottom="1" header="0.5" footer="0.5"/>
  <pageSetup paperSize="9" fitToWidth="1" fitToHeight="1" orientation="portrait" usePrinterDefaults="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BD47"/>
  <sheetViews>
    <sheetView showGridLines="0" zoomScaleSheetLayoutView="100" workbookViewId="0">
      <selection activeCell="F2" sqref="F2:V2"/>
    </sheetView>
  </sheetViews>
  <sheetFormatPr defaultRowHeight="18.75"/>
  <cols>
    <col min="1" max="1" width="2.25" style="751" customWidth="1"/>
    <col min="2" max="2" width="5.25" style="751" customWidth="1"/>
    <col min="3" max="3" width="3.625" style="751" customWidth="1"/>
    <col min="4" max="4" width="9.75" style="751" customWidth="1"/>
    <col min="5" max="5" width="5.875" style="751" customWidth="1"/>
    <col min="6" max="6" width="6.25" style="751" customWidth="1"/>
    <col min="7" max="8" width="2" style="751" customWidth="1"/>
    <col min="9" max="10" width="3.125" style="751" customWidth="1"/>
    <col min="11" max="12" width="3.5" style="751" customWidth="1"/>
    <col min="13" max="13" width="3.375" style="751" customWidth="1"/>
    <col min="14" max="15" width="3.25" style="751" customWidth="1"/>
    <col min="16" max="16" width="3.75" style="751" customWidth="1"/>
    <col min="17" max="17" width="3.875" style="751" customWidth="1"/>
    <col min="18" max="18" width="5.875" style="751" customWidth="1"/>
    <col min="19" max="22" width="2.125" style="751" customWidth="1"/>
    <col min="23" max="16384" width="9" style="751" customWidth="1"/>
  </cols>
  <sheetData>
    <row r="1" spans="1:56" s="140" customFormat="1" ht="3" customHeight="1">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row>
    <row r="2" spans="1:56" s="140" customFormat="1" ht="15" customHeight="1">
      <c r="A2" s="140"/>
      <c r="B2" s="142" t="s">
        <v>274</v>
      </c>
      <c r="C2" s="154"/>
      <c r="D2" s="154"/>
      <c r="E2" s="154"/>
      <c r="F2" s="173"/>
      <c r="G2" s="187"/>
      <c r="H2" s="187"/>
      <c r="I2" s="187"/>
      <c r="J2" s="187"/>
      <c r="K2" s="187"/>
      <c r="L2" s="187"/>
      <c r="M2" s="187"/>
      <c r="N2" s="187"/>
      <c r="O2" s="187"/>
      <c r="P2" s="187"/>
      <c r="Q2" s="187"/>
      <c r="R2" s="187"/>
      <c r="S2" s="187"/>
      <c r="T2" s="187"/>
      <c r="U2" s="187"/>
      <c r="V2" s="203"/>
      <c r="W2" s="206"/>
      <c r="X2" s="209">
        <f>F4</f>
        <v>0</v>
      </c>
      <c r="Y2" s="209"/>
      <c r="Z2" s="209"/>
      <c r="AA2" s="209"/>
      <c r="AB2" s="209"/>
      <c r="AC2" s="209"/>
      <c r="AD2" s="209"/>
      <c r="AE2" s="209"/>
      <c r="AF2" s="209"/>
      <c r="AG2" s="209"/>
      <c r="AH2" s="209"/>
      <c r="AI2" s="39"/>
      <c r="AJ2" s="39"/>
      <c r="AK2" s="39"/>
      <c r="AL2" s="39"/>
      <c r="AM2" s="39"/>
      <c r="AN2" s="39"/>
      <c r="AO2" s="39"/>
      <c r="AP2" s="39"/>
      <c r="AQ2" s="39"/>
      <c r="AR2" s="39"/>
      <c r="AS2" s="39"/>
      <c r="AT2" s="211"/>
      <c r="AU2" s="211"/>
      <c r="AV2" s="211"/>
      <c r="AW2" s="211"/>
      <c r="AX2" s="211"/>
      <c r="AY2" s="211"/>
      <c r="AZ2" s="211"/>
      <c r="BA2" s="211"/>
      <c r="BB2" s="140"/>
      <c r="BC2" s="140"/>
      <c r="BD2" s="140"/>
    </row>
    <row r="3" spans="1:56" s="140" customFormat="1" ht="15" customHeight="1">
      <c r="A3" s="140"/>
      <c r="B3" s="142" t="s">
        <v>275</v>
      </c>
      <c r="C3" s="154"/>
      <c r="D3" s="154"/>
      <c r="E3" s="154"/>
      <c r="F3" s="174" t="s">
        <v>88</v>
      </c>
      <c r="G3" s="770"/>
      <c r="H3" s="770"/>
      <c r="I3" s="770"/>
      <c r="J3" s="770"/>
      <c r="K3" s="770"/>
      <c r="L3" s="770"/>
      <c r="M3" s="770"/>
      <c r="N3" s="770"/>
      <c r="O3" s="770"/>
      <c r="P3" s="770"/>
      <c r="Q3" s="770"/>
      <c r="R3" s="188" t="s">
        <v>15</v>
      </c>
      <c r="S3" s="188"/>
      <c r="T3" s="140"/>
      <c r="U3" s="188"/>
      <c r="V3" s="92"/>
      <c r="W3" s="206"/>
      <c r="X3" s="209">
        <f>IF(F4="",0,LEN(X2))</f>
        <v>0</v>
      </c>
      <c r="Y3" s="209"/>
      <c r="Z3" s="209"/>
      <c r="AA3" s="209"/>
      <c r="AB3" s="209"/>
      <c r="AC3" s="209"/>
      <c r="AD3" s="209"/>
      <c r="AE3" s="209"/>
      <c r="AF3" s="209"/>
      <c r="AG3" s="209"/>
      <c r="AH3" s="209"/>
      <c r="AI3" s="39"/>
      <c r="AJ3" s="39"/>
      <c r="AK3" s="39"/>
      <c r="AL3" s="39"/>
      <c r="AM3" s="39"/>
      <c r="AN3" s="39"/>
      <c r="AO3" s="39"/>
      <c r="AP3" s="39"/>
      <c r="AQ3" s="39"/>
      <c r="AR3" s="39"/>
      <c r="AS3" s="39"/>
      <c r="AT3" s="211"/>
      <c r="AU3" s="211"/>
      <c r="AV3" s="211"/>
      <c r="AW3" s="211"/>
      <c r="AX3" s="211"/>
      <c r="AY3" s="211"/>
      <c r="AZ3" s="211"/>
      <c r="BA3" s="211"/>
      <c r="BB3" s="140"/>
      <c r="BC3" s="140"/>
      <c r="BD3" s="140"/>
    </row>
    <row r="4" spans="1:56" s="140" customFormat="1" ht="15" customHeight="1">
      <c r="A4" s="140"/>
      <c r="B4" s="142" t="s">
        <v>256</v>
      </c>
      <c r="C4" s="154"/>
      <c r="D4" s="154"/>
      <c r="E4" s="154"/>
      <c r="F4" s="67"/>
      <c r="G4" s="73"/>
      <c r="H4" s="73"/>
      <c r="I4" s="73"/>
      <c r="J4" s="73"/>
      <c r="K4" s="73"/>
      <c r="L4" s="73"/>
      <c r="M4" s="73"/>
      <c r="N4" s="73"/>
      <c r="O4" s="73"/>
      <c r="P4" s="89" t="s">
        <v>32</v>
      </c>
      <c r="Q4" s="89"/>
      <c r="R4" s="89"/>
      <c r="S4" s="188"/>
      <c r="T4" s="188"/>
      <c r="U4" s="188"/>
      <c r="V4" s="204"/>
      <c r="W4" s="786"/>
      <c r="X4" s="376" t="str">
        <f>IF(X3=10,"￥","")</f>
        <v/>
      </c>
      <c r="Y4" s="376" t="str">
        <f>IF(X3=9,"￥",IF(X3&gt;=10,DBCS(MID(X2,X3-9,1)),""))</f>
        <v/>
      </c>
      <c r="Z4" s="376" t="str">
        <f>IF(X3=8,"￥",IF(X3&gt;=9,DBCS(MID(X2,X3-8,1)),""))</f>
        <v/>
      </c>
      <c r="AA4" s="376" t="str">
        <f>IF(X3=7,"￥",IF(X3&gt;=8,DBCS(MID(X2,X3-7,1)),""))</f>
        <v/>
      </c>
      <c r="AB4" s="209" t="str">
        <f>IF(X3=6,"￥",IF(X3&gt;=7,DBCS(MID(X2,X3-6,1)),""))</f>
        <v/>
      </c>
      <c r="AC4" s="209" t="str">
        <f>IF(X3=5,"￥",IF(X3&gt;=6,DBCS(MID(X2,X3-5,1)),""))</f>
        <v/>
      </c>
      <c r="AD4" s="209" t="str">
        <f>IF(X3=4,"￥",IF(X3&gt;=5,DBCS(MID(X2,X3-4,1)),""))</f>
        <v/>
      </c>
      <c r="AE4" s="209" t="str">
        <f>IF(X3=3,"￥",IF(X3&gt;=4,DBCS(MID(X2,X3-3,1)),""))</f>
        <v/>
      </c>
      <c r="AF4" s="209" t="str">
        <f>IF(X3=2,"￥",IF(X3&gt;=3,DBCS(MID(X2,X3-2,1)),""))</f>
        <v/>
      </c>
      <c r="AG4" s="209" t="str">
        <f>IF(X3=1,"￥",IF(X3&gt;=2,DBCS(MID(X2,X3-1,1)),""))</f>
        <v/>
      </c>
      <c r="AH4" s="209" t="str">
        <f>IF(X3&gt;0,DBCS(RIGHT(X2,1)),"")</f>
        <v/>
      </c>
      <c r="AI4" s="39"/>
      <c r="AJ4" s="39"/>
      <c r="AK4" s="39"/>
      <c r="AL4" s="39"/>
      <c r="AM4" s="39"/>
      <c r="AN4" s="39"/>
      <c r="AO4" s="39"/>
      <c r="AP4" s="39"/>
      <c r="AQ4" s="39"/>
      <c r="AR4" s="39"/>
      <c r="AS4" s="39"/>
      <c r="AT4" s="211"/>
      <c r="AU4" s="211"/>
      <c r="AV4" s="211"/>
      <c r="AW4" s="211"/>
      <c r="AX4" s="211"/>
      <c r="AY4" s="211"/>
      <c r="AZ4" s="211"/>
      <c r="BA4" s="211"/>
      <c r="BB4" s="140"/>
      <c r="BC4" s="140"/>
      <c r="BD4" s="140"/>
    </row>
    <row r="5" spans="1:56" s="140" customFormat="1" ht="15" customHeight="1">
      <c r="A5" s="140"/>
      <c r="B5" s="142" t="s">
        <v>51</v>
      </c>
      <c r="C5" s="154"/>
      <c r="D5" s="154"/>
      <c r="E5" s="154"/>
      <c r="F5" s="766" t="s">
        <v>301</v>
      </c>
      <c r="G5" s="771"/>
      <c r="H5" s="771"/>
      <c r="I5" s="771"/>
      <c r="J5" s="84" t="s">
        <v>68</v>
      </c>
      <c r="K5" s="72"/>
      <c r="L5" s="72"/>
      <c r="M5" s="84" t="s">
        <v>77</v>
      </c>
      <c r="N5" s="72"/>
      <c r="O5" s="72"/>
      <c r="P5" s="84" t="s">
        <v>9</v>
      </c>
      <c r="Q5" s="84"/>
      <c r="R5" s="83"/>
      <c r="S5" s="83"/>
      <c r="T5" s="83"/>
      <c r="U5" s="83"/>
      <c r="V5" s="94"/>
      <c r="W5" s="786"/>
      <c r="X5" s="377" t="str">
        <f>F5&amp;IF(G5="","　　年　　月　　日",IF(G5&lt;10,"　","")&amp;DBCS(G5)&amp;"年"&amp;IF(K5&lt;10,"　","")&amp;DBCS(K5)&amp;"月"&amp;IF(N5&lt;10,"　","")&amp;DBCS(N5)&amp;"日")</f>
        <v>令和　　年　　月　　日</v>
      </c>
      <c r="Y5" s="376"/>
      <c r="Z5" s="376"/>
      <c r="AA5" s="376"/>
      <c r="AB5" s="209"/>
      <c r="AC5" s="209"/>
      <c r="AD5" s="209"/>
      <c r="AE5" s="209"/>
      <c r="AF5" s="209"/>
      <c r="AG5" s="209"/>
      <c r="AH5" s="209"/>
      <c r="AI5" s="209"/>
      <c r="AJ5" s="209"/>
      <c r="AK5" s="209"/>
      <c r="AL5" s="209"/>
      <c r="AM5" s="209"/>
      <c r="AN5" s="209"/>
      <c r="AO5" s="211"/>
      <c r="AP5" s="211"/>
      <c r="AQ5" s="211"/>
      <c r="AR5" s="211"/>
      <c r="AS5" s="211"/>
      <c r="AT5" s="211"/>
      <c r="AU5" s="211"/>
      <c r="AV5" s="211"/>
      <c r="AW5" s="211"/>
      <c r="AX5" s="211"/>
      <c r="AY5" s="211"/>
      <c r="AZ5" s="211"/>
      <c r="BA5" s="211"/>
      <c r="BB5" s="140"/>
      <c r="BC5" s="140"/>
      <c r="BD5" s="140"/>
    </row>
    <row r="6" spans="1:56" s="140" customFormat="1" ht="15" customHeight="1">
      <c r="A6" s="140"/>
      <c r="B6" s="142" t="s">
        <v>285</v>
      </c>
      <c r="C6" s="154"/>
      <c r="D6" s="154"/>
      <c r="E6" s="154"/>
      <c r="F6" s="767" t="str">
        <f>F5</f>
        <v>令和</v>
      </c>
      <c r="G6" s="772" t="str">
        <f>IF(G5="","",G5)</f>
        <v/>
      </c>
      <c r="H6" s="772"/>
      <c r="I6" s="772"/>
      <c r="J6" s="84" t="s">
        <v>68</v>
      </c>
      <c r="K6" s="84" t="str">
        <f>IF(K5="","",K5)</f>
        <v/>
      </c>
      <c r="L6" s="84"/>
      <c r="M6" s="84" t="s">
        <v>77</v>
      </c>
      <c r="N6" s="84" t="str">
        <f>IF(N5="","",N5)</f>
        <v/>
      </c>
      <c r="O6" s="84"/>
      <c r="P6" s="84" t="s">
        <v>9</v>
      </c>
      <c r="Q6" s="84"/>
      <c r="R6" s="83"/>
      <c r="S6" s="83"/>
      <c r="T6" s="83"/>
      <c r="U6" s="83"/>
      <c r="V6" s="94"/>
      <c r="W6" s="786"/>
      <c r="X6" s="377" t="str">
        <f>F6&amp;IF(G6="","　　年　　月　　日",IF(G6&lt;10,"　","")&amp;DBCS(G6)&amp;"年"&amp;IF(K6&lt;10,"　","")&amp;DBCS(K6)&amp;"月"&amp;IF(N6&lt;10,"　","")&amp;DBCS(N6)&amp;"日")</f>
        <v>令和　　年　　月　　日</v>
      </c>
      <c r="Y6" s="376"/>
      <c r="Z6" s="376"/>
      <c r="AA6" s="376"/>
      <c r="AB6" s="209"/>
      <c r="AC6" s="209"/>
      <c r="AD6" s="209"/>
      <c r="AE6" s="209"/>
      <c r="AF6" s="209"/>
      <c r="AG6" s="209"/>
      <c r="AH6" s="209"/>
      <c r="AI6" s="209"/>
      <c r="AJ6" s="209"/>
      <c r="AK6" s="209"/>
      <c r="AL6" s="209"/>
      <c r="AM6" s="209"/>
      <c r="AN6" s="209"/>
      <c r="AO6" s="211"/>
      <c r="AP6" s="211"/>
      <c r="AQ6" s="211"/>
      <c r="AR6" s="211"/>
      <c r="AS6" s="211"/>
      <c r="AT6" s="211"/>
      <c r="AU6" s="211"/>
      <c r="AV6" s="211"/>
      <c r="AW6" s="211"/>
      <c r="AX6" s="211"/>
      <c r="AY6" s="211"/>
      <c r="AZ6" s="211"/>
      <c r="BA6" s="211"/>
      <c r="BB6" s="140"/>
      <c r="BC6" s="140"/>
      <c r="BD6" s="140"/>
    </row>
    <row r="7" spans="1:56" s="140" customFormat="1" ht="15" customHeight="1">
      <c r="A7" s="140"/>
      <c r="B7" s="142" t="s">
        <v>124</v>
      </c>
      <c r="C7" s="154"/>
      <c r="D7" s="154"/>
      <c r="E7" s="154"/>
      <c r="F7" s="766" t="s">
        <v>301</v>
      </c>
      <c r="G7" s="771"/>
      <c r="H7" s="771"/>
      <c r="I7" s="771"/>
      <c r="J7" s="84" t="s">
        <v>68</v>
      </c>
      <c r="K7" s="72"/>
      <c r="L7" s="72"/>
      <c r="M7" s="84" t="s">
        <v>77</v>
      </c>
      <c r="N7" s="72"/>
      <c r="O7" s="72"/>
      <c r="P7" s="84" t="s">
        <v>9</v>
      </c>
      <c r="Q7" s="84"/>
      <c r="R7" s="83"/>
      <c r="S7" s="83"/>
      <c r="T7" s="83"/>
      <c r="U7" s="83"/>
      <c r="V7" s="94"/>
      <c r="W7" s="786"/>
      <c r="X7" s="377" t="str">
        <f>F7&amp;IF(G7="","　　年　　月　　日",IF(G7&lt;10,"　","")&amp;DBCS(G7)&amp;"年"&amp;IF(K7&lt;10,"　","")&amp;DBCS(K7)&amp;"月"&amp;IF(N7&lt;10,"　","")&amp;DBCS(N7)&amp;"日")</f>
        <v>令和　　年　　月　　日</v>
      </c>
      <c r="Y7" s="376"/>
      <c r="Z7" s="376"/>
      <c r="AA7" s="376"/>
      <c r="AB7" s="209"/>
      <c r="AC7" s="209"/>
      <c r="AD7" s="209"/>
      <c r="AE7" s="209"/>
      <c r="AF7" s="209"/>
      <c r="AG7" s="209"/>
      <c r="AH7" s="209"/>
      <c r="AI7" s="209"/>
      <c r="AJ7" s="209"/>
      <c r="AK7" s="209"/>
      <c r="AL7" s="209"/>
      <c r="AM7" s="209"/>
      <c r="AN7" s="209"/>
      <c r="AO7" s="211"/>
      <c r="AP7" s="211"/>
      <c r="AQ7" s="211"/>
      <c r="AR7" s="211"/>
      <c r="AS7" s="211"/>
      <c r="AT7" s="211"/>
      <c r="AU7" s="211"/>
      <c r="AV7" s="211"/>
      <c r="AW7" s="211"/>
      <c r="AX7" s="211"/>
      <c r="AY7" s="211"/>
      <c r="AZ7" s="211"/>
      <c r="BA7" s="211"/>
      <c r="BB7" s="140"/>
      <c r="BC7" s="140"/>
      <c r="BD7" s="140"/>
    </row>
    <row r="8" spans="1:56" s="140" customFormat="1" ht="15" customHeight="1">
      <c r="A8" s="140"/>
      <c r="B8" s="142" t="s">
        <v>105</v>
      </c>
      <c r="C8" s="154"/>
      <c r="D8" s="154"/>
      <c r="E8" s="167"/>
      <c r="F8" s="768"/>
      <c r="G8" s="771"/>
      <c r="H8" s="771"/>
      <c r="I8" s="771"/>
      <c r="J8" s="771"/>
      <c r="K8" s="771"/>
      <c r="L8" s="771"/>
      <c r="M8" s="771"/>
      <c r="N8" s="771"/>
      <c r="O8" s="771"/>
      <c r="P8" s="771"/>
      <c r="Q8" s="771"/>
      <c r="R8" s="771"/>
      <c r="S8" s="771"/>
      <c r="T8" s="771"/>
      <c r="U8" s="771"/>
      <c r="V8" s="782"/>
      <c r="W8" s="786"/>
      <c r="X8" s="377"/>
      <c r="Y8" s="376"/>
      <c r="Z8" s="376"/>
      <c r="AA8" s="376"/>
      <c r="AB8" s="209"/>
      <c r="AC8" s="209"/>
      <c r="AD8" s="209"/>
      <c r="AE8" s="209"/>
      <c r="AF8" s="209"/>
      <c r="AG8" s="209"/>
      <c r="AH8" s="209"/>
      <c r="AI8" s="209"/>
      <c r="AJ8" s="209"/>
      <c r="AK8" s="209"/>
      <c r="AL8" s="209"/>
      <c r="AM8" s="209"/>
      <c r="AN8" s="209"/>
      <c r="AO8" s="211"/>
      <c r="AP8" s="211"/>
      <c r="AQ8" s="211"/>
      <c r="AR8" s="211"/>
      <c r="AS8" s="211"/>
      <c r="AT8" s="211"/>
      <c r="AU8" s="211"/>
      <c r="AV8" s="211"/>
      <c r="AW8" s="211"/>
      <c r="AX8" s="211"/>
      <c r="AY8" s="211"/>
      <c r="AZ8" s="211"/>
      <c r="BA8" s="211"/>
      <c r="BB8" s="140"/>
      <c r="BC8" s="140"/>
      <c r="BD8" s="140"/>
    </row>
    <row r="9" spans="1:56" s="140" customFormat="1" ht="15" customHeight="1">
      <c r="A9" s="140"/>
      <c r="B9" s="787" t="s">
        <v>172</v>
      </c>
      <c r="C9" s="788"/>
      <c r="D9" s="154" t="s">
        <v>350</v>
      </c>
      <c r="E9" s="167"/>
      <c r="F9" s="768"/>
      <c r="G9" s="771"/>
      <c r="H9" s="771"/>
      <c r="I9" s="771"/>
      <c r="J9" s="771"/>
      <c r="K9" s="771"/>
      <c r="L9" s="771"/>
      <c r="M9" s="771"/>
      <c r="N9" s="771"/>
      <c r="O9" s="771"/>
      <c r="P9" s="771"/>
      <c r="Q9" s="771"/>
      <c r="R9" s="771"/>
      <c r="S9" s="771"/>
      <c r="T9" s="771"/>
      <c r="U9" s="771"/>
      <c r="V9" s="782"/>
      <c r="W9" s="786"/>
      <c r="X9" s="377"/>
      <c r="Y9" s="376"/>
      <c r="Z9" s="376"/>
      <c r="AA9" s="376"/>
      <c r="AB9" s="209"/>
      <c r="AC9" s="209"/>
      <c r="AD9" s="209"/>
      <c r="AE9" s="209"/>
      <c r="AF9" s="209"/>
      <c r="AG9" s="209"/>
      <c r="AH9" s="209"/>
      <c r="AI9" s="209"/>
      <c r="AJ9" s="209"/>
      <c r="AK9" s="209"/>
      <c r="AL9" s="209"/>
      <c r="AM9" s="209"/>
      <c r="AN9" s="209"/>
      <c r="AO9" s="211"/>
      <c r="AP9" s="211"/>
      <c r="AQ9" s="211"/>
      <c r="AR9" s="211"/>
      <c r="AS9" s="211"/>
      <c r="AT9" s="211"/>
      <c r="AU9" s="211"/>
      <c r="AV9" s="211"/>
      <c r="AW9" s="211"/>
      <c r="AX9" s="211"/>
      <c r="AY9" s="211"/>
      <c r="AZ9" s="211"/>
      <c r="BA9" s="211"/>
      <c r="BB9" s="140"/>
      <c r="BC9" s="140"/>
      <c r="BD9" s="140"/>
    </row>
    <row r="10" spans="1:56" s="140" customFormat="1" ht="15" customHeight="1">
      <c r="A10" s="140"/>
      <c r="B10" s="143" t="s">
        <v>95</v>
      </c>
      <c r="C10" s="155"/>
      <c r="D10" s="142" t="s">
        <v>81</v>
      </c>
      <c r="E10" s="167"/>
      <c r="F10" s="176"/>
      <c r="G10" s="189"/>
      <c r="H10" s="189"/>
      <c r="I10" s="189"/>
      <c r="J10" s="189"/>
      <c r="K10" s="189"/>
      <c r="L10" s="189"/>
      <c r="M10" s="189"/>
      <c r="N10" s="189"/>
      <c r="O10" s="189"/>
      <c r="P10" s="189"/>
      <c r="Q10" s="189"/>
      <c r="R10" s="189"/>
      <c r="S10" s="189"/>
      <c r="T10" s="189"/>
      <c r="U10" s="189"/>
      <c r="V10" s="205"/>
      <c r="W10" s="786"/>
      <c r="X10" s="376"/>
      <c r="Y10" s="376"/>
      <c r="Z10" s="376"/>
      <c r="AA10" s="376"/>
      <c r="AB10" s="210"/>
      <c r="AC10" s="210"/>
      <c r="AD10" s="210"/>
      <c r="AE10" s="210"/>
      <c r="AF10" s="210"/>
      <c r="AG10" s="210"/>
      <c r="AH10" s="210"/>
      <c r="AI10" s="209"/>
      <c r="AJ10" s="209"/>
      <c r="AK10" s="209"/>
      <c r="AL10" s="209"/>
      <c r="AM10" s="209"/>
      <c r="AN10" s="209"/>
      <c r="AO10" s="211"/>
      <c r="AP10" s="211"/>
      <c r="AQ10" s="211"/>
      <c r="AR10" s="211"/>
      <c r="AS10" s="211"/>
      <c r="AT10" s="211"/>
      <c r="AU10" s="211"/>
      <c r="AV10" s="211"/>
      <c r="AW10" s="211"/>
      <c r="AX10" s="211"/>
      <c r="AY10" s="211"/>
      <c r="AZ10" s="211"/>
      <c r="BA10" s="211"/>
      <c r="BB10" s="140"/>
      <c r="BC10" s="140"/>
      <c r="BD10" s="140"/>
    </row>
    <row r="11" spans="1:56" s="140" customFormat="1" ht="15" customHeight="1">
      <c r="A11" s="140"/>
      <c r="B11" s="144"/>
      <c r="C11" s="156"/>
      <c r="D11" s="142" t="s">
        <v>61</v>
      </c>
      <c r="E11" s="167"/>
      <c r="F11" s="176"/>
      <c r="G11" s="189"/>
      <c r="H11" s="189"/>
      <c r="I11" s="189"/>
      <c r="J11" s="189"/>
      <c r="K11" s="189"/>
      <c r="L11" s="189"/>
      <c r="M11" s="189"/>
      <c r="N11" s="189"/>
      <c r="O11" s="189"/>
      <c r="P11" s="189"/>
      <c r="Q11" s="189"/>
      <c r="R11" s="189"/>
      <c r="S11" s="189"/>
      <c r="T11" s="189"/>
      <c r="U11" s="189"/>
      <c r="V11" s="205"/>
      <c r="W11" s="206"/>
      <c r="X11" s="210"/>
      <c r="Y11" s="210"/>
      <c r="Z11" s="210"/>
      <c r="AA11" s="210"/>
      <c r="AB11" s="210"/>
      <c r="AC11" s="210"/>
      <c r="AD11" s="210"/>
      <c r="AE11" s="210"/>
      <c r="AF11" s="210"/>
      <c r="AG11" s="210"/>
      <c r="AH11" s="210"/>
      <c r="AI11" s="209"/>
      <c r="AJ11" s="209"/>
      <c r="AK11" s="209"/>
      <c r="AL11" s="209"/>
      <c r="AM11" s="209"/>
      <c r="AN11" s="209"/>
      <c r="AO11" s="211"/>
      <c r="AP11" s="211"/>
      <c r="AQ11" s="211"/>
      <c r="AR11" s="211"/>
      <c r="AS11" s="211"/>
      <c r="AT11" s="211"/>
      <c r="AU11" s="211"/>
      <c r="AV11" s="211"/>
      <c r="AW11" s="211"/>
      <c r="AX11" s="211"/>
      <c r="AY11" s="211"/>
      <c r="AZ11" s="211"/>
      <c r="BA11" s="211"/>
      <c r="BB11" s="140"/>
      <c r="BC11" s="140"/>
      <c r="BD11" s="140"/>
    </row>
    <row r="12" spans="1:56" s="140" customFormat="1" ht="15" customHeight="1">
      <c r="A12" s="140"/>
      <c r="B12" s="144"/>
      <c r="C12" s="156"/>
      <c r="D12" s="142" t="s">
        <v>63</v>
      </c>
      <c r="E12" s="167"/>
      <c r="F12" s="176"/>
      <c r="G12" s="189"/>
      <c r="H12" s="189"/>
      <c r="I12" s="189"/>
      <c r="J12" s="189"/>
      <c r="K12" s="189"/>
      <c r="L12" s="189"/>
      <c r="M12" s="189"/>
      <c r="N12" s="189"/>
      <c r="O12" s="189"/>
      <c r="P12" s="189"/>
      <c r="Q12" s="189"/>
      <c r="R12" s="189"/>
      <c r="S12" s="189"/>
      <c r="T12" s="189"/>
      <c r="U12" s="189"/>
      <c r="V12" s="205"/>
      <c r="W12" s="206"/>
      <c r="X12" s="210"/>
      <c r="Y12" s="210"/>
      <c r="Z12" s="210"/>
      <c r="AA12" s="210"/>
      <c r="AB12" s="210"/>
      <c r="AC12" s="210"/>
      <c r="AD12" s="210"/>
      <c r="AE12" s="210"/>
      <c r="AF12" s="210"/>
      <c r="AG12" s="210"/>
      <c r="AH12" s="210"/>
      <c r="AI12" s="209"/>
      <c r="AJ12" s="209"/>
      <c r="AK12" s="209"/>
      <c r="AL12" s="209"/>
      <c r="AM12" s="209"/>
      <c r="AN12" s="209"/>
      <c r="AO12" s="211"/>
      <c r="AP12" s="211"/>
      <c r="AQ12" s="211"/>
      <c r="AR12" s="211"/>
      <c r="AS12" s="211"/>
      <c r="AT12" s="211"/>
      <c r="AU12" s="211"/>
      <c r="AV12" s="211"/>
      <c r="AW12" s="211"/>
      <c r="AX12" s="211"/>
      <c r="AY12" s="211"/>
      <c r="AZ12" s="211"/>
      <c r="BA12" s="211"/>
      <c r="BB12" s="140"/>
      <c r="BC12" s="140"/>
      <c r="BD12" s="140"/>
    </row>
    <row r="13" spans="1:56" s="140" customFormat="1" ht="15" customHeight="1">
      <c r="A13" s="140"/>
      <c r="B13" s="145"/>
      <c r="C13" s="157"/>
      <c r="D13" s="142" t="s">
        <v>82</v>
      </c>
      <c r="E13" s="167"/>
      <c r="F13" s="176"/>
      <c r="G13" s="189"/>
      <c r="H13" s="189"/>
      <c r="I13" s="189"/>
      <c r="J13" s="189"/>
      <c r="K13" s="189"/>
      <c r="L13" s="189"/>
      <c r="M13" s="189"/>
      <c r="N13" s="189"/>
      <c r="O13" s="189"/>
      <c r="P13" s="189"/>
      <c r="Q13" s="189"/>
      <c r="R13" s="189"/>
      <c r="S13" s="189"/>
      <c r="T13" s="189"/>
      <c r="U13" s="189"/>
      <c r="V13" s="205"/>
      <c r="W13" s="206"/>
      <c r="X13" s="210"/>
      <c r="Y13" s="210"/>
      <c r="Z13" s="210"/>
      <c r="AA13" s="210"/>
      <c r="AB13" s="210"/>
      <c r="AC13" s="210"/>
      <c r="AD13" s="210"/>
      <c r="AE13" s="210"/>
      <c r="AF13" s="210"/>
      <c r="AG13" s="210"/>
      <c r="AH13" s="210"/>
      <c r="AI13" s="209"/>
      <c r="AJ13" s="209"/>
      <c r="AK13" s="209"/>
      <c r="AL13" s="209"/>
      <c r="AM13" s="209"/>
      <c r="AN13" s="209"/>
      <c r="AO13" s="211"/>
      <c r="AP13" s="211"/>
      <c r="AQ13" s="211"/>
      <c r="AR13" s="211"/>
      <c r="AS13" s="211"/>
      <c r="AT13" s="211"/>
      <c r="AU13" s="211"/>
      <c r="AV13" s="211"/>
      <c r="AW13" s="211"/>
      <c r="AX13" s="211"/>
      <c r="AY13" s="211"/>
      <c r="AZ13" s="211"/>
      <c r="BA13" s="211"/>
      <c r="BB13" s="140"/>
      <c r="BC13" s="140"/>
      <c r="BD13" s="140"/>
    </row>
    <row r="14" spans="1:56" s="140" customFormat="1" ht="3" customHeight="1">
      <c r="A14" s="140"/>
      <c r="B14" s="146"/>
      <c r="C14" s="146"/>
      <c r="D14" s="162"/>
      <c r="E14" s="162"/>
      <c r="F14" s="177"/>
      <c r="G14" s="177"/>
      <c r="H14" s="177"/>
      <c r="I14" s="177"/>
      <c r="J14" s="177"/>
      <c r="K14" s="177"/>
      <c r="L14" s="177"/>
      <c r="M14" s="177"/>
      <c r="N14" s="177"/>
      <c r="O14" s="177"/>
      <c r="P14" s="177"/>
      <c r="Q14" s="177"/>
      <c r="R14" s="177"/>
      <c r="S14" s="177"/>
      <c r="T14" s="177"/>
      <c r="U14" s="177"/>
      <c r="V14" s="177"/>
      <c r="W14" s="177"/>
      <c r="X14" s="177"/>
      <c r="Y14" s="177"/>
      <c r="Z14" s="211"/>
      <c r="AA14" s="209"/>
      <c r="AB14" s="209"/>
      <c r="AC14" s="209"/>
      <c r="AD14" s="209"/>
      <c r="AE14" s="209"/>
      <c r="AF14" s="209"/>
      <c r="AG14" s="209"/>
      <c r="AH14" s="209"/>
      <c r="AI14" s="209"/>
      <c r="AJ14" s="209"/>
      <c r="AK14" s="209"/>
      <c r="AL14" s="209"/>
      <c r="AM14" s="209"/>
      <c r="AN14" s="209"/>
      <c r="AO14" s="209"/>
      <c r="AP14" s="209"/>
      <c r="AQ14" s="209"/>
      <c r="AR14" s="211"/>
      <c r="AS14" s="211"/>
      <c r="AT14" s="211"/>
      <c r="AU14" s="211"/>
      <c r="AV14" s="211"/>
      <c r="AW14" s="211"/>
      <c r="AX14" s="211"/>
      <c r="AY14" s="211"/>
      <c r="AZ14" s="211"/>
      <c r="BA14" s="211"/>
      <c r="BB14" s="211"/>
      <c r="BC14" s="211"/>
      <c r="BD14" s="211"/>
    </row>
    <row r="15" spans="1:56" ht="18.75" customHeight="1">
      <c r="A15" s="752" t="s">
        <v>27</v>
      </c>
      <c r="B15" s="752"/>
      <c r="C15" s="752"/>
      <c r="D15" s="752"/>
      <c r="E15" s="752"/>
      <c r="F15" s="752"/>
      <c r="G15" s="752"/>
      <c r="H15" s="752"/>
      <c r="I15" s="752"/>
      <c r="J15" s="752"/>
      <c r="K15" s="752"/>
      <c r="L15" s="752"/>
      <c r="M15" s="752"/>
      <c r="N15" s="752"/>
      <c r="O15" s="752"/>
      <c r="V15" s="783" t="str">
        <f>目次!F1</f>
        <v>【契約監理/20240401/第1版】</v>
      </c>
    </row>
    <row r="16" spans="1:56">
      <c r="A16" s="753"/>
    </row>
    <row r="17" spans="1:22" ht="18.75" customHeight="1">
      <c r="B17" s="757"/>
      <c r="C17" s="757"/>
      <c r="N17" s="679" t="str">
        <f>X6</f>
        <v>令和　　年　　月　　日</v>
      </c>
      <c r="O17" s="679"/>
      <c r="P17" s="679"/>
      <c r="Q17" s="679"/>
      <c r="R17" s="679"/>
      <c r="S17" s="679"/>
      <c r="T17" s="679"/>
      <c r="U17" s="679"/>
      <c r="V17" s="679"/>
    </row>
    <row r="18" spans="1:22">
      <c r="A18" s="754"/>
    </row>
    <row r="19" spans="1:22">
      <c r="A19" s="754"/>
    </row>
    <row r="20" spans="1:22" ht="18.75" customHeight="1">
      <c r="A20" s="755" t="s">
        <v>398</v>
      </c>
      <c r="B20" s="755"/>
      <c r="C20" s="755"/>
      <c r="D20" s="755"/>
      <c r="E20" s="755"/>
      <c r="F20" s="755"/>
    </row>
    <row r="21" spans="1:22">
      <c r="A21" s="754"/>
    </row>
    <row r="22" spans="1:22">
      <c r="A22" s="754"/>
      <c r="D22" s="789" t="s">
        <v>355</v>
      </c>
      <c r="E22" s="791" t="str">
        <f>IF(F9="","",F9)</f>
        <v/>
      </c>
      <c r="F22" s="791"/>
      <c r="G22" s="791"/>
      <c r="H22" s="791"/>
      <c r="I22" s="791"/>
      <c r="J22" s="791"/>
      <c r="K22" s="791"/>
      <c r="L22" s="791"/>
      <c r="M22" s="791"/>
      <c r="N22" s="791"/>
      <c r="O22" s="791"/>
      <c r="P22" s="791"/>
      <c r="Q22" s="791"/>
      <c r="R22" s="791"/>
      <c r="S22" s="791"/>
      <c r="T22" s="791"/>
      <c r="U22" s="791"/>
      <c r="V22" s="791"/>
    </row>
    <row r="23" spans="1:22">
      <c r="A23" s="754"/>
      <c r="C23" s="789"/>
      <c r="D23" s="790"/>
      <c r="E23" s="790"/>
      <c r="F23" s="790"/>
      <c r="G23" s="790"/>
      <c r="H23" s="790"/>
      <c r="I23" s="790"/>
      <c r="J23" s="790"/>
      <c r="K23" s="795"/>
      <c r="L23" s="795"/>
      <c r="M23" s="795"/>
      <c r="N23" s="795"/>
      <c r="O23" s="795"/>
      <c r="P23" s="795"/>
      <c r="Q23" s="795"/>
      <c r="R23" s="795"/>
      <c r="S23" s="795"/>
      <c r="T23" s="795"/>
      <c r="U23" s="795"/>
      <c r="V23" s="795"/>
    </row>
    <row r="24" spans="1:22" ht="18.75" customHeight="1">
      <c r="E24" s="757"/>
      <c r="F24" s="792" t="s">
        <v>271</v>
      </c>
      <c r="G24" s="792"/>
      <c r="H24" s="792"/>
      <c r="I24" s="792"/>
      <c r="J24" s="792"/>
      <c r="K24" s="791" t="str">
        <f>IF(F10="","",F10)</f>
        <v/>
      </c>
      <c r="L24" s="791"/>
      <c r="M24" s="791"/>
      <c r="N24" s="791"/>
      <c r="O24" s="791"/>
      <c r="P24" s="791"/>
      <c r="Q24" s="791"/>
      <c r="R24" s="791"/>
      <c r="S24" s="791"/>
      <c r="T24" s="791"/>
      <c r="U24" s="791"/>
      <c r="V24" s="791"/>
    </row>
    <row r="25" spans="1:22" ht="18.75" customHeight="1">
      <c r="E25" s="769"/>
      <c r="F25" s="769"/>
      <c r="G25" s="769"/>
      <c r="H25" s="769"/>
      <c r="I25" s="769"/>
      <c r="J25" s="769"/>
      <c r="K25" s="796"/>
      <c r="L25" s="796"/>
      <c r="M25" s="796"/>
      <c r="N25" s="796"/>
      <c r="O25" s="796"/>
      <c r="P25" s="796"/>
      <c r="Q25" s="796"/>
      <c r="R25" s="796"/>
      <c r="S25" s="796"/>
      <c r="T25" s="796"/>
      <c r="U25" s="796"/>
      <c r="V25" s="796"/>
    </row>
    <row r="26" spans="1:22" ht="18.75" customHeight="1">
      <c r="E26" s="769"/>
      <c r="F26" s="793" t="s">
        <v>407</v>
      </c>
      <c r="G26" s="793"/>
      <c r="H26" s="793"/>
      <c r="I26" s="793"/>
      <c r="J26" s="793"/>
      <c r="K26" s="791" t="str">
        <f>IF(F11="","",F11)</f>
        <v/>
      </c>
      <c r="L26" s="791"/>
      <c r="M26" s="791"/>
      <c r="N26" s="791"/>
      <c r="O26" s="791"/>
      <c r="P26" s="791"/>
      <c r="Q26" s="791"/>
      <c r="R26" s="791"/>
      <c r="S26" s="791"/>
      <c r="T26" s="791"/>
      <c r="U26" s="791"/>
      <c r="V26" s="791"/>
    </row>
    <row r="27" spans="1:22">
      <c r="A27" s="678"/>
      <c r="B27" s="761"/>
      <c r="H27" s="761"/>
      <c r="I27" s="761"/>
      <c r="J27" s="761"/>
      <c r="K27" s="777"/>
      <c r="L27" s="777"/>
      <c r="M27" s="777"/>
      <c r="N27" s="777"/>
      <c r="O27" s="777"/>
      <c r="P27" s="777"/>
      <c r="Q27" s="777"/>
      <c r="R27" s="777"/>
      <c r="S27" s="777"/>
      <c r="T27" s="777"/>
      <c r="U27" s="777"/>
      <c r="V27" s="777"/>
    </row>
    <row r="28" spans="1:22" ht="27" customHeight="1">
      <c r="F28" s="794" t="s">
        <v>335</v>
      </c>
      <c r="G28" s="794"/>
      <c r="H28" s="794"/>
      <c r="I28" s="794"/>
      <c r="J28" s="794"/>
      <c r="K28" s="776" t="str">
        <f>IF(F12="","",F12)</f>
        <v/>
      </c>
      <c r="L28" s="776"/>
      <c r="M28" s="776"/>
      <c r="N28" s="776"/>
      <c r="O28" s="776"/>
      <c r="P28" s="797" t="str">
        <f>IF(F13="","",F13)</f>
        <v/>
      </c>
      <c r="Q28" s="797"/>
      <c r="R28" s="797"/>
      <c r="S28" s="797"/>
      <c r="T28" s="797"/>
      <c r="U28" s="781"/>
      <c r="V28" s="781" t="s">
        <v>22</v>
      </c>
    </row>
    <row r="29" spans="1:22">
      <c r="A29" s="754"/>
    </row>
    <row r="30" spans="1:22">
      <c r="A30" s="754"/>
    </row>
    <row r="31" spans="1:22">
      <c r="A31" s="754"/>
    </row>
    <row r="32" spans="1:22" ht="18.75" customHeight="1">
      <c r="A32" s="756" t="s">
        <v>221</v>
      </c>
      <c r="B32" s="756"/>
      <c r="C32" s="756"/>
      <c r="D32" s="756"/>
      <c r="E32" s="756"/>
      <c r="F32" s="756"/>
      <c r="G32" s="756"/>
      <c r="H32" s="756"/>
      <c r="I32" s="756"/>
      <c r="J32" s="756"/>
      <c r="K32" s="756"/>
      <c r="L32" s="756"/>
      <c r="M32" s="756"/>
      <c r="N32" s="756"/>
      <c r="O32" s="756"/>
      <c r="P32" s="756"/>
      <c r="Q32" s="756"/>
      <c r="R32" s="756"/>
      <c r="S32" s="756"/>
      <c r="T32" s="756"/>
      <c r="U32" s="756"/>
      <c r="V32" s="756"/>
    </row>
    <row r="33" spans="1:22" ht="53.25" customHeight="1">
      <c r="A33" s="754"/>
    </row>
    <row r="34" spans="1:22" ht="5.25" customHeight="1">
      <c r="B34" s="755" t="s">
        <v>396</v>
      </c>
      <c r="C34" s="755"/>
      <c r="D34" s="755"/>
      <c r="E34" s="755"/>
      <c r="F34" s="679"/>
      <c r="G34" s="679"/>
      <c r="H34" s="679"/>
      <c r="I34" s="679"/>
      <c r="J34" s="679"/>
      <c r="K34" s="757"/>
      <c r="L34" s="755" t="s">
        <v>199</v>
      </c>
      <c r="M34" s="755"/>
      <c r="N34" s="755"/>
      <c r="O34" s="755"/>
      <c r="P34" s="755"/>
      <c r="Q34" s="755"/>
      <c r="R34" s="755"/>
      <c r="S34" s="755"/>
      <c r="T34" s="755"/>
    </row>
    <row r="35" spans="1:22" ht="5.25" customHeight="1">
      <c r="B35" s="755"/>
      <c r="C35" s="755"/>
      <c r="D35" s="755"/>
      <c r="E35" s="755"/>
      <c r="F35" s="679"/>
      <c r="G35" s="679"/>
      <c r="H35" s="679"/>
      <c r="I35" s="679"/>
      <c r="J35" s="679"/>
      <c r="K35" s="757"/>
      <c r="L35" s="755"/>
      <c r="M35" s="755"/>
      <c r="N35" s="755"/>
      <c r="O35" s="755"/>
      <c r="P35" s="755"/>
      <c r="Q35" s="755"/>
      <c r="R35" s="755"/>
      <c r="S35" s="755"/>
      <c r="T35" s="755"/>
    </row>
    <row r="36" spans="1:22" ht="4.5" customHeight="1">
      <c r="A36" s="757" t="s">
        <v>406</v>
      </c>
      <c r="B36" s="755"/>
      <c r="C36" s="755"/>
      <c r="D36" s="755"/>
      <c r="E36" s="755"/>
      <c r="F36" s="757"/>
      <c r="G36" s="757"/>
      <c r="H36" s="757"/>
      <c r="I36" s="757"/>
      <c r="J36" s="757"/>
      <c r="K36" s="757"/>
      <c r="L36" s="755"/>
      <c r="M36" s="755"/>
      <c r="N36" s="755"/>
      <c r="O36" s="755"/>
      <c r="P36" s="755"/>
      <c r="Q36" s="755"/>
      <c r="R36" s="755"/>
      <c r="S36" s="755"/>
      <c r="T36" s="755"/>
      <c r="U36" s="757"/>
      <c r="V36" s="757"/>
    </row>
    <row r="37" spans="1:22" ht="6" customHeight="1">
      <c r="A37" s="757"/>
      <c r="B37" s="755"/>
      <c r="C37" s="755"/>
      <c r="D37" s="755"/>
      <c r="E37" s="755"/>
      <c r="F37" s="679"/>
      <c r="G37" s="679"/>
      <c r="H37" s="679"/>
      <c r="I37" s="679"/>
      <c r="J37" s="679"/>
      <c r="K37" s="757"/>
      <c r="L37" s="755"/>
      <c r="M37" s="755"/>
      <c r="N37" s="755"/>
      <c r="O37" s="755"/>
      <c r="P37" s="755"/>
      <c r="Q37" s="755"/>
      <c r="R37" s="755"/>
      <c r="S37" s="755"/>
      <c r="T37" s="755"/>
    </row>
    <row r="38" spans="1:22" ht="28.5" customHeight="1">
      <c r="A38" s="754"/>
    </row>
    <row r="39" spans="1:22" ht="33.75" customHeight="1">
      <c r="A39" s="679" t="s">
        <v>263</v>
      </c>
      <c r="B39" s="679"/>
      <c r="C39" s="679"/>
      <c r="D39" s="679"/>
      <c r="E39" s="679"/>
      <c r="F39" s="679"/>
      <c r="G39" s="679"/>
      <c r="H39" s="679"/>
      <c r="I39" s="679"/>
      <c r="J39" s="679"/>
      <c r="K39" s="679"/>
      <c r="L39" s="679"/>
      <c r="M39" s="679"/>
      <c r="N39" s="679"/>
      <c r="O39" s="679"/>
      <c r="P39" s="679"/>
      <c r="Q39" s="679"/>
      <c r="R39" s="679"/>
      <c r="S39" s="679"/>
      <c r="T39" s="679"/>
      <c r="U39" s="679"/>
      <c r="V39" s="679"/>
    </row>
    <row r="40" spans="1:22">
      <c r="A40" s="754"/>
    </row>
    <row r="41" spans="1:22" ht="37.5" customHeight="1">
      <c r="A41" s="758" t="s">
        <v>238</v>
      </c>
      <c r="B41" s="758"/>
      <c r="C41" s="758"/>
      <c r="D41" s="762" t="str">
        <f>IF(F2="","",F2)</f>
        <v/>
      </c>
      <c r="E41" s="764"/>
      <c r="F41" s="764"/>
      <c r="G41" s="764"/>
      <c r="H41" s="764"/>
      <c r="I41" s="764"/>
      <c r="J41" s="764"/>
      <c r="K41" s="764"/>
      <c r="L41" s="764"/>
      <c r="M41" s="764"/>
      <c r="N41" s="764"/>
      <c r="O41" s="764"/>
      <c r="P41" s="764"/>
      <c r="Q41" s="764"/>
      <c r="R41" s="764"/>
      <c r="S41" s="764"/>
      <c r="T41" s="764"/>
      <c r="U41" s="764"/>
      <c r="V41" s="784"/>
    </row>
    <row r="42" spans="1:22" ht="36.75" customHeight="1">
      <c r="A42" s="758" t="s">
        <v>21</v>
      </c>
      <c r="B42" s="758"/>
      <c r="C42" s="758"/>
      <c r="D42" s="762" t="str">
        <f>"津山市　"&amp;IF(G3="","　　　　　　　　　　",G3)&amp;"　地内"</f>
        <v>津山市　　　　　　　　　　　　地内</v>
      </c>
      <c r="E42" s="764"/>
      <c r="F42" s="764"/>
      <c r="G42" s="764"/>
      <c r="H42" s="764"/>
      <c r="I42" s="764"/>
      <c r="J42" s="764"/>
      <c r="K42" s="764"/>
      <c r="L42" s="764"/>
      <c r="M42" s="764"/>
      <c r="N42" s="764"/>
      <c r="O42" s="764"/>
      <c r="P42" s="764"/>
      <c r="Q42" s="764"/>
      <c r="R42" s="764"/>
      <c r="S42" s="764"/>
      <c r="T42" s="764"/>
      <c r="U42" s="764"/>
      <c r="V42" s="784"/>
    </row>
    <row r="43" spans="1:22" ht="36.75" customHeight="1">
      <c r="A43" s="758" t="s">
        <v>394</v>
      </c>
      <c r="B43" s="758"/>
      <c r="C43" s="758"/>
      <c r="D43" s="763" t="str">
        <f>IF(F4="","",F4)</f>
        <v/>
      </c>
      <c r="E43" s="765"/>
      <c r="F43" s="765"/>
      <c r="G43" s="765"/>
      <c r="H43" s="765"/>
      <c r="I43" s="765"/>
      <c r="J43" s="765"/>
      <c r="K43" s="779" t="s">
        <v>45</v>
      </c>
      <c r="L43" s="779"/>
      <c r="M43" s="779"/>
      <c r="N43" s="779"/>
      <c r="O43" s="779"/>
      <c r="P43" s="779"/>
      <c r="Q43" s="780"/>
      <c r="R43" s="780"/>
      <c r="S43" s="780"/>
      <c r="T43" s="780"/>
      <c r="U43" s="780"/>
      <c r="V43" s="785"/>
    </row>
    <row r="44" spans="1:22" ht="36.75" customHeight="1">
      <c r="A44" s="758" t="s">
        <v>173</v>
      </c>
      <c r="B44" s="758"/>
      <c r="C44" s="758"/>
      <c r="D44" s="686" t="str">
        <f>X6</f>
        <v>令和　　年　　月　　日</v>
      </c>
      <c r="E44" s="686"/>
      <c r="F44" s="686"/>
      <c r="G44" s="773"/>
      <c r="H44" s="774" t="s">
        <v>113</v>
      </c>
      <c r="I44" s="774"/>
      <c r="J44" s="774" t="str">
        <f>X7</f>
        <v>令和　　年　　月　　日</v>
      </c>
      <c r="K44" s="774"/>
      <c r="L44" s="774"/>
      <c r="M44" s="774"/>
      <c r="N44" s="774"/>
      <c r="O44" s="774"/>
      <c r="P44" s="774"/>
      <c r="Q44" s="774"/>
      <c r="R44" s="764" t="s">
        <v>317</v>
      </c>
      <c r="S44" s="764"/>
      <c r="T44" s="764"/>
      <c r="U44" s="764"/>
      <c r="V44" s="784"/>
    </row>
    <row r="45" spans="1:22" ht="18.75" customHeight="1">
      <c r="A45" s="759" t="s">
        <v>365</v>
      </c>
      <c r="B45" s="759"/>
      <c r="C45" s="759"/>
      <c r="D45" s="759"/>
      <c r="E45" s="759"/>
      <c r="F45" s="759"/>
      <c r="G45" s="759"/>
      <c r="H45" s="759"/>
      <c r="I45" s="759"/>
      <c r="J45" s="759"/>
      <c r="K45" s="759"/>
      <c r="L45" s="759"/>
      <c r="M45" s="759"/>
      <c r="N45" s="759"/>
      <c r="O45" s="759"/>
      <c r="P45" s="759"/>
      <c r="Q45" s="759"/>
      <c r="R45" s="759"/>
      <c r="S45" s="759"/>
      <c r="T45" s="759"/>
      <c r="U45" s="759"/>
      <c r="V45" s="759"/>
    </row>
    <row r="46" spans="1:22" ht="18.75" customHeight="1">
      <c r="A46" s="760" t="s">
        <v>270</v>
      </c>
      <c r="B46" s="760"/>
      <c r="C46" s="760"/>
      <c r="D46" s="760"/>
      <c r="E46" s="760"/>
      <c r="F46" s="760"/>
      <c r="G46" s="760"/>
      <c r="H46" s="760"/>
      <c r="I46" s="760"/>
      <c r="J46" s="760"/>
      <c r="K46" s="760"/>
      <c r="L46" s="760"/>
      <c r="M46" s="760"/>
      <c r="N46" s="760"/>
      <c r="O46" s="760"/>
      <c r="P46" s="760"/>
      <c r="Q46" s="760"/>
      <c r="R46" s="760"/>
      <c r="S46" s="760"/>
      <c r="T46" s="760"/>
      <c r="U46" s="760"/>
      <c r="V46" s="760"/>
    </row>
    <row r="47" spans="1:22">
      <c r="A47" s="753"/>
    </row>
  </sheetData>
  <sheetProtection password="CF8E" sheet="1" objects="1" scenarios="1" selectLockedCells="1"/>
  <mergeCells count="67">
    <mergeCell ref="B2:E2"/>
    <mergeCell ref="F2:V2"/>
    <mergeCell ref="X2:AH2"/>
    <mergeCell ref="B3:E3"/>
    <mergeCell ref="G3:Q3"/>
    <mergeCell ref="X3:AH3"/>
    <mergeCell ref="B4:E4"/>
    <mergeCell ref="F4:O4"/>
    <mergeCell ref="B5:E5"/>
    <mergeCell ref="G5:I5"/>
    <mergeCell ref="K5:L5"/>
    <mergeCell ref="N5:O5"/>
    <mergeCell ref="P5:Q5"/>
    <mergeCell ref="B6:E6"/>
    <mergeCell ref="G6:I6"/>
    <mergeCell ref="K6:L6"/>
    <mergeCell ref="N6:O6"/>
    <mergeCell ref="P6:Q6"/>
    <mergeCell ref="B7:E7"/>
    <mergeCell ref="G7:I7"/>
    <mergeCell ref="K7:L7"/>
    <mergeCell ref="N7:O7"/>
    <mergeCell ref="P7:Q7"/>
    <mergeCell ref="B8:E8"/>
    <mergeCell ref="F8:V8"/>
    <mergeCell ref="B9:C9"/>
    <mergeCell ref="D9:E9"/>
    <mergeCell ref="F9:V9"/>
    <mergeCell ref="D10:E10"/>
    <mergeCell ref="F10:V10"/>
    <mergeCell ref="D11:E11"/>
    <mergeCell ref="F11:V11"/>
    <mergeCell ref="D12:E12"/>
    <mergeCell ref="F12:V12"/>
    <mergeCell ref="D13:E13"/>
    <mergeCell ref="F13:V13"/>
    <mergeCell ref="A15:O15"/>
    <mergeCell ref="N17:V17"/>
    <mergeCell ref="A20:F20"/>
    <mergeCell ref="E22:V22"/>
    <mergeCell ref="F24:J24"/>
    <mergeCell ref="K24:V24"/>
    <mergeCell ref="F26:J26"/>
    <mergeCell ref="K26:V26"/>
    <mergeCell ref="K27:V27"/>
    <mergeCell ref="F28:J28"/>
    <mergeCell ref="K28:O28"/>
    <mergeCell ref="P28:T28"/>
    <mergeCell ref="A32:V32"/>
    <mergeCell ref="F34:J34"/>
    <mergeCell ref="F37:J37"/>
    <mergeCell ref="A39:V39"/>
    <mergeCell ref="A41:C41"/>
    <mergeCell ref="D41:V41"/>
    <mergeCell ref="A42:C42"/>
    <mergeCell ref="D42:V42"/>
    <mergeCell ref="A43:C43"/>
    <mergeCell ref="D43:J43"/>
    <mergeCell ref="A44:C44"/>
    <mergeCell ref="D44:G44"/>
    <mergeCell ref="H44:I44"/>
    <mergeCell ref="J44:Q44"/>
    <mergeCell ref="R44:V44"/>
    <mergeCell ref="A45:V45"/>
    <mergeCell ref="A46:V46"/>
    <mergeCell ref="B34:E37"/>
    <mergeCell ref="L34:T37"/>
  </mergeCells>
  <phoneticPr fontId="16"/>
  <conditionalFormatting sqref="F34:J35">
    <cfRule type="expression" dxfId="1" priority="2">
      <formula>$F$8="部分払"</formula>
    </cfRule>
  </conditionalFormatting>
  <conditionalFormatting sqref="F37:J37">
    <cfRule type="expression" dxfId="0" priority="1">
      <formula>$F$8="中間前金払"</formula>
    </cfRule>
  </conditionalFormatting>
  <dataValidations count="1">
    <dataValidation type="list" allowBlank="1" showDropDown="0" showInputMessage="1" showErrorMessage="1" sqref="F8:V8">
      <formula1>"中間前金払,部分払"</formula1>
    </dataValidation>
  </dataValidations>
  <printOptions horizontalCentered="1"/>
  <pageMargins left="0.75" right="0.75" top="1" bottom="1" header="0.5" footer="0.5"/>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dimension ref="B1:AW47"/>
  <sheetViews>
    <sheetView showGridLines="0" showZeros="0" zoomScale="80" zoomScaleNormal="80" workbookViewId="0">
      <pane ySplit="10" topLeftCell="A11" activePane="bottomLeft" state="frozen"/>
      <selection pane="bottomLeft" activeCell="L2" sqref="L2:AE2"/>
    </sheetView>
  </sheetViews>
  <sheetFormatPr defaultColWidth="2.125" defaultRowHeight="21.95" customHeight="1"/>
  <cols>
    <col min="1" max="16384" width="2.125" style="38"/>
  </cols>
  <sheetData>
    <row r="1" spans="2:49" ht="5.0999999999999996" customHeight="1">
      <c r="B1" s="39"/>
      <c r="C1" s="39"/>
      <c r="D1" s="39"/>
      <c r="E1" s="39"/>
      <c r="F1" s="39"/>
      <c r="G1" s="39"/>
      <c r="H1" s="39"/>
    </row>
    <row r="2" spans="2:49" ht="15" customHeight="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row>
    <row r="3" spans="2:49" ht="15" customHeight="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row>
    <row r="4" spans="2:49" ht="15" customHeight="1">
      <c r="B4" s="40" t="s">
        <v>256</v>
      </c>
      <c r="C4" s="44"/>
      <c r="D4" s="44"/>
      <c r="E4" s="44"/>
      <c r="F4" s="44"/>
      <c r="G4" s="44"/>
      <c r="H4" s="44"/>
      <c r="I4" s="44"/>
      <c r="J4" s="44"/>
      <c r="K4" s="61"/>
      <c r="L4" s="67"/>
      <c r="M4" s="73"/>
      <c r="N4" s="73"/>
      <c r="O4" s="73"/>
      <c r="P4" s="73"/>
      <c r="Q4" s="73"/>
      <c r="R4" s="73"/>
      <c r="S4" s="73"/>
      <c r="T4" s="73"/>
      <c r="U4" s="73"/>
      <c r="V4" s="73"/>
      <c r="W4" s="73"/>
      <c r="X4" s="73"/>
      <c r="Y4" s="73"/>
      <c r="Z4" s="73"/>
      <c r="AA4" s="89" t="s">
        <v>32</v>
      </c>
      <c r="AB4" s="84"/>
      <c r="AC4" s="84"/>
      <c r="AD4" s="84"/>
      <c r="AE4" s="93"/>
    </row>
    <row r="5" spans="2:49" ht="15" customHeight="1">
      <c r="B5" s="40" t="s">
        <v>51</v>
      </c>
      <c r="C5" s="44"/>
      <c r="D5" s="44"/>
      <c r="E5" s="44"/>
      <c r="F5" s="44"/>
      <c r="G5" s="44"/>
      <c r="H5" s="44"/>
      <c r="I5" s="44"/>
      <c r="J5" s="44"/>
      <c r="K5" s="61"/>
      <c r="L5" s="68" t="s">
        <v>301</v>
      </c>
      <c r="M5" s="74"/>
      <c r="N5" s="74"/>
      <c r="O5" s="74"/>
      <c r="P5" s="74"/>
      <c r="Q5" s="83" t="s">
        <v>68</v>
      </c>
      <c r="R5" s="83"/>
      <c r="S5" s="74"/>
      <c r="T5" s="74"/>
      <c r="U5" s="83" t="s">
        <v>77</v>
      </c>
      <c r="V5" s="83"/>
      <c r="W5" s="74"/>
      <c r="X5" s="74"/>
      <c r="Y5" s="83" t="s">
        <v>9</v>
      </c>
      <c r="Z5" s="83"/>
      <c r="AA5" s="83"/>
      <c r="AB5" s="83"/>
      <c r="AC5" s="83"/>
      <c r="AD5" s="83"/>
      <c r="AE5" s="94"/>
      <c r="AG5" s="99" t="str">
        <f>L5&amp;IF(O5="","　　　年　　　　月　　　　日",IF(O5&lt;10,"　　","　")&amp;DBCS(O5)&amp;"年"&amp;IF(S5&lt;10,"　　","　")&amp;DBCS(S5)&amp;"月"&amp;IF(W5&lt;10,"　　","　")&amp;DBCS(W5)&amp;"日")</f>
        <v>令和　　　年　　　　月　　　　日</v>
      </c>
      <c r="AH5" s="99"/>
      <c r="AI5" s="99"/>
      <c r="AJ5" s="99"/>
      <c r="AK5" s="99"/>
      <c r="AL5" s="99"/>
      <c r="AM5" s="99"/>
      <c r="AN5" s="99"/>
      <c r="AO5" s="99"/>
      <c r="AP5" s="99"/>
      <c r="AQ5" s="99"/>
      <c r="AR5" s="99"/>
      <c r="AS5" s="99"/>
      <c r="AT5" s="99"/>
      <c r="AU5" s="99"/>
      <c r="AV5" s="99"/>
      <c r="AW5" s="99"/>
    </row>
    <row r="6" spans="2:49" ht="15" customHeight="1">
      <c r="B6" s="41" t="s">
        <v>95</v>
      </c>
      <c r="C6" s="45"/>
      <c r="D6" s="45"/>
      <c r="E6" s="50"/>
      <c r="F6" s="109" t="s">
        <v>279</v>
      </c>
      <c r="G6" s="112"/>
      <c r="H6" s="112"/>
      <c r="I6" s="112"/>
      <c r="J6" s="112"/>
      <c r="K6" s="115"/>
      <c r="L6" s="118"/>
      <c r="M6" s="122"/>
      <c r="N6" s="122"/>
      <c r="O6" s="122"/>
      <c r="P6" s="122"/>
      <c r="Q6" s="122"/>
      <c r="R6" s="122"/>
      <c r="S6" s="122"/>
      <c r="T6" s="122"/>
      <c r="U6" s="122"/>
      <c r="V6" s="122"/>
      <c r="W6" s="122"/>
      <c r="X6" s="122"/>
      <c r="Y6" s="122"/>
      <c r="Z6" s="122"/>
      <c r="AA6" s="122"/>
      <c r="AB6" s="122"/>
      <c r="AC6" s="122"/>
      <c r="AD6" s="122"/>
      <c r="AE6" s="133"/>
      <c r="AG6" s="99" t="str">
        <f>LEFT(L5,1)&amp;"　"&amp;RIGHT(L5,1)&amp;IF(O5="","　　　　年　　　　　月　　　　　日",IF(O5&lt;10,"　　","　")&amp;DBCS(O5)&amp;"　年"&amp;IF(S5&lt;10,"　　","　")&amp;DBCS(S5)&amp;"　月"&amp;IF(W5&lt;10,"　　","　")&amp;DBCS(W5)&amp;"　日")</f>
        <v>令　和　　　　年　　　　　月　　　　　日</v>
      </c>
      <c r="AH6" s="99"/>
      <c r="AI6" s="99"/>
      <c r="AJ6" s="99"/>
      <c r="AK6" s="99"/>
      <c r="AL6" s="99"/>
      <c r="AM6" s="99"/>
      <c r="AN6" s="99"/>
      <c r="AO6" s="99"/>
      <c r="AP6" s="99"/>
      <c r="AQ6" s="99"/>
      <c r="AR6" s="99"/>
      <c r="AS6" s="99"/>
      <c r="AT6" s="99"/>
      <c r="AU6" s="99"/>
      <c r="AV6" s="99"/>
      <c r="AW6" s="99"/>
    </row>
    <row r="7" spans="2:49" ht="15" customHeight="1">
      <c r="B7" s="103" t="s">
        <v>208</v>
      </c>
      <c r="C7" s="105"/>
      <c r="D7" s="105"/>
      <c r="E7" s="107"/>
      <c r="F7" s="55" t="s">
        <v>138</v>
      </c>
      <c r="G7" s="58"/>
      <c r="H7" s="58"/>
      <c r="I7" s="58"/>
      <c r="J7" s="58"/>
      <c r="K7" s="63"/>
      <c r="L7" s="119"/>
      <c r="M7" s="123"/>
      <c r="N7" s="123"/>
      <c r="O7" s="123"/>
      <c r="P7" s="123"/>
      <c r="Q7" s="123"/>
      <c r="R7" s="123"/>
      <c r="S7" s="123"/>
      <c r="T7" s="123"/>
      <c r="U7" s="123"/>
      <c r="V7" s="123"/>
      <c r="W7" s="123"/>
      <c r="X7" s="123"/>
      <c r="Y7" s="123"/>
      <c r="Z7" s="123"/>
      <c r="AA7" s="123"/>
      <c r="AB7" s="123"/>
      <c r="AC7" s="123"/>
      <c r="AD7" s="123"/>
      <c r="AE7" s="134"/>
    </row>
    <row r="8" spans="2:49" ht="15" customHeight="1">
      <c r="B8" s="104"/>
      <c r="C8" s="106"/>
      <c r="D8" s="106"/>
      <c r="E8" s="108"/>
      <c r="F8" s="110" t="s">
        <v>280</v>
      </c>
      <c r="G8" s="113"/>
      <c r="H8" s="113"/>
      <c r="I8" s="113"/>
      <c r="J8" s="113"/>
      <c r="K8" s="116"/>
      <c r="L8" s="120"/>
      <c r="M8" s="124"/>
      <c r="N8" s="124"/>
      <c r="O8" s="124"/>
      <c r="P8" s="124"/>
      <c r="Q8" s="124"/>
      <c r="R8" s="124"/>
      <c r="S8" s="124"/>
      <c r="T8" s="124"/>
      <c r="U8" s="124"/>
      <c r="V8" s="124"/>
      <c r="W8" s="124"/>
      <c r="X8" s="124"/>
      <c r="Y8" s="124"/>
      <c r="Z8" s="124"/>
      <c r="AA8" s="124"/>
      <c r="AB8" s="124"/>
      <c r="AC8" s="124"/>
      <c r="AD8" s="124"/>
      <c r="AE8" s="135"/>
    </row>
    <row r="9" spans="2:49" ht="15" customHeight="1">
      <c r="B9" s="43"/>
      <c r="C9" s="47"/>
      <c r="D9" s="47"/>
      <c r="E9" s="52"/>
      <c r="F9" s="111" t="s">
        <v>281</v>
      </c>
      <c r="G9" s="114"/>
      <c r="H9" s="114"/>
      <c r="I9" s="114"/>
      <c r="J9" s="114"/>
      <c r="K9" s="117"/>
      <c r="L9" s="121"/>
      <c r="M9" s="125"/>
      <c r="N9" s="125"/>
      <c r="O9" s="125"/>
      <c r="P9" s="125"/>
      <c r="Q9" s="125"/>
      <c r="R9" s="125"/>
      <c r="S9" s="125"/>
      <c r="T9" s="125"/>
      <c r="U9" s="125"/>
      <c r="V9" s="125"/>
      <c r="W9" s="125"/>
      <c r="X9" s="125"/>
      <c r="Y9" s="125"/>
      <c r="Z9" s="125"/>
      <c r="AA9" s="125"/>
      <c r="AB9" s="125"/>
      <c r="AC9" s="125"/>
      <c r="AD9" s="125"/>
      <c r="AE9" s="136"/>
    </row>
    <row r="10" spans="2:49" ht="5.0999999999999996" customHeight="1"/>
    <row r="14" spans="2:49" ht="21.95" customHeight="1">
      <c r="B14" s="38" t="s">
        <v>100</v>
      </c>
    </row>
    <row r="17" spans="3:41" ht="21.95" customHeight="1">
      <c r="I17" s="60" t="s">
        <v>262</v>
      </c>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row>
    <row r="19" spans="3:41" ht="21.95" customHeight="1">
      <c r="AN19" s="82"/>
      <c r="AO19" s="101" t="str">
        <f>AG5</f>
        <v>令和　　　年　　　　月　　　　日</v>
      </c>
    </row>
    <row r="22" spans="3:41" ht="21.95" customHeight="1">
      <c r="C22" s="48" t="s">
        <v>76</v>
      </c>
      <c r="D22" s="48"/>
      <c r="E22" s="48"/>
      <c r="F22" s="48"/>
      <c r="G22" s="48"/>
      <c r="H22" s="48"/>
      <c r="I22" s="48"/>
      <c r="J22" s="48"/>
      <c r="K22" s="48"/>
      <c r="L22" s="48"/>
      <c r="M22" s="48"/>
      <c r="N22" s="48"/>
      <c r="P22" s="39"/>
    </row>
    <row r="24" spans="3:41" ht="30" customHeight="1">
      <c r="Q24" s="38" t="s">
        <v>95</v>
      </c>
      <c r="U24" s="127">
        <f>L6</f>
        <v>0</v>
      </c>
      <c r="V24" s="127"/>
      <c r="W24" s="127"/>
      <c r="X24" s="127"/>
      <c r="Y24" s="127"/>
      <c r="Z24" s="127"/>
      <c r="AA24" s="127"/>
      <c r="AB24" s="127"/>
      <c r="AC24" s="127"/>
      <c r="AD24" s="127"/>
      <c r="AE24" s="127"/>
      <c r="AF24" s="127"/>
      <c r="AG24" s="127"/>
      <c r="AH24" s="127"/>
      <c r="AI24" s="127"/>
      <c r="AJ24" s="127"/>
      <c r="AK24" s="127"/>
      <c r="AL24" s="127"/>
      <c r="AM24" s="127"/>
      <c r="AN24" s="127"/>
      <c r="AO24" s="127"/>
    </row>
    <row r="25" spans="3:41" ht="21.95" customHeight="1">
      <c r="Q25" s="126" t="s">
        <v>266</v>
      </c>
      <c r="U25" s="128" t="s">
        <v>35</v>
      </c>
      <c r="Z25" s="130"/>
      <c r="AA25" s="130"/>
      <c r="AB25" s="132">
        <f>L7</f>
        <v>0</v>
      </c>
      <c r="AC25" s="132"/>
      <c r="AD25" s="132"/>
      <c r="AE25" s="132"/>
      <c r="AF25" s="132"/>
      <c r="AG25" s="132"/>
      <c r="AH25" s="132"/>
      <c r="AI25" s="132"/>
      <c r="AJ25" s="132"/>
      <c r="AK25" s="132"/>
      <c r="AL25" s="132"/>
      <c r="AM25" s="132"/>
      <c r="AN25" s="132"/>
      <c r="AO25" s="138"/>
    </row>
    <row r="26" spans="3:41" ht="21.95" customHeight="1">
      <c r="U26" s="129" t="s">
        <v>155</v>
      </c>
      <c r="V26" s="129"/>
      <c r="W26" s="129"/>
      <c r="X26" s="129"/>
      <c r="Y26" s="129"/>
      <c r="Z26" s="129"/>
      <c r="AA26" s="129"/>
      <c r="AB26" s="132">
        <f>L8</f>
        <v>0</v>
      </c>
      <c r="AC26" s="132"/>
      <c r="AD26" s="132"/>
      <c r="AE26" s="132"/>
      <c r="AF26" s="132"/>
      <c r="AG26" s="132"/>
      <c r="AH26" s="132"/>
      <c r="AI26" s="132"/>
      <c r="AJ26" s="132"/>
      <c r="AK26" s="132"/>
      <c r="AL26" s="132"/>
      <c r="AM26" s="132"/>
      <c r="AN26" s="132"/>
      <c r="AO26" s="139"/>
    </row>
    <row r="27" spans="3:41" ht="21.95" customHeight="1">
      <c r="U27" s="129" t="s">
        <v>283</v>
      </c>
      <c r="V27" s="129"/>
      <c r="W27" s="129"/>
      <c r="X27" s="129"/>
      <c r="Y27" s="129"/>
      <c r="Z27" s="129"/>
      <c r="AA27" s="131">
        <f>L9</f>
        <v>0</v>
      </c>
      <c r="AB27" s="131"/>
      <c r="AC27" s="131"/>
      <c r="AD27" s="131"/>
      <c r="AE27" s="131"/>
      <c r="AF27" s="131"/>
      <c r="AG27" s="131"/>
      <c r="AH27" s="131"/>
      <c r="AI27" s="131"/>
      <c r="AJ27" s="131"/>
      <c r="AK27" s="131"/>
      <c r="AL27" s="131"/>
      <c r="AM27" s="131"/>
      <c r="AN27" s="137" t="s">
        <v>22</v>
      </c>
      <c r="AO27" s="137"/>
    </row>
    <row r="30" spans="3:41" ht="21.95" customHeight="1">
      <c r="AA30" s="53"/>
      <c r="AB30" s="53"/>
      <c r="AC30" s="53"/>
      <c r="AD30" s="53"/>
      <c r="AE30" s="53"/>
      <c r="AF30" s="53"/>
    </row>
    <row r="31" spans="3:41" ht="21.95" customHeight="1">
      <c r="C31" s="38" t="s">
        <v>74</v>
      </c>
    </row>
    <row r="34" spans="3:41" ht="21.95" customHeight="1">
      <c r="C34" s="49" t="s">
        <v>31</v>
      </c>
      <c r="E34" s="53" t="s">
        <v>274</v>
      </c>
      <c r="F34" s="53"/>
      <c r="G34" s="53"/>
      <c r="H34" s="53"/>
      <c r="I34" s="53"/>
      <c r="J34" s="53"/>
      <c r="M34" s="78">
        <f>L2</f>
        <v>0</v>
      </c>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row>
    <row r="35" spans="3:41" ht="21.95" customHeight="1">
      <c r="C35" s="49"/>
    </row>
    <row r="36" spans="3:41" ht="21.95" customHeight="1">
      <c r="C36" s="49" t="s">
        <v>110</v>
      </c>
      <c r="E36" s="53" t="s">
        <v>278</v>
      </c>
      <c r="F36" s="53"/>
      <c r="G36" s="53"/>
      <c r="H36" s="53"/>
      <c r="I36" s="53"/>
      <c r="J36" s="53"/>
      <c r="M36" s="79" t="str">
        <f>L3&amp;"　"&amp;IF(O3="","　　　　　   　　　",O3)&amp;"　"&amp;X3</f>
        <v>津山市　　　　　　   　　　　地内</v>
      </c>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row>
    <row r="37" spans="3:41" ht="21.95" customHeight="1">
      <c r="C37" s="49"/>
    </row>
    <row r="38" spans="3:41" ht="21.95" customHeight="1">
      <c r="C38" s="49" t="s">
        <v>112</v>
      </c>
      <c r="E38" s="53" t="s">
        <v>117</v>
      </c>
      <c r="F38" s="53"/>
      <c r="G38" s="53"/>
      <c r="H38" s="53"/>
      <c r="I38" s="53"/>
      <c r="J38" s="53"/>
      <c r="M38" s="80">
        <f>L4</f>
        <v>0</v>
      </c>
      <c r="N38" s="80"/>
      <c r="O38" s="80"/>
      <c r="P38" s="80"/>
      <c r="Q38" s="80"/>
      <c r="R38" s="80"/>
      <c r="S38" s="80"/>
      <c r="T38" s="80"/>
      <c r="U38" s="80"/>
      <c r="V38" s="80"/>
      <c r="W38" s="80"/>
      <c r="X38" s="80"/>
      <c r="Y38" s="80"/>
      <c r="Z38" s="80"/>
      <c r="AA38" s="80"/>
      <c r="AB38" s="80"/>
      <c r="AC38" s="80"/>
      <c r="AD38" s="90" t="s">
        <v>45</v>
      </c>
      <c r="AF38" s="90"/>
      <c r="AG38" s="90"/>
      <c r="AH38" s="90"/>
      <c r="AI38" s="90"/>
      <c r="AJ38" s="90"/>
      <c r="AK38" s="90"/>
      <c r="AL38" s="90"/>
    </row>
    <row r="39" spans="3:41" ht="21.95" customHeight="1">
      <c r="C39" s="49"/>
    </row>
    <row r="40" spans="3:41" ht="21.95" customHeight="1">
      <c r="C40" s="49" t="s">
        <v>47</v>
      </c>
      <c r="E40" s="53" t="s">
        <v>39</v>
      </c>
      <c r="F40" s="53"/>
      <c r="G40" s="53"/>
      <c r="H40" s="53"/>
      <c r="I40" s="53"/>
      <c r="J40" s="53"/>
      <c r="M40" s="38" t="str">
        <f>AG6</f>
        <v>令　和　　　　年　　　　　月　　　　　日</v>
      </c>
      <c r="P40" s="82"/>
      <c r="Q40" s="82"/>
      <c r="R40" s="82"/>
    </row>
    <row r="41" spans="3:41" ht="21.95" customHeight="1">
      <c r="C41" s="49"/>
    </row>
    <row r="42" spans="3:41" ht="21.95" customHeight="1">
      <c r="C42" s="49" t="s">
        <v>118</v>
      </c>
      <c r="E42" s="53" t="s">
        <v>121</v>
      </c>
      <c r="F42" s="53"/>
      <c r="G42" s="53"/>
      <c r="H42" s="53"/>
      <c r="I42" s="53"/>
      <c r="J42" s="53"/>
      <c r="M42" s="38" t="str">
        <f>M40</f>
        <v>令　和　　　　年　　　　　月　　　　　日</v>
      </c>
    </row>
    <row r="43" spans="3:41" ht="21.95" customHeight="1">
      <c r="C43" s="49"/>
    </row>
    <row r="44" spans="3:41" ht="21.95" customHeight="1">
      <c r="C44" s="49"/>
    </row>
    <row r="45" spans="3:41" ht="21.95" customHeight="1">
      <c r="C45" s="49"/>
    </row>
    <row r="47" spans="3:41" ht="21.95" customHeight="1">
      <c r="AO47" s="102" t="str">
        <f>目次!F1</f>
        <v>【契約監理/20240401/第1版】</v>
      </c>
    </row>
  </sheetData>
  <sheetProtection password="CF8E" sheet="1" objects="1" scenarios="1" formatCells="0" selectLockedCells="1"/>
  <mergeCells count="42">
    <mergeCell ref="B2:K2"/>
    <mergeCell ref="L2:AE2"/>
    <mergeCell ref="B3:K3"/>
    <mergeCell ref="L3:N3"/>
    <mergeCell ref="O3:W3"/>
    <mergeCell ref="X3:AC3"/>
    <mergeCell ref="B4:K4"/>
    <mergeCell ref="L4:Z4"/>
    <mergeCell ref="B5:K5"/>
    <mergeCell ref="L5:N5"/>
    <mergeCell ref="O5:P5"/>
    <mergeCell ref="Q5:R5"/>
    <mergeCell ref="S5:T5"/>
    <mergeCell ref="U5:V5"/>
    <mergeCell ref="W5:X5"/>
    <mergeCell ref="Y5:Z5"/>
    <mergeCell ref="B6:E6"/>
    <mergeCell ref="F6:K6"/>
    <mergeCell ref="L6:AE6"/>
    <mergeCell ref="B7:E7"/>
    <mergeCell ref="F7:K7"/>
    <mergeCell ref="L7:AE7"/>
    <mergeCell ref="F8:K8"/>
    <mergeCell ref="L8:AE8"/>
    <mergeCell ref="B9:E9"/>
    <mergeCell ref="F9:K9"/>
    <mergeCell ref="L9:AE9"/>
    <mergeCell ref="I17:AH17"/>
    <mergeCell ref="C22:N22"/>
    <mergeCell ref="U24:AO24"/>
    <mergeCell ref="AB25:AN25"/>
    <mergeCell ref="AB26:AN26"/>
    <mergeCell ref="AA27:AM27"/>
    <mergeCell ref="AN27:AO27"/>
    <mergeCell ref="E34:J34"/>
    <mergeCell ref="M34:AL34"/>
    <mergeCell ref="E36:J36"/>
    <mergeCell ref="M36:AL36"/>
    <mergeCell ref="E38:J38"/>
    <mergeCell ref="M38:AC38"/>
    <mergeCell ref="E40:J40"/>
    <mergeCell ref="E42:J42"/>
  </mergeCells>
  <phoneticPr fontId="21"/>
  <pageMargins left="0.78740157480314965" right="0.78740157480314965" top="0.98425196850393681" bottom="0.19685039370078741" header="0.51181102362204722" footer="0.51181102362204722"/>
  <pageSetup paperSize="9"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dimension ref="A2:BD90"/>
  <sheetViews>
    <sheetView showGridLines="0" showZeros="0" zoomScale="80" zoomScaleNormal="80" workbookViewId="0">
      <pane ySplit="12" topLeftCell="A13" activePane="bottomLeft" state="frozen"/>
      <selection pane="bottomLeft" activeCell="C13" sqref="C13"/>
    </sheetView>
  </sheetViews>
  <sheetFormatPr defaultRowHeight="13.5"/>
  <cols>
    <col min="1" max="1" width="2.5" style="140" customWidth="1"/>
    <col min="2" max="2" width="9.625" style="140" customWidth="1"/>
    <col min="3" max="3" width="2.625" style="140" customWidth="1"/>
    <col min="4" max="4" width="3.125" style="140" customWidth="1"/>
    <col min="5" max="5" width="9" style="140" customWidth="1"/>
    <col min="6" max="23" width="3.125" style="140" customWidth="1"/>
    <col min="24" max="34" width="2.375" style="140" customWidth="1"/>
    <col min="35" max="16384" width="9" style="140" customWidth="1"/>
  </cols>
  <sheetData>
    <row r="1" spans="2:56" ht="3" customHeight="1"/>
    <row r="2" spans="2:56" ht="15" customHeight="1">
      <c r="B2" s="142" t="s">
        <v>274</v>
      </c>
      <c r="C2" s="154"/>
      <c r="D2" s="154"/>
      <c r="E2" s="154"/>
      <c r="F2" s="173"/>
      <c r="G2" s="187"/>
      <c r="H2" s="187"/>
      <c r="I2" s="187"/>
      <c r="J2" s="187"/>
      <c r="K2" s="187"/>
      <c r="L2" s="187"/>
      <c r="M2" s="187"/>
      <c r="N2" s="187"/>
      <c r="O2" s="187"/>
      <c r="P2" s="187"/>
      <c r="Q2" s="187"/>
      <c r="R2" s="187"/>
      <c r="S2" s="187"/>
      <c r="T2" s="187"/>
      <c r="U2" s="187"/>
      <c r="V2" s="203"/>
      <c r="W2" s="206"/>
      <c r="X2" s="209">
        <f>F4</f>
        <v>0</v>
      </c>
      <c r="Y2" s="209"/>
      <c r="Z2" s="209"/>
      <c r="AA2" s="209"/>
      <c r="AB2" s="209"/>
      <c r="AC2" s="209"/>
      <c r="AD2" s="209"/>
      <c r="AE2" s="209"/>
      <c r="AF2" s="209"/>
      <c r="AG2" s="209"/>
      <c r="AH2" s="209"/>
      <c r="AI2" s="39"/>
      <c r="AJ2" s="39"/>
      <c r="AK2" s="39"/>
      <c r="AL2" s="39"/>
      <c r="AM2" s="39"/>
      <c r="AN2" s="39"/>
      <c r="AO2" s="39"/>
      <c r="AP2" s="39"/>
      <c r="AQ2" s="39"/>
      <c r="AR2" s="39"/>
      <c r="AS2" s="39"/>
      <c r="AT2" s="211"/>
      <c r="AU2" s="211"/>
      <c r="AV2" s="211"/>
      <c r="AW2" s="211"/>
      <c r="AX2" s="211"/>
      <c r="AY2" s="211"/>
      <c r="AZ2" s="211"/>
      <c r="BA2" s="211"/>
    </row>
    <row r="3" spans="2:56" ht="15" customHeight="1">
      <c r="B3" s="142" t="s">
        <v>275</v>
      </c>
      <c r="C3" s="154"/>
      <c r="D3" s="154"/>
      <c r="E3" s="154"/>
      <c r="F3" s="174" t="s">
        <v>88</v>
      </c>
      <c r="G3" s="188"/>
      <c r="H3" s="195"/>
      <c r="I3" s="195"/>
      <c r="J3" s="195"/>
      <c r="K3" s="195"/>
      <c r="L3" s="195"/>
      <c r="M3" s="195"/>
      <c r="N3" s="195"/>
      <c r="O3" s="195"/>
      <c r="P3" s="195"/>
      <c r="Q3" s="195"/>
      <c r="R3" s="188" t="s">
        <v>15</v>
      </c>
      <c r="S3" s="188"/>
      <c r="U3" s="188"/>
      <c r="V3" s="92"/>
      <c r="W3" s="206"/>
      <c r="X3" s="209">
        <f>IF(F4="",0,LEN(X2))</f>
        <v>0</v>
      </c>
      <c r="Y3" s="209"/>
      <c r="Z3" s="209"/>
      <c r="AA3" s="209"/>
      <c r="AB3" s="209"/>
      <c r="AC3" s="209"/>
      <c r="AD3" s="209"/>
      <c r="AE3" s="209"/>
      <c r="AF3" s="209"/>
      <c r="AG3" s="209"/>
      <c r="AH3" s="209"/>
      <c r="AI3" s="39"/>
      <c r="AJ3" s="39"/>
      <c r="AK3" s="39"/>
      <c r="AL3" s="39"/>
      <c r="AM3" s="39"/>
      <c r="AN3" s="39"/>
      <c r="AO3" s="39"/>
      <c r="AP3" s="39"/>
      <c r="AQ3" s="39"/>
      <c r="AR3" s="39"/>
      <c r="AS3" s="39"/>
      <c r="AT3" s="211"/>
      <c r="AU3" s="211"/>
      <c r="AV3" s="211"/>
      <c r="AW3" s="211"/>
      <c r="AX3" s="211"/>
      <c r="AY3" s="211"/>
      <c r="AZ3" s="211"/>
      <c r="BA3" s="211"/>
    </row>
    <row r="4" spans="2:56" ht="15" customHeight="1">
      <c r="B4" s="142" t="s">
        <v>256</v>
      </c>
      <c r="C4" s="154"/>
      <c r="D4" s="154"/>
      <c r="E4" s="154"/>
      <c r="F4" s="67"/>
      <c r="G4" s="73"/>
      <c r="H4" s="73"/>
      <c r="I4" s="73"/>
      <c r="J4" s="73"/>
      <c r="K4" s="73"/>
      <c r="L4" s="73"/>
      <c r="M4" s="73"/>
      <c r="N4" s="73"/>
      <c r="O4" s="73"/>
      <c r="P4" s="89" t="s">
        <v>32</v>
      </c>
      <c r="Q4" s="89"/>
      <c r="R4" s="89"/>
      <c r="S4" s="188"/>
      <c r="T4" s="188"/>
      <c r="U4" s="188"/>
      <c r="V4" s="204"/>
      <c r="W4" s="206"/>
      <c r="X4" s="209" t="str">
        <f>IF(X3=10,"￥","")</f>
        <v/>
      </c>
      <c r="Y4" s="209" t="str">
        <f>IF(X3=9,"￥",IF(X3&gt;=10,DBCS(MID(X2,X3-9,1)),""))</f>
        <v/>
      </c>
      <c r="Z4" s="209" t="str">
        <f>IF(X3=8,"￥",IF(X3&gt;=9,DBCS(MID(X2,X3-8,1)),""))</f>
        <v/>
      </c>
      <c r="AA4" s="209" t="str">
        <f>IF(X3=7,"￥",IF(X3&gt;=8,DBCS(MID(X2,X3-7,1)),""))</f>
        <v/>
      </c>
      <c r="AB4" s="209" t="str">
        <f>IF(X3=6,"￥",IF(X3&gt;=7,DBCS(MID(X2,X3-6,1)),""))</f>
        <v/>
      </c>
      <c r="AC4" s="209" t="str">
        <f>IF(X3=5,"￥",IF(X3&gt;=6,DBCS(MID(X2,X3-5,1)),""))</f>
        <v/>
      </c>
      <c r="AD4" s="209" t="str">
        <f>IF(X3=4,"￥",IF(X3&gt;=5,DBCS(MID(X2,X3-4,1)),""))</f>
        <v/>
      </c>
      <c r="AE4" s="209" t="str">
        <f>IF(X3=3,"￥",IF(X3&gt;=4,DBCS(MID(X2,X3-3,1)),""))</f>
        <v/>
      </c>
      <c r="AF4" s="209" t="str">
        <f>IF(X3=2,"￥",IF(X3&gt;=3,DBCS(MID(X2,X3-2,1)),""))</f>
        <v/>
      </c>
      <c r="AG4" s="209" t="str">
        <f>IF(X3=1,"￥",IF(X3&gt;=2,DBCS(MID(X2,X3-1,1)),""))</f>
        <v/>
      </c>
      <c r="AH4" s="209" t="str">
        <f>IF(X3&gt;0,DBCS(RIGHT(X2,1)),"")</f>
        <v/>
      </c>
      <c r="AI4" s="39"/>
      <c r="AJ4" s="39"/>
      <c r="AK4" s="39"/>
      <c r="AL4" s="39"/>
      <c r="AM4" s="39"/>
      <c r="AN4" s="39"/>
      <c r="AO4" s="39"/>
      <c r="AP4" s="39"/>
      <c r="AQ4" s="39"/>
      <c r="AR4" s="39"/>
      <c r="AS4" s="39"/>
      <c r="AT4" s="211"/>
      <c r="AU4" s="211"/>
      <c r="AV4" s="211"/>
      <c r="AW4" s="211"/>
      <c r="AX4" s="211"/>
      <c r="AY4" s="211"/>
      <c r="AZ4" s="211"/>
      <c r="BA4" s="211"/>
    </row>
    <row r="5" spans="2:56" ht="15" customHeight="1">
      <c r="B5" s="142" t="s">
        <v>51</v>
      </c>
      <c r="C5" s="154"/>
      <c r="D5" s="154"/>
      <c r="E5" s="154"/>
      <c r="F5" s="65" t="s">
        <v>301</v>
      </c>
      <c r="G5" s="72"/>
      <c r="H5" s="72"/>
      <c r="I5" s="72"/>
      <c r="J5" s="84" t="s">
        <v>68</v>
      </c>
      <c r="K5" s="72"/>
      <c r="L5" s="72"/>
      <c r="M5" s="84" t="s">
        <v>77</v>
      </c>
      <c r="N5" s="72"/>
      <c r="O5" s="72"/>
      <c r="P5" s="84" t="s">
        <v>9</v>
      </c>
      <c r="Q5" s="84"/>
      <c r="R5" s="83"/>
      <c r="S5" s="83"/>
      <c r="T5" s="83"/>
      <c r="U5" s="83"/>
      <c r="V5" s="94"/>
      <c r="W5" s="206"/>
      <c r="X5" s="99" t="str">
        <f>F5&amp;IF(H5="","　　年　　月　　日",IF(H5&lt;10,"　","")&amp;DBCS(H5)&amp;"年"&amp;IF(K5&lt;10,"　","")&amp;DBCS(K5)&amp;"月"&amp;IF(N5&lt;10,"　","")&amp;DBCS(N5)&amp;"日")</f>
        <v>令和　　年　　月　　日</v>
      </c>
      <c r="Y5" s="209"/>
      <c r="Z5" s="209"/>
      <c r="AA5" s="209"/>
      <c r="AB5" s="209"/>
      <c r="AC5" s="209"/>
      <c r="AD5" s="209"/>
      <c r="AE5" s="209"/>
      <c r="AF5" s="209"/>
      <c r="AG5" s="209"/>
      <c r="AH5" s="209"/>
      <c r="AI5" s="209"/>
      <c r="AJ5" s="209"/>
      <c r="AK5" s="209"/>
      <c r="AL5" s="209"/>
      <c r="AM5" s="209"/>
      <c r="AN5" s="209"/>
      <c r="AO5" s="211"/>
      <c r="AP5" s="211"/>
      <c r="AQ5" s="211"/>
      <c r="AR5" s="211"/>
      <c r="AS5" s="211"/>
      <c r="AT5" s="211"/>
      <c r="AU5" s="211"/>
      <c r="AV5" s="211"/>
      <c r="AW5" s="211"/>
      <c r="AX5" s="211"/>
      <c r="AY5" s="211"/>
      <c r="AZ5" s="211"/>
      <c r="BA5" s="211"/>
    </row>
    <row r="6" spans="2:56" ht="15" customHeight="1">
      <c r="B6" s="142" t="s">
        <v>285</v>
      </c>
      <c r="C6" s="154"/>
      <c r="D6" s="154"/>
      <c r="E6" s="154"/>
      <c r="F6" s="175" t="str">
        <f>F5</f>
        <v>令和</v>
      </c>
      <c r="G6" s="84"/>
      <c r="H6" s="84" t="str">
        <f>IF(H5="","",H5)</f>
        <v/>
      </c>
      <c r="I6" s="84"/>
      <c r="J6" s="84" t="s">
        <v>68</v>
      </c>
      <c r="K6" s="84" t="str">
        <f>IF(K5="","",K5)</f>
        <v/>
      </c>
      <c r="L6" s="84"/>
      <c r="M6" s="84" t="s">
        <v>77</v>
      </c>
      <c r="N6" s="84" t="str">
        <f>IF(N5="","",N5)</f>
        <v/>
      </c>
      <c r="O6" s="84"/>
      <c r="P6" s="84" t="s">
        <v>9</v>
      </c>
      <c r="Q6" s="84"/>
      <c r="R6" s="83"/>
      <c r="S6" s="83"/>
      <c r="T6" s="83"/>
      <c r="U6" s="83"/>
      <c r="V6" s="94"/>
      <c r="W6" s="206"/>
      <c r="X6" s="99" t="str">
        <f>F6&amp;IF(H6="","　　年　　月　　日",IF(H6&lt;10,"　","")&amp;DBCS(H6)&amp;"年"&amp;IF(K6&lt;10,"　","")&amp;DBCS(K6)&amp;"月"&amp;IF(N6&lt;10,"　","")&amp;DBCS(N6)&amp;"日")</f>
        <v>令和　　年　　月　　日</v>
      </c>
      <c r="Y6" s="209"/>
      <c r="Z6" s="209"/>
      <c r="AA6" s="209"/>
      <c r="AB6" s="209"/>
      <c r="AC6" s="209"/>
      <c r="AD6" s="209"/>
      <c r="AE6" s="209"/>
      <c r="AF6" s="209"/>
      <c r="AG6" s="209"/>
      <c r="AH6" s="209"/>
      <c r="AI6" s="209"/>
      <c r="AJ6" s="209"/>
      <c r="AK6" s="209"/>
      <c r="AL6" s="209"/>
      <c r="AM6" s="209"/>
      <c r="AN6" s="209"/>
      <c r="AO6" s="211"/>
      <c r="AP6" s="211"/>
      <c r="AQ6" s="211"/>
      <c r="AR6" s="211"/>
      <c r="AS6" s="211"/>
      <c r="AT6" s="211"/>
      <c r="AU6" s="211"/>
      <c r="AV6" s="211"/>
      <c r="AW6" s="211"/>
      <c r="AX6" s="211"/>
      <c r="AY6" s="211"/>
      <c r="AZ6" s="211"/>
      <c r="BA6" s="211"/>
    </row>
    <row r="7" spans="2:56" ht="15" customHeight="1">
      <c r="B7" s="142" t="s">
        <v>124</v>
      </c>
      <c r="C7" s="154"/>
      <c r="D7" s="154"/>
      <c r="E7" s="154"/>
      <c r="F7" s="65" t="s">
        <v>301</v>
      </c>
      <c r="G7" s="72"/>
      <c r="H7" s="72"/>
      <c r="I7" s="72"/>
      <c r="J7" s="84" t="s">
        <v>68</v>
      </c>
      <c r="K7" s="72"/>
      <c r="L7" s="72"/>
      <c r="M7" s="84" t="s">
        <v>77</v>
      </c>
      <c r="N7" s="72"/>
      <c r="O7" s="72"/>
      <c r="P7" s="84" t="s">
        <v>9</v>
      </c>
      <c r="Q7" s="84"/>
      <c r="R7" s="83"/>
      <c r="S7" s="83"/>
      <c r="T7" s="83"/>
      <c r="U7" s="83"/>
      <c r="V7" s="94"/>
      <c r="W7" s="206"/>
      <c r="X7" s="99" t="str">
        <f>F7&amp;IF(H7="","　　年　　月　　日",IF(H7&lt;10,"　","")&amp;DBCS(H7)&amp;"年"&amp;IF(K7&lt;10,"　","")&amp;DBCS(K7)&amp;"月"&amp;IF(N7&lt;10,"　","")&amp;DBCS(N7)&amp;"日")</f>
        <v>令和　　年　　月　　日</v>
      </c>
      <c r="Y7" s="209"/>
      <c r="Z7" s="209"/>
      <c r="AA7" s="209"/>
      <c r="AB7" s="209"/>
      <c r="AC7" s="209"/>
      <c r="AD7" s="209"/>
      <c r="AE7" s="209"/>
      <c r="AF7" s="209"/>
      <c r="AG7" s="209"/>
      <c r="AH7" s="209"/>
      <c r="AI7" s="209"/>
      <c r="AJ7" s="209"/>
      <c r="AK7" s="209"/>
      <c r="AL7" s="209"/>
      <c r="AM7" s="209"/>
      <c r="AN7" s="209"/>
      <c r="AO7" s="211"/>
      <c r="AP7" s="211"/>
      <c r="AQ7" s="211"/>
      <c r="AR7" s="211"/>
      <c r="AS7" s="211"/>
      <c r="AT7" s="211"/>
      <c r="AU7" s="211"/>
      <c r="AV7" s="211"/>
      <c r="AW7" s="211"/>
      <c r="AX7" s="211"/>
      <c r="AY7" s="211"/>
      <c r="AZ7" s="211"/>
      <c r="BA7" s="211"/>
    </row>
    <row r="8" spans="2:56" ht="15" customHeight="1">
      <c r="B8" s="143" t="s">
        <v>95</v>
      </c>
      <c r="C8" s="155"/>
      <c r="D8" s="142" t="s">
        <v>81</v>
      </c>
      <c r="E8" s="167"/>
      <c r="F8" s="176"/>
      <c r="G8" s="189"/>
      <c r="H8" s="189"/>
      <c r="I8" s="189"/>
      <c r="J8" s="189"/>
      <c r="K8" s="189"/>
      <c r="L8" s="189"/>
      <c r="M8" s="189"/>
      <c r="N8" s="189"/>
      <c r="O8" s="189"/>
      <c r="P8" s="189"/>
      <c r="Q8" s="189"/>
      <c r="R8" s="189"/>
      <c r="S8" s="189"/>
      <c r="T8" s="189"/>
      <c r="U8" s="189"/>
      <c r="V8" s="205"/>
      <c r="W8" s="206"/>
      <c r="X8" s="210"/>
      <c r="Y8" s="210"/>
      <c r="Z8" s="210"/>
      <c r="AA8" s="210"/>
      <c r="AB8" s="210"/>
      <c r="AC8" s="210"/>
      <c r="AD8" s="210"/>
      <c r="AE8" s="210"/>
      <c r="AF8" s="210"/>
      <c r="AG8" s="210"/>
      <c r="AH8" s="210"/>
      <c r="AI8" s="209"/>
      <c r="AJ8" s="209"/>
      <c r="AK8" s="209"/>
      <c r="AL8" s="209"/>
      <c r="AM8" s="209"/>
      <c r="AN8" s="209"/>
      <c r="AO8" s="211"/>
      <c r="AP8" s="211"/>
      <c r="AQ8" s="211"/>
      <c r="AR8" s="211"/>
      <c r="AS8" s="211"/>
      <c r="AT8" s="211"/>
      <c r="AU8" s="211"/>
      <c r="AV8" s="211"/>
      <c r="AW8" s="211"/>
      <c r="AX8" s="211"/>
      <c r="AY8" s="211"/>
      <c r="AZ8" s="211"/>
      <c r="BA8" s="211"/>
    </row>
    <row r="9" spans="2:56" ht="15" customHeight="1">
      <c r="B9" s="144"/>
      <c r="C9" s="156"/>
      <c r="D9" s="142" t="s">
        <v>61</v>
      </c>
      <c r="E9" s="167"/>
      <c r="F9" s="176"/>
      <c r="G9" s="189"/>
      <c r="H9" s="189"/>
      <c r="I9" s="189"/>
      <c r="J9" s="189"/>
      <c r="K9" s="189"/>
      <c r="L9" s="189"/>
      <c r="M9" s="189"/>
      <c r="N9" s="189"/>
      <c r="O9" s="189"/>
      <c r="P9" s="189"/>
      <c r="Q9" s="189"/>
      <c r="R9" s="189"/>
      <c r="S9" s="189"/>
      <c r="T9" s="189"/>
      <c r="U9" s="189"/>
      <c r="V9" s="205"/>
      <c r="W9" s="206"/>
      <c r="X9" s="210"/>
      <c r="Y9" s="210"/>
      <c r="Z9" s="210"/>
      <c r="AA9" s="210"/>
      <c r="AB9" s="210"/>
      <c r="AC9" s="210"/>
      <c r="AD9" s="210"/>
      <c r="AE9" s="210"/>
      <c r="AF9" s="210"/>
      <c r="AG9" s="210"/>
      <c r="AH9" s="210"/>
      <c r="AI9" s="209"/>
      <c r="AJ9" s="209"/>
      <c r="AK9" s="209"/>
      <c r="AL9" s="209"/>
      <c r="AM9" s="209"/>
      <c r="AN9" s="209"/>
      <c r="AO9" s="211"/>
      <c r="AP9" s="211"/>
      <c r="AQ9" s="211"/>
      <c r="AR9" s="211"/>
      <c r="AS9" s="211"/>
      <c r="AT9" s="211"/>
      <c r="AU9" s="211"/>
      <c r="AV9" s="211"/>
      <c r="AW9" s="211"/>
      <c r="AX9" s="211"/>
      <c r="AY9" s="211"/>
      <c r="AZ9" s="211"/>
      <c r="BA9" s="211"/>
    </row>
    <row r="10" spans="2:56" ht="15" customHeight="1">
      <c r="B10" s="144"/>
      <c r="C10" s="156"/>
      <c r="D10" s="142" t="s">
        <v>63</v>
      </c>
      <c r="E10" s="167"/>
      <c r="F10" s="176"/>
      <c r="G10" s="189"/>
      <c r="H10" s="189"/>
      <c r="I10" s="189"/>
      <c r="J10" s="189"/>
      <c r="K10" s="189"/>
      <c r="L10" s="189"/>
      <c r="M10" s="189"/>
      <c r="N10" s="189"/>
      <c r="O10" s="189"/>
      <c r="P10" s="189"/>
      <c r="Q10" s="189"/>
      <c r="R10" s="189"/>
      <c r="S10" s="189"/>
      <c r="T10" s="189"/>
      <c r="U10" s="189"/>
      <c r="V10" s="205"/>
      <c r="W10" s="206"/>
      <c r="X10" s="210"/>
      <c r="Y10" s="210"/>
      <c r="Z10" s="210"/>
      <c r="AA10" s="210"/>
      <c r="AB10" s="210"/>
      <c r="AC10" s="210"/>
      <c r="AD10" s="210"/>
      <c r="AE10" s="210"/>
      <c r="AF10" s="210"/>
      <c r="AG10" s="210"/>
      <c r="AH10" s="210"/>
      <c r="AI10" s="209"/>
      <c r="AJ10" s="209"/>
      <c r="AK10" s="209"/>
      <c r="AL10" s="209"/>
      <c r="AM10" s="209"/>
      <c r="AN10" s="209"/>
      <c r="AO10" s="211"/>
      <c r="AP10" s="211"/>
      <c r="AQ10" s="211"/>
      <c r="AR10" s="211"/>
      <c r="AS10" s="211"/>
      <c r="AT10" s="211"/>
      <c r="AU10" s="211"/>
      <c r="AV10" s="211"/>
      <c r="AW10" s="211"/>
      <c r="AX10" s="211"/>
      <c r="AY10" s="211"/>
      <c r="AZ10" s="211"/>
      <c r="BA10" s="211"/>
    </row>
    <row r="11" spans="2:56" ht="15" customHeight="1">
      <c r="B11" s="145"/>
      <c r="C11" s="157"/>
      <c r="D11" s="142" t="s">
        <v>82</v>
      </c>
      <c r="E11" s="167"/>
      <c r="F11" s="176"/>
      <c r="G11" s="189"/>
      <c r="H11" s="189"/>
      <c r="I11" s="189"/>
      <c r="J11" s="189"/>
      <c r="K11" s="189"/>
      <c r="L11" s="189"/>
      <c r="M11" s="189"/>
      <c r="N11" s="189"/>
      <c r="O11" s="189"/>
      <c r="P11" s="189"/>
      <c r="Q11" s="189"/>
      <c r="R11" s="189"/>
      <c r="S11" s="189"/>
      <c r="T11" s="189"/>
      <c r="U11" s="189"/>
      <c r="V11" s="205"/>
      <c r="W11" s="206"/>
      <c r="X11" s="210"/>
      <c r="Y11" s="210"/>
      <c r="Z11" s="210"/>
      <c r="AA11" s="210"/>
      <c r="AB11" s="210"/>
      <c r="AC11" s="210"/>
      <c r="AD11" s="210"/>
      <c r="AE11" s="210"/>
      <c r="AF11" s="210"/>
      <c r="AG11" s="210"/>
      <c r="AH11" s="210"/>
      <c r="AI11" s="209"/>
      <c r="AJ11" s="209"/>
      <c r="AK11" s="209"/>
      <c r="AL11" s="209"/>
      <c r="AM11" s="209"/>
      <c r="AN11" s="209"/>
      <c r="AO11" s="211"/>
      <c r="AP11" s="211"/>
      <c r="AQ11" s="211"/>
      <c r="AR11" s="211"/>
      <c r="AS11" s="211"/>
      <c r="AT11" s="211"/>
      <c r="AU11" s="211"/>
      <c r="AV11" s="211"/>
      <c r="AW11" s="211"/>
      <c r="AX11" s="211"/>
      <c r="AY11" s="211"/>
      <c r="AZ11" s="211"/>
      <c r="BA11" s="211"/>
    </row>
    <row r="12" spans="2:56" ht="3" customHeight="1">
      <c r="B12" s="146"/>
      <c r="C12" s="146"/>
      <c r="D12" s="162"/>
      <c r="E12" s="162"/>
      <c r="F12" s="177"/>
      <c r="G12" s="177"/>
      <c r="H12" s="177"/>
      <c r="I12" s="177"/>
      <c r="J12" s="177"/>
      <c r="K12" s="177"/>
      <c r="L12" s="177"/>
      <c r="M12" s="177"/>
      <c r="N12" s="177"/>
      <c r="O12" s="177"/>
      <c r="P12" s="177"/>
      <c r="Q12" s="177"/>
      <c r="R12" s="177"/>
      <c r="S12" s="177"/>
      <c r="T12" s="177"/>
      <c r="U12" s="177"/>
      <c r="V12" s="177"/>
      <c r="W12" s="177"/>
      <c r="X12" s="177"/>
      <c r="Y12" s="177"/>
      <c r="Z12" s="211"/>
      <c r="AA12" s="209"/>
      <c r="AB12" s="209"/>
      <c r="AC12" s="209"/>
      <c r="AD12" s="209"/>
      <c r="AE12" s="209"/>
      <c r="AF12" s="209"/>
      <c r="AG12" s="209"/>
      <c r="AH12" s="209"/>
      <c r="AI12" s="209"/>
      <c r="AJ12" s="209"/>
      <c r="AK12" s="209"/>
      <c r="AL12" s="209"/>
      <c r="AM12" s="209"/>
      <c r="AN12" s="209"/>
      <c r="AO12" s="209"/>
      <c r="AP12" s="209"/>
      <c r="AQ12" s="209"/>
      <c r="AR12" s="211"/>
      <c r="AS12" s="211"/>
      <c r="AT12" s="211"/>
      <c r="AU12" s="211"/>
      <c r="AV12" s="211"/>
      <c r="AW12" s="211"/>
      <c r="AX12" s="211"/>
      <c r="AY12" s="211"/>
      <c r="AZ12" s="211"/>
      <c r="BA12" s="211"/>
      <c r="BB12" s="211"/>
      <c r="BC12" s="211"/>
      <c r="BD12" s="211"/>
    </row>
    <row r="13" spans="2:56" ht="18" customHeight="1">
      <c r="B13" s="147" t="str">
        <f>目次!F1</f>
        <v>【契約監理/20240401/第1版】</v>
      </c>
      <c r="C13" s="146"/>
      <c r="D13" s="162"/>
      <c r="E13" s="162"/>
      <c r="F13" s="177"/>
      <c r="G13" s="177"/>
      <c r="H13" s="177"/>
      <c r="I13" s="177"/>
      <c r="J13" s="177"/>
      <c r="K13" s="177"/>
      <c r="L13" s="177"/>
      <c r="M13" s="177"/>
      <c r="N13" s="177"/>
      <c r="O13" s="177"/>
      <c r="P13" s="177"/>
      <c r="Q13" s="177"/>
      <c r="R13" s="177"/>
      <c r="S13" s="177"/>
      <c r="T13" s="177"/>
      <c r="U13" s="177"/>
      <c r="V13" s="177"/>
      <c r="W13" s="177"/>
      <c r="X13" s="177"/>
      <c r="Y13" s="177"/>
      <c r="Z13" s="211"/>
      <c r="AA13" s="209"/>
      <c r="AB13" s="209"/>
      <c r="AC13" s="209"/>
      <c r="AD13" s="209"/>
      <c r="AE13" s="209"/>
      <c r="AF13" s="209"/>
      <c r="AG13" s="209"/>
      <c r="AH13" s="209"/>
      <c r="AI13" s="209"/>
      <c r="AJ13" s="209"/>
      <c r="AK13" s="209"/>
      <c r="AL13" s="209"/>
      <c r="AM13" s="209"/>
      <c r="AN13" s="209"/>
      <c r="AO13" s="209"/>
      <c r="AP13" s="209"/>
      <c r="AQ13" s="209"/>
      <c r="AR13" s="211"/>
      <c r="AS13" s="211"/>
      <c r="AT13" s="211"/>
      <c r="AU13" s="211"/>
      <c r="AV13" s="211"/>
      <c r="AW13" s="211"/>
      <c r="AX13" s="211"/>
      <c r="AY13" s="211"/>
      <c r="AZ13" s="211"/>
      <c r="BA13" s="211"/>
      <c r="BB13" s="211"/>
      <c r="BC13" s="211"/>
      <c r="BD13" s="211"/>
    </row>
    <row r="14" spans="2:56" ht="18" customHeight="1"/>
    <row r="15" spans="2:56" ht="18" customHeight="1"/>
    <row r="16" spans="2:56">
      <c r="W16" s="207" t="str">
        <f>X5</f>
        <v>令和　　年　　月　　日</v>
      </c>
    </row>
    <row r="17" spans="2:23" ht="24" customHeight="1"/>
    <row r="18" spans="2:23" ht="21">
      <c r="F18" s="178" t="s">
        <v>288</v>
      </c>
      <c r="G18" s="178"/>
      <c r="H18" s="178"/>
      <c r="I18" s="178"/>
      <c r="J18" s="178"/>
      <c r="K18" s="178"/>
      <c r="L18" s="178"/>
      <c r="M18" s="178"/>
      <c r="N18" s="178"/>
      <c r="O18" s="178"/>
    </row>
    <row r="22" spans="2:23" ht="17.25" customHeight="1">
      <c r="B22" s="148" t="s">
        <v>19</v>
      </c>
      <c r="C22" s="148"/>
      <c r="D22" s="148"/>
      <c r="E22" s="148"/>
    </row>
    <row r="25" spans="2:23">
      <c r="I25" s="140" t="s">
        <v>293</v>
      </c>
      <c r="L25" s="140" t="s">
        <v>295</v>
      </c>
      <c r="N25" s="200">
        <f>F8</f>
        <v>0</v>
      </c>
      <c r="O25" s="200"/>
      <c r="P25" s="200"/>
      <c r="Q25" s="200"/>
      <c r="R25" s="200"/>
      <c r="S25" s="200"/>
      <c r="T25" s="200"/>
      <c r="U25" s="200"/>
      <c r="V25" s="200"/>
    </row>
    <row r="26" spans="2:23">
      <c r="N26" s="200"/>
      <c r="O26" s="200"/>
      <c r="P26" s="200"/>
      <c r="Q26" s="200"/>
      <c r="R26" s="200"/>
      <c r="S26" s="200"/>
      <c r="T26" s="200"/>
      <c r="U26" s="200"/>
      <c r="V26" s="200"/>
    </row>
    <row r="27" spans="2:23">
      <c r="N27" s="200">
        <f>F9</f>
        <v>0</v>
      </c>
      <c r="O27" s="200"/>
      <c r="P27" s="200"/>
      <c r="Q27" s="200"/>
      <c r="R27" s="200"/>
      <c r="S27" s="200"/>
      <c r="T27" s="200"/>
      <c r="U27" s="200"/>
      <c r="V27" s="200"/>
    </row>
    <row r="28" spans="2:23">
      <c r="L28" s="140" t="s">
        <v>297</v>
      </c>
      <c r="N28" s="201">
        <f>F10</f>
        <v>0</v>
      </c>
      <c r="O28" s="201"/>
      <c r="P28" s="201"/>
      <c r="R28" s="140">
        <f>F11</f>
        <v>0</v>
      </c>
      <c r="S28" s="140"/>
      <c r="T28" s="140"/>
      <c r="U28" s="140"/>
      <c r="V28" s="140"/>
      <c r="W28" s="208" t="s">
        <v>22</v>
      </c>
    </row>
    <row r="31" spans="2:23">
      <c r="B31" s="140" t="s">
        <v>75</v>
      </c>
    </row>
    <row r="33" spans="1:23">
      <c r="J33" s="140" t="s">
        <v>298</v>
      </c>
    </row>
    <row r="36" spans="1:23" ht="13.5" customHeight="1">
      <c r="A36" s="141">
        <v>1</v>
      </c>
      <c r="B36" s="149" t="s">
        <v>49</v>
      </c>
      <c r="C36" s="149"/>
      <c r="D36" s="149"/>
      <c r="E36" s="168"/>
      <c r="F36" s="179">
        <f>F2</f>
        <v>0</v>
      </c>
      <c r="G36" s="179"/>
      <c r="H36" s="179"/>
      <c r="I36" s="179"/>
      <c r="J36" s="179"/>
      <c r="K36" s="179"/>
      <c r="L36" s="179"/>
      <c r="M36" s="179"/>
      <c r="N36" s="179"/>
      <c r="O36" s="179"/>
      <c r="P36" s="179"/>
      <c r="Q36" s="179"/>
      <c r="R36" s="179"/>
      <c r="S36" s="179"/>
      <c r="T36" s="179"/>
      <c r="U36" s="179"/>
      <c r="V36" s="179"/>
    </row>
    <row r="37" spans="1:23">
      <c r="A37" s="141"/>
      <c r="B37" s="149"/>
      <c r="C37" s="149"/>
      <c r="D37" s="149"/>
      <c r="E37" s="168"/>
      <c r="F37" s="168"/>
    </row>
    <row r="38" spans="1:23" ht="13.5" customHeight="1">
      <c r="A38" s="141">
        <v>2</v>
      </c>
      <c r="B38" s="149" t="s">
        <v>133</v>
      </c>
      <c r="C38" s="149"/>
      <c r="D38" s="149"/>
      <c r="E38" s="169"/>
      <c r="F38" s="179" t="str">
        <f>"津山市　"&amp;IF(H3="","　　　　　　　　　　",H3)&amp;"　地内"</f>
        <v>津山市　　　　　　　　　　　　地内</v>
      </c>
      <c r="G38" s="179"/>
      <c r="H38" s="179"/>
      <c r="I38" s="179"/>
      <c r="J38" s="179"/>
      <c r="K38" s="179"/>
      <c r="L38" s="179"/>
      <c r="M38" s="179"/>
      <c r="N38" s="179"/>
      <c r="O38" s="179"/>
      <c r="P38" s="179"/>
      <c r="Q38" s="179"/>
      <c r="R38" s="179"/>
      <c r="S38" s="179"/>
      <c r="T38" s="179"/>
      <c r="U38" s="179"/>
      <c r="V38" s="179"/>
    </row>
    <row r="39" spans="1:23">
      <c r="A39" s="141"/>
      <c r="B39" s="149"/>
      <c r="C39" s="149"/>
      <c r="D39" s="149"/>
      <c r="E39" s="168"/>
      <c r="F39" s="168"/>
    </row>
    <row r="40" spans="1:23" ht="13.5" customHeight="1">
      <c r="A40" s="141">
        <v>3</v>
      </c>
      <c r="B40" s="149" t="s">
        <v>302</v>
      </c>
      <c r="C40" s="149"/>
      <c r="D40" s="149"/>
      <c r="E40" s="168"/>
      <c r="F40" s="180">
        <f>F4</f>
        <v>0</v>
      </c>
      <c r="G40" s="180"/>
      <c r="H40" s="180"/>
      <c r="I40" s="180"/>
      <c r="J40" s="180"/>
      <c r="K40" s="180"/>
      <c r="L40" s="180"/>
      <c r="M40" s="180"/>
      <c r="N40" s="180"/>
      <c r="O40" s="180"/>
      <c r="P40" s="180"/>
      <c r="Q40" s="202" t="s">
        <v>304</v>
      </c>
    </row>
    <row r="41" spans="1:23">
      <c r="A41" s="141"/>
      <c r="B41" s="149"/>
      <c r="C41" s="149"/>
      <c r="D41" s="149"/>
      <c r="E41" s="168"/>
      <c r="F41" s="168"/>
      <c r="G41" s="168"/>
      <c r="H41" s="168"/>
      <c r="I41" s="168"/>
      <c r="J41" s="168"/>
      <c r="K41" s="168"/>
      <c r="L41" s="168"/>
      <c r="M41" s="168"/>
      <c r="N41" s="168"/>
      <c r="O41" s="168"/>
      <c r="P41" s="168"/>
      <c r="Q41" s="168"/>
    </row>
    <row r="42" spans="1:23">
      <c r="A42" s="141">
        <v>4</v>
      </c>
      <c r="B42" s="149" t="s">
        <v>306</v>
      </c>
      <c r="C42" s="149"/>
      <c r="D42" s="149"/>
      <c r="E42" s="141" t="s">
        <v>307</v>
      </c>
      <c r="F42" s="181" t="str">
        <f>X6</f>
        <v>令和　　年　　月　　日</v>
      </c>
    </row>
    <row r="43" spans="1:23" ht="19.5" customHeight="1">
      <c r="A43" s="141"/>
      <c r="B43" s="149"/>
      <c r="C43" s="149"/>
      <c r="D43" s="149"/>
      <c r="E43" s="170" t="s">
        <v>91</v>
      </c>
      <c r="F43" s="182" t="str">
        <f>X7</f>
        <v>令和　　年　　月　　日</v>
      </c>
      <c r="G43" s="190"/>
      <c r="H43" s="190"/>
      <c r="I43" s="190"/>
      <c r="J43" s="190"/>
      <c r="K43" s="190"/>
      <c r="L43" s="190"/>
      <c r="M43" s="190"/>
      <c r="N43" s="190"/>
      <c r="O43" s="190"/>
      <c r="P43" s="190"/>
    </row>
    <row r="45" spans="1:23" ht="20.100000000000001" customHeight="1">
      <c r="B45" s="150" t="s">
        <v>264</v>
      </c>
      <c r="C45" s="158"/>
      <c r="D45" s="163"/>
      <c r="E45" s="171" t="s">
        <v>37</v>
      </c>
      <c r="F45" s="183" t="s">
        <v>309</v>
      </c>
      <c r="G45" s="191"/>
      <c r="H45" s="196"/>
      <c r="I45" s="183" t="s">
        <v>309</v>
      </c>
      <c r="J45" s="191"/>
      <c r="K45" s="196"/>
      <c r="L45" s="183" t="s">
        <v>309</v>
      </c>
      <c r="M45" s="191"/>
      <c r="N45" s="196"/>
      <c r="O45" s="183" t="s">
        <v>309</v>
      </c>
      <c r="P45" s="191"/>
      <c r="Q45" s="196"/>
      <c r="R45" s="183" t="s">
        <v>309</v>
      </c>
      <c r="S45" s="191"/>
      <c r="T45" s="196"/>
      <c r="U45" s="183" t="s">
        <v>309</v>
      </c>
      <c r="V45" s="191"/>
      <c r="W45" s="196"/>
    </row>
    <row r="46" spans="1:23" ht="3" customHeight="1">
      <c r="B46" s="151"/>
      <c r="C46" s="159"/>
      <c r="D46" s="164"/>
      <c r="E46" s="172"/>
      <c r="F46" s="184"/>
      <c r="G46" s="192"/>
      <c r="H46" s="197"/>
      <c r="I46" s="184"/>
      <c r="J46" s="192"/>
      <c r="K46" s="197"/>
      <c r="L46" s="184"/>
      <c r="M46" s="192"/>
      <c r="N46" s="197"/>
      <c r="O46" s="184"/>
      <c r="P46" s="192"/>
      <c r="Q46" s="197"/>
      <c r="R46" s="184"/>
      <c r="S46" s="192"/>
      <c r="T46" s="197"/>
      <c r="U46" s="184"/>
      <c r="V46" s="192"/>
      <c r="W46" s="197"/>
    </row>
    <row r="47" spans="1:23" ht="15" customHeight="1">
      <c r="B47" s="152"/>
      <c r="C47" s="160"/>
      <c r="D47" s="165"/>
      <c r="E47" s="172"/>
      <c r="F47" s="185"/>
      <c r="G47" s="193"/>
      <c r="H47" s="198"/>
      <c r="I47" s="185"/>
      <c r="J47" s="193"/>
      <c r="K47" s="198"/>
      <c r="L47" s="185"/>
      <c r="M47" s="193"/>
      <c r="N47" s="198"/>
      <c r="O47" s="185"/>
      <c r="P47" s="193"/>
      <c r="Q47" s="198"/>
      <c r="R47" s="185"/>
      <c r="S47" s="193"/>
      <c r="T47" s="198"/>
      <c r="U47" s="185"/>
      <c r="V47" s="193"/>
      <c r="W47" s="198"/>
    </row>
    <row r="48" spans="1:23" ht="3" customHeight="1">
      <c r="B48" s="153"/>
      <c r="C48" s="161"/>
      <c r="D48" s="166"/>
      <c r="E48" s="172"/>
      <c r="F48" s="186"/>
      <c r="G48" s="194"/>
      <c r="H48" s="199"/>
      <c r="I48" s="186"/>
      <c r="J48" s="194"/>
      <c r="K48" s="199"/>
      <c r="L48" s="186"/>
      <c r="M48" s="194"/>
      <c r="N48" s="199"/>
      <c r="O48" s="186"/>
      <c r="P48" s="194"/>
      <c r="Q48" s="199"/>
      <c r="R48" s="186"/>
      <c r="S48" s="194"/>
      <c r="T48" s="199"/>
      <c r="U48" s="186"/>
      <c r="V48" s="194"/>
      <c r="W48" s="199"/>
    </row>
    <row r="49" spans="2:23" ht="3" customHeight="1">
      <c r="B49" s="151"/>
      <c r="C49" s="159"/>
      <c r="D49" s="164"/>
      <c r="E49" s="172"/>
      <c r="F49" s="184"/>
      <c r="G49" s="192"/>
      <c r="H49" s="197"/>
      <c r="I49" s="184"/>
      <c r="J49" s="192"/>
      <c r="K49" s="197"/>
      <c r="L49" s="184"/>
      <c r="M49" s="192"/>
      <c r="N49" s="197"/>
      <c r="O49" s="184"/>
      <c r="P49" s="192"/>
      <c r="Q49" s="197"/>
      <c r="R49" s="184"/>
      <c r="S49" s="192"/>
      <c r="T49" s="197"/>
      <c r="U49" s="184"/>
      <c r="V49" s="192"/>
      <c r="W49" s="197"/>
    </row>
    <row r="50" spans="2:23" ht="15" customHeight="1">
      <c r="B50" s="152"/>
      <c r="C50" s="160"/>
      <c r="D50" s="165"/>
      <c r="E50" s="172"/>
      <c r="F50" s="185"/>
      <c r="G50" s="193"/>
      <c r="H50" s="198"/>
      <c r="I50" s="185"/>
      <c r="J50" s="193"/>
      <c r="K50" s="198"/>
      <c r="L50" s="185"/>
      <c r="M50" s="193"/>
      <c r="N50" s="198"/>
      <c r="O50" s="185"/>
      <c r="P50" s="193"/>
      <c r="Q50" s="198"/>
      <c r="R50" s="185"/>
      <c r="S50" s="193"/>
      <c r="T50" s="198"/>
      <c r="U50" s="185"/>
      <c r="V50" s="193"/>
      <c r="W50" s="198"/>
    </row>
    <row r="51" spans="2:23" ht="3" customHeight="1">
      <c r="B51" s="153"/>
      <c r="C51" s="161"/>
      <c r="D51" s="166"/>
      <c r="E51" s="172"/>
      <c r="F51" s="186"/>
      <c r="G51" s="194"/>
      <c r="H51" s="199"/>
      <c r="I51" s="186"/>
      <c r="J51" s="194"/>
      <c r="K51" s="199"/>
      <c r="L51" s="186"/>
      <c r="M51" s="194"/>
      <c r="N51" s="199"/>
      <c r="O51" s="186"/>
      <c r="P51" s="194"/>
      <c r="Q51" s="199"/>
      <c r="R51" s="186"/>
      <c r="S51" s="194"/>
      <c r="T51" s="199"/>
      <c r="U51" s="186"/>
      <c r="V51" s="194"/>
      <c r="W51" s="199"/>
    </row>
    <row r="52" spans="2:23" ht="3" customHeight="1">
      <c r="B52" s="151"/>
      <c r="C52" s="159"/>
      <c r="D52" s="164"/>
      <c r="E52" s="172"/>
      <c r="F52" s="184"/>
      <c r="G52" s="192"/>
      <c r="H52" s="197"/>
      <c r="I52" s="184"/>
      <c r="J52" s="192"/>
      <c r="K52" s="197"/>
      <c r="L52" s="184"/>
      <c r="M52" s="192"/>
      <c r="N52" s="197"/>
      <c r="O52" s="184"/>
      <c r="P52" s="192"/>
      <c r="Q52" s="197"/>
      <c r="R52" s="184"/>
      <c r="S52" s="192"/>
      <c r="T52" s="197"/>
      <c r="U52" s="184"/>
      <c r="V52" s="192"/>
      <c r="W52" s="197"/>
    </row>
    <row r="53" spans="2:23" ht="15" customHeight="1">
      <c r="B53" s="152"/>
      <c r="C53" s="160"/>
      <c r="D53" s="165"/>
      <c r="E53" s="172"/>
      <c r="F53" s="185"/>
      <c r="G53" s="193"/>
      <c r="H53" s="198"/>
      <c r="I53" s="185"/>
      <c r="J53" s="193"/>
      <c r="K53" s="198"/>
      <c r="L53" s="185"/>
      <c r="M53" s="193"/>
      <c r="N53" s="198"/>
      <c r="O53" s="185"/>
      <c r="P53" s="193"/>
      <c r="Q53" s="198"/>
      <c r="R53" s="185"/>
      <c r="S53" s="193"/>
      <c r="T53" s="198"/>
      <c r="U53" s="185"/>
      <c r="V53" s="193"/>
      <c r="W53" s="198"/>
    </row>
    <row r="54" spans="2:23" ht="3" customHeight="1">
      <c r="B54" s="153"/>
      <c r="C54" s="161"/>
      <c r="D54" s="166"/>
      <c r="E54" s="172"/>
      <c r="F54" s="186"/>
      <c r="G54" s="194"/>
      <c r="H54" s="199"/>
      <c r="I54" s="186"/>
      <c r="J54" s="194"/>
      <c r="K54" s="199"/>
      <c r="L54" s="186"/>
      <c r="M54" s="194"/>
      <c r="N54" s="199"/>
      <c r="O54" s="186"/>
      <c r="P54" s="194"/>
      <c r="Q54" s="199"/>
      <c r="R54" s="186"/>
      <c r="S54" s="194"/>
      <c r="T54" s="199"/>
      <c r="U54" s="186"/>
      <c r="V54" s="194"/>
      <c r="W54" s="199"/>
    </row>
    <row r="55" spans="2:23" ht="3" customHeight="1">
      <c r="B55" s="151"/>
      <c r="C55" s="159"/>
      <c r="D55" s="164"/>
      <c r="E55" s="172"/>
      <c r="F55" s="184"/>
      <c r="G55" s="192"/>
      <c r="H55" s="197"/>
      <c r="I55" s="184"/>
      <c r="J55" s="192"/>
      <c r="K55" s="197"/>
      <c r="L55" s="184"/>
      <c r="M55" s="192"/>
      <c r="N55" s="197"/>
      <c r="O55" s="184"/>
      <c r="P55" s="192"/>
      <c r="Q55" s="197"/>
      <c r="R55" s="184"/>
      <c r="S55" s="192"/>
      <c r="T55" s="197"/>
      <c r="U55" s="184"/>
      <c r="V55" s="192"/>
      <c r="W55" s="197"/>
    </row>
    <row r="56" spans="2:23" ht="15" customHeight="1">
      <c r="B56" s="152"/>
      <c r="C56" s="160"/>
      <c r="D56" s="165"/>
      <c r="E56" s="172"/>
      <c r="F56" s="185"/>
      <c r="G56" s="193"/>
      <c r="H56" s="198"/>
      <c r="I56" s="185"/>
      <c r="J56" s="193"/>
      <c r="K56" s="198"/>
      <c r="L56" s="185"/>
      <c r="M56" s="193"/>
      <c r="N56" s="198"/>
      <c r="O56" s="185"/>
      <c r="P56" s="193"/>
      <c r="Q56" s="198"/>
      <c r="R56" s="185"/>
      <c r="S56" s="193"/>
      <c r="T56" s="198"/>
      <c r="U56" s="185"/>
      <c r="V56" s="193"/>
      <c r="W56" s="198"/>
    </row>
    <row r="57" spans="2:23" ht="3" customHeight="1">
      <c r="B57" s="153"/>
      <c r="C57" s="161"/>
      <c r="D57" s="166"/>
      <c r="E57" s="172"/>
      <c r="F57" s="186"/>
      <c r="G57" s="194"/>
      <c r="H57" s="199"/>
      <c r="I57" s="186"/>
      <c r="J57" s="194"/>
      <c r="K57" s="199"/>
      <c r="L57" s="186"/>
      <c r="M57" s="194"/>
      <c r="N57" s="199"/>
      <c r="O57" s="186"/>
      <c r="P57" s="194"/>
      <c r="Q57" s="199"/>
      <c r="R57" s="186"/>
      <c r="S57" s="194"/>
      <c r="T57" s="199"/>
      <c r="U57" s="186"/>
      <c r="V57" s="194"/>
      <c r="W57" s="199"/>
    </row>
    <row r="58" spans="2:23" ht="3" customHeight="1">
      <c r="B58" s="151"/>
      <c r="C58" s="159"/>
      <c r="D58" s="164"/>
      <c r="E58" s="172"/>
      <c r="F58" s="184"/>
      <c r="G58" s="192"/>
      <c r="H58" s="197"/>
      <c r="I58" s="184"/>
      <c r="J58" s="192"/>
      <c r="K58" s="197"/>
      <c r="L58" s="184"/>
      <c r="M58" s="192"/>
      <c r="N58" s="197"/>
      <c r="O58" s="184"/>
      <c r="P58" s="192"/>
      <c r="Q58" s="197"/>
      <c r="R58" s="184"/>
      <c r="S58" s="192"/>
      <c r="T58" s="197"/>
      <c r="U58" s="184"/>
      <c r="V58" s="192"/>
      <c r="W58" s="197"/>
    </row>
    <row r="59" spans="2:23" ht="15" customHeight="1">
      <c r="B59" s="152"/>
      <c r="C59" s="160"/>
      <c r="D59" s="165"/>
      <c r="E59" s="172"/>
      <c r="F59" s="185"/>
      <c r="G59" s="193"/>
      <c r="H59" s="198"/>
      <c r="I59" s="185"/>
      <c r="J59" s="193"/>
      <c r="K59" s="198"/>
      <c r="L59" s="185"/>
      <c r="M59" s="193"/>
      <c r="N59" s="198"/>
      <c r="O59" s="185"/>
      <c r="P59" s="193"/>
      <c r="Q59" s="198"/>
      <c r="R59" s="185"/>
      <c r="S59" s="193"/>
      <c r="T59" s="198"/>
      <c r="U59" s="185"/>
      <c r="V59" s="193"/>
      <c r="W59" s="198"/>
    </row>
    <row r="60" spans="2:23" ht="3" customHeight="1">
      <c r="B60" s="153"/>
      <c r="C60" s="161"/>
      <c r="D60" s="166"/>
      <c r="E60" s="172"/>
      <c r="F60" s="186"/>
      <c r="G60" s="194"/>
      <c r="H60" s="199"/>
      <c r="I60" s="186"/>
      <c r="J60" s="194"/>
      <c r="K60" s="199"/>
      <c r="L60" s="186"/>
      <c r="M60" s="194"/>
      <c r="N60" s="199"/>
      <c r="O60" s="186"/>
      <c r="P60" s="194"/>
      <c r="Q60" s="199"/>
      <c r="R60" s="186"/>
      <c r="S60" s="194"/>
      <c r="T60" s="199"/>
      <c r="U60" s="186"/>
      <c r="V60" s="194"/>
      <c r="W60" s="199"/>
    </row>
    <row r="61" spans="2:23" ht="3" customHeight="1">
      <c r="B61" s="151"/>
      <c r="C61" s="159"/>
      <c r="D61" s="164"/>
      <c r="E61" s="172"/>
      <c r="F61" s="184"/>
      <c r="G61" s="192"/>
      <c r="H61" s="197"/>
      <c r="I61" s="184"/>
      <c r="J61" s="192"/>
      <c r="K61" s="197"/>
      <c r="L61" s="184"/>
      <c r="M61" s="192"/>
      <c r="N61" s="197"/>
      <c r="O61" s="184"/>
      <c r="P61" s="192"/>
      <c r="Q61" s="197"/>
      <c r="R61" s="184"/>
      <c r="S61" s="192"/>
      <c r="T61" s="197"/>
      <c r="U61" s="184"/>
      <c r="V61" s="192"/>
      <c r="W61" s="197"/>
    </row>
    <row r="62" spans="2:23" ht="15" customHeight="1">
      <c r="B62" s="152"/>
      <c r="C62" s="160"/>
      <c r="D62" s="165"/>
      <c r="E62" s="172"/>
      <c r="F62" s="185"/>
      <c r="G62" s="193"/>
      <c r="H62" s="198"/>
      <c r="I62" s="185"/>
      <c r="J62" s="193"/>
      <c r="K62" s="198"/>
      <c r="L62" s="185"/>
      <c r="M62" s="193"/>
      <c r="N62" s="198"/>
      <c r="O62" s="185"/>
      <c r="P62" s="193"/>
      <c r="Q62" s="198"/>
      <c r="R62" s="185"/>
      <c r="S62" s="193"/>
      <c r="T62" s="198"/>
      <c r="U62" s="185"/>
      <c r="V62" s="193"/>
      <c r="W62" s="198"/>
    </row>
    <row r="63" spans="2:23" ht="3" customHeight="1">
      <c r="B63" s="153"/>
      <c r="C63" s="161"/>
      <c r="D63" s="166"/>
      <c r="E63" s="172"/>
      <c r="F63" s="186"/>
      <c r="G63" s="194"/>
      <c r="H63" s="199"/>
      <c r="I63" s="186"/>
      <c r="J63" s="194"/>
      <c r="K63" s="199"/>
      <c r="L63" s="186"/>
      <c r="M63" s="194"/>
      <c r="N63" s="199"/>
      <c r="O63" s="186"/>
      <c r="P63" s="194"/>
      <c r="Q63" s="199"/>
      <c r="R63" s="186"/>
      <c r="S63" s="194"/>
      <c r="T63" s="199"/>
      <c r="U63" s="186"/>
      <c r="V63" s="194"/>
      <c r="W63" s="199"/>
    </row>
    <row r="64" spans="2:23" ht="3" customHeight="1">
      <c r="B64" s="151"/>
      <c r="C64" s="159"/>
      <c r="D64" s="164"/>
      <c r="E64" s="172"/>
      <c r="F64" s="184"/>
      <c r="G64" s="192"/>
      <c r="H64" s="197"/>
      <c r="I64" s="184"/>
      <c r="J64" s="192"/>
      <c r="K64" s="197"/>
      <c r="L64" s="184"/>
      <c r="M64" s="192"/>
      <c r="N64" s="197"/>
      <c r="O64" s="184"/>
      <c r="P64" s="192"/>
      <c r="Q64" s="197"/>
      <c r="R64" s="184"/>
      <c r="S64" s="192"/>
      <c r="T64" s="197"/>
      <c r="U64" s="184"/>
      <c r="V64" s="192"/>
      <c r="W64" s="197"/>
    </row>
    <row r="65" spans="2:23" ht="15" customHeight="1">
      <c r="B65" s="152"/>
      <c r="C65" s="160"/>
      <c r="D65" s="165"/>
      <c r="E65" s="172"/>
      <c r="F65" s="185"/>
      <c r="G65" s="193"/>
      <c r="H65" s="198"/>
      <c r="I65" s="185"/>
      <c r="J65" s="193"/>
      <c r="K65" s="198"/>
      <c r="L65" s="185"/>
      <c r="M65" s="193"/>
      <c r="N65" s="198"/>
      <c r="O65" s="185"/>
      <c r="P65" s="193"/>
      <c r="Q65" s="198"/>
      <c r="R65" s="185"/>
      <c r="S65" s="193"/>
      <c r="T65" s="198"/>
      <c r="U65" s="185"/>
      <c r="V65" s="193"/>
      <c r="W65" s="198"/>
    </row>
    <row r="66" spans="2:23" ht="3" customHeight="1">
      <c r="B66" s="153"/>
      <c r="C66" s="161"/>
      <c r="D66" s="166"/>
      <c r="E66" s="172"/>
      <c r="F66" s="186"/>
      <c r="G66" s="194"/>
      <c r="H66" s="199"/>
      <c r="I66" s="186"/>
      <c r="J66" s="194"/>
      <c r="K66" s="199"/>
      <c r="L66" s="186"/>
      <c r="M66" s="194"/>
      <c r="N66" s="199"/>
      <c r="O66" s="186"/>
      <c r="P66" s="194"/>
      <c r="Q66" s="199"/>
      <c r="R66" s="186"/>
      <c r="S66" s="194"/>
      <c r="T66" s="199"/>
      <c r="U66" s="186"/>
      <c r="V66" s="194"/>
      <c r="W66" s="199"/>
    </row>
    <row r="67" spans="2:23" ht="3" customHeight="1">
      <c r="B67" s="151"/>
      <c r="C67" s="159"/>
      <c r="D67" s="164"/>
      <c r="E67" s="172"/>
      <c r="F67" s="184"/>
      <c r="G67" s="192"/>
      <c r="H67" s="197"/>
      <c r="I67" s="184"/>
      <c r="J67" s="192"/>
      <c r="K67" s="197"/>
      <c r="L67" s="184"/>
      <c r="M67" s="192"/>
      <c r="N67" s="197"/>
      <c r="O67" s="184"/>
      <c r="P67" s="192"/>
      <c r="Q67" s="197"/>
      <c r="R67" s="184"/>
      <c r="S67" s="192"/>
      <c r="T67" s="197"/>
      <c r="U67" s="184"/>
      <c r="V67" s="192"/>
      <c r="W67" s="197"/>
    </row>
    <row r="68" spans="2:23" ht="15" customHeight="1">
      <c r="B68" s="152"/>
      <c r="C68" s="160"/>
      <c r="D68" s="165"/>
      <c r="E68" s="172"/>
      <c r="F68" s="185"/>
      <c r="G68" s="193"/>
      <c r="H68" s="198"/>
      <c r="I68" s="185"/>
      <c r="J68" s="193"/>
      <c r="K68" s="198"/>
      <c r="L68" s="185"/>
      <c r="M68" s="193"/>
      <c r="N68" s="198"/>
      <c r="O68" s="185"/>
      <c r="P68" s="193"/>
      <c r="Q68" s="198"/>
      <c r="R68" s="185"/>
      <c r="S68" s="193"/>
      <c r="T68" s="198"/>
      <c r="U68" s="185"/>
      <c r="V68" s="193"/>
      <c r="W68" s="198"/>
    </row>
    <row r="69" spans="2:23" ht="3" customHeight="1">
      <c r="B69" s="153"/>
      <c r="C69" s="161"/>
      <c r="D69" s="166"/>
      <c r="E69" s="172"/>
      <c r="F69" s="186"/>
      <c r="G69" s="194"/>
      <c r="H69" s="199"/>
      <c r="I69" s="186"/>
      <c r="J69" s="194"/>
      <c r="K69" s="199"/>
      <c r="L69" s="186"/>
      <c r="M69" s="194"/>
      <c r="N69" s="199"/>
      <c r="O69" s="186"/>
      <c r="P69" s="194"/>
      <c r="Q69" s="199"/>
      <c r="R69" s="186"/>
      <c r="S69" s="194"/>
      <c r="T69" s="199"/>
      <c r="U69" s="186"/>
      <c r="V69" s="194"/>
      <c r="W69" s="199"/>
    </row>
    <row r="70" spans="2:23" ht="3" customHeight="1">
      <c r="B70" s="151"/>
      <c r="C70" s="159"/>
      <c r="D70" s="164"/>
      <c r="E70" s="172"/>
      <c r="F70" s="184"/>
      <c r="G70" s="192"/>
      <c r="H70" s="197"/>
      <c r="I70" s="184"/>
      <c r="J70" s="192"/>
      <c r="K70" s="197"/>
      <c r="L70" s="184"/>
      <c r="M70" s="192"/>
      <c r="N70" s="197"/>
      <c r="O70" s="184"/>
      <c r="P70" s="192"/>
      <c r="Q70" s="197"/>
      <c r="R70" s="184"/>
      <c r="S70" s="192"/>
      <c r="T70" s="197"/>
      <c r="U70" s="184"/>
      <c r="V70" s="192"/>
      <c r="W70" s="197"/>
    </row>
    <row r="71" spans="2:23" ht="15" customHeight="1">
      <c r="B71" s="152"/>
      <c r="C71" s="160"/>
      <c r="D71" s="165"/>
      <c r="E71" s="172"/>
      <c r="F71" s="185"/>
      <c r="G71" s="193"/>
      <c r="H71" s="198"/>
      <c r="I71" s="185"/>
      <c r="J71" s="193"/>
      <c r="K71" s="198"/>
      <c r="L71" s="185"/>
      <c r="M71" s="193"/>
      <c r="N71" s="198"/>
      <c r="O71" s="185"/>
      <c r="P71" s="193"/>
      <c r="Q71" s="198"/>
      <c r="R71" s="185"/>
      <c r="S71" s="193"/>
      <c r="T71" s="198"/>
      <c r="U71" s="185"/>
      <c r="V71" s="193"/>
      <c r="W71" s="198"/>
    </row>
    <row r="72" spans="2:23" ht="3" customHeight="1">
      <c r="B72" s="153"/>
      <c r="C72" s="161"/>
      <c r="D72" s="166"/>
      <c r="E72" s="172"/>
      <c r="F72" s="186"/>
      <c r="G72" s="194"/>
      <c r="H72" s="199"/>
      <c r="I72" s="186"/>
      <c r="J72" s="194"/>
      <c r="K72" s="199"/>
      <c r="L72" s="186"/>
      <c r="M72" s="194"/>
      <c r="N72" s="199"/>
      <c r="O72" s="186"/>
      <c r="P72" s="194"/>
      <c r="Q72" s="199"/>
      <c r="R72" s="186"/>
      <c r="S72" s="194"/>
      <c r="T72" s="199"/>
      <c r="U72" s="186"/>
      <c r="V72" s="194"/>
      <c r="W72" s="199"/>
    </row>
    <row r="73" spans="2:23" ht="3" customHeight="1">
      <c r="B73" s="151"/>
      <c r="C73" s="159"/>
      <c r="D73" s="164"/>
      <c r="E73" s="172"/>
      <c r="F73" s="184"/>
      <c r="G73" s="192"/>
      <c r="H73" s="197"/>
      <c r="I73" s="184"/>
      <c r="J73" s="192"/>
      <c r="K73" s="197"/>
      <c r="L73" s="184"/>
      <c r="M73" s="192"/>
      <c r="N73" s="197"/>
      <c r="O73" s="184"/>
      <c r="P73" s="192"/>
      <c r="Q73" s="197"/>
      <c r="R73" s="184"/>
      <c r="S73" s="192"/>
      <c r="T73" s="197"/>
      <c r="U73" s="184"/>
      <c r="V73" s="192"/>
      <c r="W73" s="197"/>
    </row>
    <row r="74" spans="2:23" ht="15" customHeight="1">
      <c r="B74" s="152"/>
      <c r="C74" s="160"/>
      <c r="D74" s="165"/>
      <c r="E74" s="172"/>
      <c r="F74" s="185"/>
      <c r="G74" s="193"/>
      <c r="H74" s="198"/>
      <c r="I74" s="185"/>
      <c r="J74" s="193"/>
      <c r="K74" s="198"/>
      <c r="L74" s="185"/>
      <c r="M74" s="193"/>
      <c r="N74" s="198"/>
      <c r="O74" s="185"/>
      <c r="P74" s="193"/>
      <c r="Q74" s="198"/>
      <c r="R74" s="185"/>
      <c r="S74" s="193"/>
      <c r="T74" s="198"/>
      <c r="U74" s="185"/>
      <c r="V74" s="193"/>
      <c r="W74" s="198"/>
    </row>
    <row r="75" spans="2:23" ht="3" customHeight="1">
      <c r="B75" s="153"/>
      <c r="C75" s="161"/>
      <c r="D75" s="166"/>
      <c r="E75" s="172"/>
      <c r="F75" s="186"/>
      <c r="G75" s="194"/>
      <c r="H75" s="199"/>
      <c r="I75" s="186"/>
      <c r="J75" s="194"/>
      <c r="K75" s="199"/>
      <c r="L75" s="186"/>
      <c r="M75" s="194"/>
      <c r="N75" s="199"/>
      <c r="O75" s="186"/>
      <c r="P75" s="194"/>
      <c r="Q75" s="199"/>
      <c r="R75" s="186"/>
      <c r="S75" s="194"/>
      <c r="T75" s="199"/>
      <c r="U75" s="186"/>
      <c r="V75" s="194"/>
      <c r="W75" s="199"/>
    </row>
    <row r="76" spans="2:23" ht="3" customHeight="1">
      <c r="B76" s="151"/>
      <c r="C76" s="159"/>
      <c r="D76" s="164"/>
      <c r="E76" s="172"/>
      <c r="F76" s="184"/>
      <c r="G76" s="192"/>
      <c r="H76" s="197"/>
      <c r="I76" s="184"/>
      <c r="J76" s="192"/>
      <c r="K76" s="197"/>
      <c r="L76" s="184"/>
      <c r="M76" s="192"/>
      <c r="N76" s="197"/>
      <c r="O76" s="184"/>
      <c r="P76" s="192"/>
      <c r="Q76" s="197"/>
      <c r="R76" s="184"/>
      <c r="S76" s="192"/>
      <c r="T76" s="197"/>
      <c r="U76" s="184"/>
      <c r="V76" s="192"/>
      <c r="W76" s="197"/>
    </row>
    <row r="77" spans="2:23" ht="15" customHeight="1">
      <c r="B77" s="152"/>
      <c r="C77" s="160"/>
      <c r="D77" s="165"/>
      <c r="E77" s="172"/>
      <c r="F77" s="185"/>
      <c r="G77" s="193"/>
      <c r="H77" s="198"/>
      <c r="I77" s="185"/>
      <c r="J77" s="193"/>
      <c r="K77" s="198"/>
      <c r="L77" s="185"/>
      <c r="M77" s="193"/>
      <c r="N77" s="198"/>
      <c r="O77" s="185"/>
      <c r="P77" s="193"/>
      <c r="Q77" s="198"/>
      <c r="R77" s="185"/>
      <c r="S77" s="193"/>
      <c r="T77" s="198"/>
      <c r="U77" s="185"/>
      <c r="V77" s="193"/>
      <c r="W77" s="198"/>
    </row>
    <row r="78" spans="2:23" ht="3" customHeight="1">
      <c r="B78" s="153"/>
      <c r="C78" s="161"/>
      <c r="D78" s="166"/>
      <c r="E78" s="172"/>
      <c r="F78" s="186"/>
      <c r="G78" s="194"/>
      <c r="H78" s="199"/>
      <c r="I78" s="186"/>
      <c r="J78" s="194"/>
      <c r="K78" s="199"/>
      <c r="L78" s="186"/>
      <c r="M78" s="194"/>
      <c r="N78" s="199"/>
      <c r="O78" s="186"/>
      <c r="P78" s="194"/>
      <c r="Q78" s="199"/>
      <c r="R78" s="186"/>
      <c r="S78" s="194"/>
      <c r="T78" s="199"/>
      <c r="U78" s="186"/>
      <c r="V78" s="194"/>
      <c r="W78" s="199"/>
    </row>
    <row r="79" spans="2:23" ht="3" customHeight="1">
      <c r="B79" s="151"/>
      <c r="C79" s="159"/>
      <c r="D79" s="164"/>
      <c r="E79" s="172"/>
      <c r="F79" s="184"/>
      <c r="G79" s="192"/>
      <c r="H79" s="197"/>
      <c r="I79" s="184"/>
      <c r="J79" s="192"/>
      <c r="K79" s="197"/>
      <c r="L79" s="184"/>
      <c r="M79" s="192"/>
      <c r="N79" s="197"/>
      <c r="O79" s="184"/>
      <c r="P79" s="192"/>
      <c r="Q79" s="197"/>
      <c r="R79" s="184"/>
      <c r="S79" s="192"/>
      <c r="T79" s="197"/>
      <c r="U79" s="184"/>
      <c r="V79" s="192"/>
      <c r="W79" s="197"/>
    </row>
    <row r="80" spans="2:23" ht="15" customHeight="1">
      <c r="B80" s="152"/>
      <c r="C80" s="160"/>
      <c r="D80" s="165"/>
      <c r="E80" s="172"/>
      <c r="F80" s="185"/>
      <c r="G80" s="193"/>
      <c r="H80" s="198"/>
      <c r="I80" s="185"/>
      <c r="J80" s="193"/>
      <c r="K80" s="198"/>
      <c r="L80" s="185"/>
      <c r="M80" s="193"/>
      <c r="N80" s="198"/>
      <c r="O80" s="185"/>
      <c r="P80" s="193"/>
      <c r="Q80" s="198"/>
      <c r="R80" s="185"/>
      <c r="S80" s="193"/>
      <c r="T80" s="198"/>
      <c r="U80" s="185"/>
      <c r="V80" s="193"/>
      <c r="W80" s="198"/>
    </row>
    <row r="81" spans="2:23" ht="3" customHeight="1">
      <c r="B81" s="153"/>
      <c r="C81" s="161"/>
      <c r="D81" s="166"/>
      <c r="E81" s="172"/>
      <c r="F81" s="186"/>
      <c r="G81" s="194"/>
      <c r="H81" s="199"/>
      <c r="I81" s="186"/>
      <c r="J81" s="194"/>
      <c r="K81" s="199"/>
      <c r="L81" s="186"/>
      <c r="M81" s="194"/>
      <c r="N81" s="199"/>
      <c r="O81" s="186"/>
      <c r="P81" s="194"/>
      <c r="Q81" s="199"/>
      <c r="R81" s="186"/>
      <c r="S81" s="194"/>
      <c r="T81" s="199"/>
      <c r="U81" s="186"/>
      <c r="V81" s="194"/>
      <c r="W81" s="199"/>
    </row>
    <row r="82" spans="2:23" ht="3" customHeight="1">
      <c r="B82" s="151"/>
      <c r="C82" s="159"/>
      <c r="D82" s="164"/>
      <c r="E82" s="172"/>
      <c r="F82" s="184"/>
      <c r="G82" s="192"/>
      <c r="H82" s="197"/>
      <c r="I82" s="184"/>
      <c r="J82" s="192"/>
      <c r="K82" s="197"/>
      <c r="L82" s="184"/>
      <c r="M82" s="192"/>
      <c r="N82" s="197"/>
      <c r="O82" s="184"/>
      <c r="P82" s="192"/>
      <c r="Q82" s="197"/>
      <c r="R82" s="184"/>
      <c r="S82" s="192"/>
      <c r="T82" s="197"/>
      <c r="U82" s="184"/>
      <c r="V82" s="192"/>
      <c r="W82" s="197"/>
    </row>
    <row r="83" spans="2:23" ht="15" customHeight="1">
      <c r="B83" s="152"/>
      <c r="C83" s="160"/>
      <c r="D83" s="165"/>
      <c r="E83" s="172"/>
      <c r="F83" s="185"/>
      <c r="G83" s="193"/>
      <c r="H83" s="198"/>
      <c r="I83" s="185"/>
      <c r="J83" s="193"/>
      <c r="K83" s="198"/>
      <c r="L83" s="185"/>
      <c r="M83" s="193"/>
      <c r="N83" s="198"/>
      <c r="O83" s="185"/>
      <c r="P83" s="193"/>
      <c r="Q83" s="198"/>
      <c r="R83" s="185"/>
      <c r="S83" s="193"/>
      <c r="T83" s="198"/>
      <c r="U83" s="185"/>
      <c r="V83" s="193"/>
      <c r="W83" s="198"/>
    </row>
    <row r="84" spans="2:23" ht="3" customHeight="1">
      <c r="B84" s="153"/>
      <c r="C84" s="161"/>
      <c r="D84" s="166"/>
      <c r="E84" s="172"/>
      <c r="F84" s="186"/>
      <c r="G84" s="194"/>
      <c r="H84" s="199"/>
      <c r="I84" s="186"/>
      <c r="J84" s="194"/>
      <c r="K84" s="199"/>
      <c r="L84" s="186"/>
      <c r="M84" s="194"/>
      <c r="N84" s="199"/>
      <c r="O84" s="186"/>
      <c r="P84" s="194"/>
      <c r="Q84" s="199"/>
      <c r="R84" s="186"/>
      <c r="S84" s="194"/>
      <c r="T84" s="199"/>
      <c r="U84" s="186"/>
      <c r="V84" s="194"/>
      <c r="W84" s="199"/>
    </row>
    <row r="85" spans="2:23" ht="3" customHeight="1">
      <c r="B85" s="151"/>
      <c r="C85" s="159"/>
      <c r="D85" s="164"/>
      <c r="E85" s="172"/>
      <c r="F85" s="184"/>
      <c r="G85" s="192"/>
      <c r="H85" s="197"/>
      <c r="I85" s="184"/>
      <c r="J85" s="192"/>
      <c r="K85" s="197"/>
      <c r="L85" s="184"/>
      <c r="M85" s="192"/>
      <c r="N85" s="197"/>
      <c r="O85" s="184"/>
      <c r="P85" s="192"/>
      <c r="Q85" s="197"/>
      <c r="R85" s="184"/>
      <c r="S85" s="192"/>
      <c r="T85" s="197"/>
      <c r="U85" s="184"/>
      <c r="V85" s="192"/>
      <c r="W85" s="197"/>
    </row>
    <row r="86" spans="2:23" ht="15" customHeight="1">
      <c r="B86" s="152"/>
      <c r="C86" s="160"/>
      <c r="D86" s="165"/>
      <c r="E86" s="172"/>
      <c r="F86" s="185"/>
      <c r="G86" s="193"/>
      <c r="H86" s="198"/>
      <c r="I86" s="185"/>
      <c r="J86" s="193"/>
      <c r="K86" s="198"/>
      <c r="L86" s="185"/>
      <c r="M86" s="193"/>
      <c r="N86" s="198"/>
      <c r="O86" s="185"/>
      <c r="P86" s="193"/>
      <c r="Q86" s="198"/>
      <c r="R86" s="185"/>
      <c r="S86" s="193"/>
      <c r="T86" s="198"/>
      <c r="U86" s="185"/>
      <c r="V86" s="193"/>
      <c r="W86" s="198"/>
    </row>
    <row r="87" spans="2:23" ht="3" customHeight="1">
      <c r="B87" s="153"/>
      <c r="C87" s="161"/>
      <c r="D87" s="166"/>
      <c r="E87" s="172"/>
      <c r="F87" s="186"/>
      <c r="G87" s="194"/>
      <c r="H87" s="199"/>
      <c r="I87" s="186"/>
      <c r="J87" s="194"/>
      <c r="K87" s="199"/>
      <c r="L87" s="186"/>
      <c r="M87" s="194"/>
      <c r="N87" s="199"/>
      <c r="O87" s="186"/>
      <c r="P87" s="194"/>
      <c r="Q87" s="199"/>
      <c r="R87" s="186"/>
      <c r="S87" s="194"/>
      <c r="T87" s="199"/>
      <c r="U87" s="186"/>
      <c r="V87" s="194"/>
      <c r="W87" s="199"/>
    </row>
    <row r="88" spans="2:23" ht="3" customHeight="1">
      <c r="B88" s="151"/>
      <c r="C88" s="159"/>
      <c r="D88" s="164"/>
      <c r="E88" s="172"/>
      <c r="F88" s="184"/>
      <c r="G88" s="192"/>
      <c r="H88" s="197"/>
      <c r="I88" s="184"/>
      <c r="J88" s="192"/>
      <c r="K88" s="197"/>
      <c r="L88" s="184"/>
      <c r="M88" s="192"/>
      <c r="N88" s="197"/>
      <c r="O88" s="184"/>
      <c r="P88" s="192"/>
      <c r="Q88" s="197"/>
      <c r="R88" s="184"/>
      <c r="S88" s="192"/>
      <c r="T88" s="197"/>
      <c r="U88" s="184"/>
      <c r="V88" s="192"/>
      <c r="W88" s="197"/>
    </row>
    <row r="89" spans="2:23" ht="15" customHeight="1">
      <c r="B89" s="152"/>
      <c r="C89" s="160"/>
      <c r="D89" s="165"/>
      <c r="E89" s="172"/>
      <c r="F89" s="185"/>
      <c r="G89" s="193"/>
      <c r="H89" s="198"/>
      <c r="I89" s="185"/>
      <c r="J89" s="193"/>
      <c r="K89" s="198"/>
      <c r="L89" s="185"/>
      <c r="M89" s="193"/>
      <c r="N89" s="198"/>
      <c r="O89" s="185"/>
      <c r="P89" s="193"/>
      <c r="Q89" s="198"/>
      <c r="R89" s="185"/>
      <c r="S89" s="193"/>
      <c r="T89" s="198"/>
      <c r="U89" s="185"/>
      <c r="V89" s="193"/>
      <c r="W89" s="198"/>
    </row>
    <row r="90" spans="2:23" ht="3" customHeight="1">
      <c r="B90" s="153"/>
      <c r="C90" s="161"/>
      <c r="D90" s="166"/>
      <c r="E90" s="172"/>
      <c r="F90" s="186"/>
      <c r="G90" s="194"/>
      <c r="H90" s="199"/>
      <c r="I90" s="186"/>
      <c r="J90" s="194"/>
      <c r="K90" s="199"/>
      <c r="L90" s="186"/>
      <c r="M90" s="194"/>
      <c r="N90" s="199"/>
      <c r="O90" s="186"/>
      <c r="P90" s="194"/>
      <c r="Q90" s="199"/>
      <c r="R90" s="186"/>
      <c r="S90" s="194"/>
      <c r="T90" s="199"/>
      <c r="U90" s="186"/>
      <c r="V90" s="194"/>
      <c r="W90" s="199"/>
    </row>
  </sheetData>
  <sheetProtection password="CF8E" sheet="1" objects="1" scenarios="1"/>
  <mergeCells count="89">
    <mergeCell ref="B2:E2"/>
    <mergeCell ref="F2:V2"/>
    <mergeCell ref="X2:AH2"/>
    <mergeCell ref="B3:E3"/>
    <mergeCell ref="H3:Q3"/>
    <mergeCell ref="X3:AH3"/>
    <mergeCell ref="B4:E4"/>
    <mergeCell ref="F4:O4"/>
    <mergeCell ref="B5:E5"/>
    <mergeCell ref="F5:G5"/>
    <mergeCell ref="H5:I5"/>
    <mergeCell ref="K5:L5"/>
    <mergeCell ref="N5:O5"/>
    <mergeCell ref="P5:Q5"/>
    <mergeCell ref="B6:E6"/>
    <mergeCell ref="F6:G6"/>
    <mergeCell ref="H6:I6"/>
    <mergeCell ref="K6:L6"/>
    <mergeCell ref="N6:O6"/>
    <mergeCell ref="P6:Q6"/>
    <mergeCell ref="B7:E7"/>
    <mergeCell ref="F7:G7"/>
    <mergeCell ref="H7:I7"/>
    <mergeCell ref="K7:L7"/>
    <mergeCell ref="N7:O7"/>
    <mergeCell ref="P7:Q7"/>
    <mergeCell ref="D8:E8"/>
    <mergeCell ref="F8:V8"/>
    <mergeCell ref="D9:E9"/>
    <mergeCell ref="F9:V9"/>
    <mergeCell ref="D10:E10"/>
    <mergeCell ref="F10:V10"/>
    <mergeCell ref="D11:E11"/>
    <mergeCell ref="F11:V11"/>
    <mergeCell ref="F18:O18"/>
    <mergeCell ref="B22:E22"/>
    <mergeCell ref="N25:V25"/>
    <mergeCell ref="N26:V26"/>
    <mergeCell ref="N27:V27"/>
    <mergeCell ref="N28:P28"/>
    <mergeCell ref="R28:V28"/>
    <mergeCell ref="B36:D36"/>
    <mergeCell ref="F36:V36"/>
    <mergeCell ref="B37:D37"/>
    <mergeCell ref="B38:D38"/>
    <mergeCell ref="F38:V38"/>
    <mergeCell ref="B39:D39"/>
    <mergeCell ref="B40:D40"/>
    <mergeCell ref="F40:P40"/>
    <mergeCell ref="B41:D41"/>
    <mergeCell ref="B45:D45"/>
    <mergeCell ref="F45:H45"/>
    <mergeCell ref="I45:K45"/>
    <mergeCell ref="L45:N45"/>
    <mergeCell ref="O45:Q45"/>
    <mergeCell ref="R45:T45"/>
    <mergeCell ref="U45:W45"/>
    <mergeCell ref="A42:A43"/>
    <mergeCell ref="B42:D43"/>
    <mergeCell ref="B46:D48"/>
    <mergeCell ref="E46:E48"/>
    <mergeCell ref="B49:D51"/>
    <mergeCell ref="E49:E51"/>
    <mergeCell ref="B52:D54"/>
    <mergeCell ref="E52:E54"/>
    <mergeCell ref="B55:D57"/>
    <mergeCell ref="E55:E57"/>
    <mergeCell ref="B58:D60"/>
    <mergeCell ref="E58:E60"/>
    <mergeCell ref="B61:D63"/>
    <mergeCell ref="E61:E63"/>
    <mergeCell ref="B64:D66"/>
    <mergeCell ref="E64:E66"/>
    <mergeCell ref="B67:D69"/>
    <mergeCell ref="E67:E69"/>
    <mergeCell ref="B70:D72"/>
    <mergeCell ref="E70:E72"/>
    <mergeCell ref="B73:D75"/>
    <mergeCell ref="E73:E75"/>
    <mergeCell ref="B76:D78"/>
    <mergeCell ref="E76:E78"/>
    <mergeCell ref="B79:D81"/>
    <mergeCell ref="E79:E81"/>
    <mergeCell ref="B82:D84"/>
    <mergeCell ref="E82:E84"/>
    <mergeCell ref="B85:D87"/>
    <mergeCell ref="E85:E87"/>
    <mergeCell ref="B88:D90"/>
    <mergeCell ref="E88:E90"/>
  </mergeCells>
  <phoneticPr fontId="21"/>
  <pageMargins left="1.0236220472440944" right="0.62992125984251968" top="0.78740157480314965" bottom="0.39370078740157483" header="0.51181102362204722" footer="0.51181102362204722"/>
  <pageSetup paperSize="9" fitToWidth="1" fitToHeight="1" orientation="portrait" usePrinterDefaults="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2:BD90"/>
  <sheetViews>
    <sheetView showGridLines="0" showZeros="0" zoomScale="80" zoomScaleNormal="80" workbookViewId="0">
      <pane ySplit="12" topLeftCell="A13" activePane="bottomLeft" state="frozen"/>
      <selection pane="bottomLeft" activeCell="F13" sqref="F13"/>
    </sheetView>
  </sheetViews>
  <sheetFormatPr defaultRowHeight="13.5"/>
  <cols>
    <col min="1" max="1" width="2.5" style="140" customWidth="1"/>
    <col min="2" max="2" width="9.625" style="140" customWidth="1"/>
    <col min="3" max="3" width="2.625" style="140" customWidth="1"/>
    <col min="4" max="4" width="3.125" style="140" customWidth="1"/>
    <col min="5" max="5" width="9" style="140" customWidth="1"/>
    <col min="6" max="23" width="3.125" style="140" customWidth="1"/>
    <col min="24" max="34" width="2.375" style="140" customWidth="1"/>
    <col min="35" max="16384" width="9" style="140" customWidth="1"/>
  </cols>
  <sheetData>
    <row r="1" spans="2:56" ht="3" customHeight="1"/>
    <row r="2" spans="2:56" ht="15" customHeight="1">
      <c r="B2" s="142" t="s">
        <v>274</v>
      </c>
      <c r="C2" s="154"/>
      <c r="D2" s="154"/>
      <c r="E2" s="154"/>
      <c r="F2" s="173"/>
      <c r="G2" s="187"/>
      <c r="H2" s="187"/>
      <c r="I2" s="187"/>
      <c r="J2" s="187"/>
      <c r="K2" s="187"/>
      <c r="L2" s="187"/>
      <c r="M2" s="187"/>
      <c r="N2" s="187"/>
      <c r="O2" s="187"/>
      <c r="P2" s="187"/>
      <c r="Q2" s="187"/>
      <c r="R2" s="187"/>
      <c r="S2" s="187"/>
      <c r="T2" s="187"/>
      <c r="U2" s="187"/>
      <c r="V2" s="203"/>
      <c r="W2" s="206"/>
      <c r="X2" s="209">
        <f>F4</f>
        <v>0</v>
      </c>
      <c r="Y2" s="209"/>
      <c r="Z2" s="209"/>
      <c r="AA2" s="209"/>
      <c r="AB2" s="209"/>
      <c r="AC2" s="209"/>
      <c r="AD2" s="209"/>
      <c r="AE2" s="209"/>
      <c r="AF2" s="209"/>
      <c r="AG2" s="209"/>
      <c r="AH2" s="209"/>
      <c r="AI2" s="39"/>
      <c r="AJ2" s="39"/>
      <c r="AK2" s="39"/>
      <c r="AL2" s="39"/>
      <c r="AM2" s="39"/>
      <c r="AN2" s="39"/>
      <c r="AO2" s="39"/>
      <c r="AP2" s="39"/>
      <c r="AQ2" s="39"/>
      <c r="AR2" s="39"/>
      <c r="AS2" s="39"/>
      <c r="AT2" s="211"/>
      <c r="AU2" s="211"/>
      <c r="AV2" s="211"/>
      <c r="AW2" s="211"/>
      <c r="AX2" s="211"/>
      <c r="AY2" s="211"/>
      <c r="AZ2" s="211"/>
      <c r="BA2" s="211"/>
    </row>
    <row r="3" spans="2:56" ht="15" customHeight="1">
      <c r="B3" s="142" t="s">
        <v>275</v>
      </c>
      <c r="C3" s="154"/>
      <c r="D3" s="154"/>
      <c r="E3" s="154"/>
      <c r="F3" s="174" t="s">
        <v>88</v>
      </c>
      <c r="G3" s="188"/>
      <c r="H3" s="195"/>
      <c r="I3" s="195"/>
      <c r="J3" s="195"/>
      <c r="K3" s="195"/>
      <c r="L3" s="195"/>
      <c r="M3" s="195"/>
      <c r="N3" s="195"/>
      <c r="O3" s="195"/>
      <c r="P3" s="195"/>
      <c r="Q3" s="195"/>
      <c r="R3" s="188" t="s">
        <v>15</v>
      </c>
      <c r="S3" s="188"/>
      <c r="U3" s="188"/>
      <c r="V3" s="92"/>
      <c r="W3" s="206"/>
      <c r="X3" s="209">
        <f>IF(F4="",0,LEN(X2))</f>
        <v>0</v>
      </c>
      <c r="Y3" s="209"/>
      <c r="Z3" s="209"/>
      <c r="AA3" s="209"/>
      <c r="AB3" s="209"/>
      <c r="AC3" s="209"/>
      <c r="AD3" s="209"/>
      <c r="AE3" s="209"/>
      <c r="AF3" s="209"/>
      <c r="AG3" s="209"/>
      <c r="AH3" s="209"/>
      <c r="AI3" s="39"/>
      <c r="AJ3" s="39"/>
      <c r="AK3" s="39"/>
      <c r="AL3" s="39"/>
      <c r="AM3" s="39"/>
      <c r="AN3" s="39"/>
      <c r="AO3" s="39"/>
      <c r="AP3" s="39"/>
      <c r="AQ3" s="39"/>
      <c r="AR3" s="39"/>
      <c r="AS3" s="39"/>
      <c r="AT3" s="211"/>
      <c r="AU3" s="211"/>
      <c r="AV3" s="211"/>
      <c r="AW3" s="211"/>
      <c r="AX3" s="211"/>
      <c r="AY3" s="211"/>
      <c r="AZ3" s="211"/>
      <c r="BA3" s="211"/>
    </row>
    <row r="4" spans="2:56" ht="15" customHeight="1">
      <c r="B4" s="142" t="s">
        <v>256</v>
      </c>
      <c r="C4" s="154"/>
      <c r="D4" s="154"/>
      <c r="E4" s="154"/>
      <c r="F4" s="67"/>
      <c r="G4" s="73"/>
      <c r="H4" s="73"/>
      <c r="I4" s="73"/>
      <c r="J4" s="73"/>
      <c r="K4" s="73"/>
      <c r="L4" s="73"/>
      <c r="M4" s="73"/>
      <c r="N4" s="73"/>
      <c r="O4" s="73"/>
      <c r="P4" s="89" t="s">
        <v>32</v>
      </c>
      <c r="Q4" s="89"/>
      <c r="R4" s="89"/>
      <c r="S4" s="188"/>
      <c r="T4" s="188"/>
      <c r="U4" s="188"/>
      <c r="V4" s="204"/>
      <c r="W4" s="206"/>
      <c r="X4" s="209" t="str">
        <f>IF(X3=10,"￥","")</f>
        <v/>
      </c>
      <c r="Y4" s="209" t="str">
        <f>IF(X3=9,"￥",IF(X3&gt;=10,DBCS(MID(X2,X3-9,1)),""))</f>
        <v/>
      </c>
      <c r="Z4" s="209" t="str">
        <f>IF(X3=8,"￥",IF(X3&gt;=9,DBCS(MID(X2,X3-8,1)),""))</f>
        <v/>
      </c>
      <c r="AA4" s="209" t="str">
        <f>IF(X3=7,"￥",IF(X3&gt;=8,DBCS(MID(X2,X3-7,1)),""))</f>
        <v/>
      </c>
      <c r="AB4" s="209" t="str">
        <f>IF(X3=6,"￥",IF(X3&gt;=7,DBCS(MID(X2,X3-6,1)),""))</f>
        <v/>
      </c>
      <c r="AC4" s="209" t="str">
        <f>IF(X3=5,"￥",IF(X3&gt;=6,DBCS(MID(X2,X3-5,1)),""))</f>
        <v/>
      </c>
      <c r="AD4" s="209" t="str">
        <f>IF(X3=4,"￥",IF(X3&gt;=5,DBCS(MID(X2,X3-4,1)),""))</f>
        <v/>
      </c>
      <c r="AE4" s="209" t="str">
        <f>IF(X3=3,"￥",IF(X3&gt;=4,DBCS(MID(X2,X3-3,1)),""))</f>
        <v/>
      </c>
      <c r="AF4" s="209" t="str">
        <f>IF(X3=2,"￥",IF(X3&gt;=3,DBCS(MID(X2,X3-2,1)),""))</f>
        <v/>
      </c>
      <c r="AG4" s="209" t="str">
        <f>IF(X3=1,"￥",IF(X3&gt;=2,DBCS(MID(X2,X3-1,1)),""))</f>
        <v/>
      </c>
      <c r="AH4" s="209" t="str">
        <f>IF(X3&gt;0,DBCS(RIGHT(X2,1)),"")</f>
        <v/>
      </c>
      <c r="AI4" s="39"/>
      <c r="AJ4" s="39"/>
      <c r="AK4" s="39"/>
      <c r="AL4" s="39"/>
      <c r="AM4" s="39"/>
      <c r="AN4" s="39"/>
      <c r="AO4" s="39"/>
      <c r="AP4" s="39"/>
      <c r="AQ4" s="39"/>
      <c r="AR4" s="39"/>
      <c r="AS4" s="39"/>
      <c r="AT4" s="211"/>
      <c r="AU4" s="211"/>
      <c r="AV4" s="211"/>
      <c r="AW4" s="211"/>
      <c r="AX4" s="211"/>
      <c r="AY4" s="211"/>
      <c r="AZ4" s="211"/>
      <c r="BA4" s="211"/>
    </row>
    <row r="5" spans="2:56" ht="15" customHeight="1">
      <c r="B5" s="142" t="s">
        <v>51</v>
      </c>
      <c r="C5" s="154"/>
      <c r="D5" s="154"/>
      <c r="E5" s="154"/>
      <c r="F5" s="65" t="s">
        <v>301</v>
      </c>
      <c r="G5" s="72"/>
      <c r="H5" s="72"/>
      <c r="I5" s="72"/>
      <c r="J5" s="84" t="s">
        <v>68</v>
      </c>
      <c r="K5" s="72"/>
      <c r="L5" s="72"/>
      <c r="M5" s="84" t="s">
        <v>77</v>
      </c>
      <c r="N5" s="72"/>
      <c r="O5" s="72"/>
      <c r="P5" s="84" t="s">
        <v>9</v>
      </c>
      <c r="Q5" s="84"/>
      <c r="R5" s="83"/>
      <c r="S5" s="83"/>
      <c r="T5" s="83"/>
      <c r="U5" s="83"/>
      <c r="V5" s="94"/>
      <c r="W5" s="206"/>
      <c r="X5" s="99" t="str">
        <f>F5&amp;IF(H5="","　　年　　月　　日",IF(H5&lt;10,"　","")&amp;DBCS(H5)&amp;"年"&amp;IF(K5&lt;10,"　","")&amp;DBCS(K5)&amp;"月"&amp;IF(N5&lt;10,"　","")&amp;DBCS(N5)&amp;"日")</f>
        <v>令和　　年　　月　　日</v>
      </c>
      <c r="Y5" s="209"/>
      <c r="Z5" s="209"/>
      <c r="AA5" s="209"/>
      <c r="AB5" s="209"/>
      <c r="AC5" s="209"/>
      <c r="AD5" s="209"/>
      <c r="AE5" s="209"/>
      <c r="AF5" s="209"/>
      <c r="AG5" s="209"/>
      <c r="AH5" s="209"/>
      <c r="AI5" s="209"/>
      <c r="AJ5" s="209"/>
      <c r="AK5" s="209"/>
      <c r="AL5" s="209"/>
      <c r="AM5" s="209"/>
      <c r="AN5" s="209"/>
      <c r="AO5" s="211"/>
      <c r="AP5" s="211"/>
      <c r="AQ5" s="211"/>
      <c r="AR5" s="211"/>
      <c r="AS5" s="211"/>
      <c r="AT5" s="211"/>
      <c r="AU5" s="211"/>
      <c r="AV5" s="211"/>
      <c r="AW5" s="211"/>
      <c r="AX5" s="211"/>
      <c r="AY5" s="211"/>
      <c r="AZ5" s="211"/>
      <c r="BA5" s="211"/>
    </row>
    <row r="6" spans="2:56" ht="15" customHeight="1">
      <c r="B6" s="142" t="s">
        <v>285</v>
      </c>
      <c r="C6" s="154"/>
      <c r="D6" s="154"/>
      <c r="E6" s="154"/>
      <c r="F6" s="175" t="str">
        <f>F5</f>
        <v>令和</v>
      </c>
      <c r="G6" s="84"/>
      <c r="H6" s="84" t="str">
        <f>IF(H5="","",H5)</f>
        <v/>
      </c>
      <c r="I6" s="84"/>
      <c r="J6" s="84" t="s">
        <v>68</v>
      </c>
      <c r="K6" s="84" t="str">
        <f>IF(K5="","",K5)</f>
        <v/>
      </c>
      <c r="L6" s="84"/>
      <c r="M6" s="84" t="s">
        <v>77</v>
      </c>
      <c r="N6" s="84" t="str">
        <f>IF(N5="","",N5)</f>
        <v/>
      </c>
      <c r="O6" s="84"/>
      <c r="P6" s="84" t="s">
        <v>9</v>
      </c>
      <c r="Q6" s="84"/>
      <c r="R6" s="83"/>
      <c r="S6" s="83"/>
      <c r="T6" s="83"/>
      <c r="U6" s="83"/>
      <c r="V6" s="94"/>
      <c r="W6" s="206"/>
      <c r="X6" s="99" t="str">
        <f>F6&amp;IF(H6="","　　年　　月　　日",IF(H6&lt;10,"　","")&amp;DBCS(H6)&amp;"年"&amp;IF(K6&lt;10,"　","")&amp;DBCS(K6)&amp;"月"&amp;IF(N6&lt;10,"　","")&amp;DBCS(N6)&amp;"日")</f>
        <v>令和　　年　　月　　日</v>
      </c>
      <c r="Y6" s="209"/>
      <c r="Z6" s="209"/>
      <c r="AA6" s="209"/>
      <c r="AB6" s="209"/>
      <c r="AC6" s="209"/>
      <c r="AD6" s="209"/>
      <c r="AE6" s="209"/>
      <c r="AF6" s="209"/>
      <c r="AG6" s="209"/>
      <c r="AH6" s="209"/>
      <c r="AI6" s="209"/>
      <c r="AJ6" s="209"/>
      <c r="AK6" s="209"/>
      <c r="AL6" s="209"/>
      <c r="AM6" s="209"/>
      <c r="AN6" s="209"/>
      <c r="AO6" s="211"/>
      <c r="AP6" s="211"/>
      <c r="AQ6" s="211"/>
      <c r="AR6" s="211"/>
      <c r="AS6" s="211"/>
      <c r="AT6" s="211"/>
      <c r="AU6" s="211"/>
      <c r="AV6" s="211"/>
      <c r="AW6" s="211"/>
      <c r="AX6" s="211"/>
      <c r="AY6" s="211"/>
      <c r="AZ6" s="211"/>
      <c r="BA6" s="211"/>
    </row>
    <row r="7" spans="2:56" ht="15" customHeight="1">
      <c r="B7" s="142" t="s">
        <v>124</v>
      </c>
      <c r="C7" s="154"/>
      <c r="D7" s="154"/>
      <c r="E7" s="154"/>
      <c r="F7" s="65" t="s">
        <v>301</v>
      </c>
      <c r="G7" s="72"/>
      <c r="H7" s="72"/>
      <c r="I7" s="72"/>
      <c r="J7" s="84" t="s">
        <v>68</v>
      </c>
      <c r="K7" s="72"/>
      <c r="L7" s="72"/>
      <c r="M7" s="84" t="s">
        <v>77</v>
      </c>
      <c r="N7" s="72"/>
      <c r="O7" s="72"/>
      <c r="P7" s="84" t="s">
        <v>9</v>
      </c>
      <c r="Q7" s="84"/>
      <c r="R7" s="83"/>
      <c r="S7" s="83"/>
      <c r="T7" s="83"/>
      <c r="U7" s="83"/>
      <c r="V7" s="94"/>
      <c r="W7" s="206"/>
      <c r="X7" s="99" t="str">
        <f>F7&amp;IF(H7="","　　年　　月　　日",IF(H7&lt;10,"　","")&amp;DBCS(H7)&amp;"年"&amp;IF(K7&lt;10,"　","")&amp;DBCS(K7)&amp;"月"&amp;IF(N7&lt;10,"　","")&amp;DBCS(N7)&amp;"日")</f>
        <v>令和　　年　　月　　日</v>
      </c>
      <c r="Y7" s="209"/>
      <c r="Z7" s="209"/>
      <c r="AA7" s="209"/>
      <c r="AB7" s="209"/>
      <c r="AC7" s="209"/>
      <c r="AD7" s="209"/>
      <c r="AE7" s="209"/>
      <c r="AF7" s="209"/>
      <c r="AG7" s="209"/>
      <c r="AH7" s="209"/>
      <c r="AI7" s="209"/>
      <c r="AJ7" s="209"/>
      <c r="AK7" s="209"/>
      <c r="AL7" s="209"/>
      <c r="AM7" s="209"/>
      <c r="AN7" s="209"/>
      <c r="AO7" s="211"/>
      <c r="AP7" s="211"/>
      <c r="AQ7" s="211"/>
      <c r="AR7" s="211"/>
      <c r="AS7" s="211"/>
      <c r="AT7" s="211"/>
      <c r="AU7" s="211"/>
      <c r="AV7" s="211"/>
      <c r="AW7" s="211"/>
      <c r="AX7" s="211"/>
      <c r="AY7" s="211"/>
      <c r="AZ7" s="211"/>
      <c r="BA7" s="211"/>
    </row>
    <row r="8" spans="2:56" ht="15" customHeight="1">
      <c r="B8" s="143" t="s">
        <v>95</v>
      </c>
      <c r="C8" s="155"/>
      <c r="D8" s="212" t="s">
        <v>279</v>
      </c>
      <c r="E8" s="215"/>
      <c r="F8" s="218"/>
      <c r="G8" s="220"/>
      <c r="H8" s="220"/>
      <c r="I8" s="220"/>
      <c r="J8" s="220"/>
      <c r="K8" s="220"/>
      <c r="L8" s="220"/>
      <c r="M8" s="220"/>
      <c r="N8" s="220"/>
      <c r="O8" s="220"/>
      <c r="P8" s="220"/>
      <c r="Q8" s="220"/>
      <c r="R8" s="220"/>
      <c r="S8" s="220"/>
      <c r="T8" s="220"/>
      <c r="U8" s="220"/>
      <c r="V8" s="227"/>
      <c r="W8" s="206"/>
      <c r="X8" s="210"/>
      <c r="Y8" s="210"/>
      <c r="Z8" s="210"/>
      <c r="AA8" s="210"/>
      <c r="AB8" s="210"/>
      <c r="AC8" s="210"/>
      <c r="AD8" s="210"/>
      <c r="AE8" s="210"/>
      <c r="AF8" s="210"/>
      <c r="AG8" s="210"/>
      <c r="AH8" s="210"/>
      <c r="AI8" s="209"/>
      <c r="AJ8" s="209"/>
      <c r="AK8" s="209"/>
      <c r="AL8" s="209"/>
      <c r="AM8" s="209"/>
      <c r="AN8" s="209"/>
      <c r="AO8" s="211"/>
      <c r="AP8" s="211"/>
      <c r="AQ8" s="211"/>
      <c r="AR8" s="211"/>
      <c r="AS8" s="211"/>
      <c r="AT8" s="211"/>
      <c r="AU8" s="211"/>
      <c r="AV8" s="211"/>
      <c r="AW8" s="211"/>
      <c r="AX8" s="211"/>
      <c r="AY8" s="211"/>
      <c r="AZ8" s="211"/>
      <c r="BA8" s="211"/>
    </row>
    <row r="9" spans="2:56" ht="15" customHeight="1">
      <c r="B9" s="144" t="s">
        <v>310</v>
      </c>
      <c r="C9" s="156"/>
      <c r="D9" s="213" t="s">
        <v>138</v>
      </c>
      <c r="E9" s="216"/>
      <c r="F9" s="219"/>
      <c r="G9" s="221"/>
      <c r="H9" s="221"/>
      <c r="I9" s="221"/>
      <c r="J9" s="221"/>
      <c r="K9" s="221"/>
      <c r="L9" s="221"/>
      <c r="M9" s="221"/>
      <c r="N9" s="221"/>
      <c r="O9" s="221"/>
      <c r="P9" s="221"/>
      <c r="Q9" s="221"/>
      <c r="R9" s="221"/>
      <c r="S9" s="221"/>
      <c r="T9" s="221"/>
      <c r="U9" s="221"/>
      <c r="V9" s="228"/>
      <c r="W9" s="206"/>
      <c r="X9" s="210"/>
      <c r="Y9" s="210"/>
      <c r="Z9" s="210"/>
      <c r="AA9" s="210"/>
      <c r="AB9" s="210"/>
      <c r="AC9" s="210"/>
      <c r="AD9" s="210"/>
      <c r="AE9" s="210"/>
      <c r="AF9" s="210"/>
      <c r="AG9" s="210"/>
      <c r="AH9" s="210"/>
      <c r="AI9" s="209"/>
      <c r="AJ9" s="209"/>
      <c r="AK9" s="209"/>
      <c r="AL9" s="209"/>
      <c r="AM9" s="209"/>
      <c r="AN9" s="209"/>
      <c r="AO9" s="211"/>
      <c r="AP9" s="211"/>
      <c r="AQ9" s="211"/>
      <c r="AR9" s="211"/>
      <c r="AS9" s="211"/>
      <c r="AT9" s="211"/>
      <c r="AU9" s="211"/>
      <c r="AV9" s="211"/>
      <c r="AW9" s="211"/>
      <c r="AX9" s="211"/>
      <c r="AY9" s="211"/>
      <c r="AZ9" s="211"/>
      <c r="BA9" s="211"/>
    </row>
    <row r="10" spans="2:56" ht="15" customHeight="1">
      <c r="B10" s="144"/>
      <c r="C10" s="156"/>
      <c r="D10" s="214" t="s">
        <v>280</v>
      </c>
      <c r="E10" s="217"/>
      <c r="F10" s="219"/>
      <c r="G10" s="221"/>
      <c r="H10" s="221"/>
      <c r="I10" s="221"/>
      <c r="J10" s="221"/>
      <c r="K10" s="221"/>
      <c r="L10" s="221"/>
      <c r="M10" s="221"/>
      <c r="N10" s="221"/>
      <c r="O10" s="221"/>
      <c r="P10" s="221"/>
      <c r="Q10" s="221"/>
      <c r="R10" s="221"/>
      <c r="S10" s="221"/>
      <c r="T10" s="221"/>
      <c r="U10" s="221"/>
      <c r="V10" s="228"/>
      <c r="W10" s="206"/>
      <c r="X10" s="210"/>
      <c r="Y10" s="210"/>
      <c r="Z10" s="210"/>
      <c r="AA10" s="210"/>
      <c r="AB10" s="210"/>
      <c r="AC10" s="210"/>
      <c r="AD10" s="210"/>
      <c r="AE10" s="210"/>
      <c r="AF10" s="210"/>
      <c r="AG10" s="210"/>
      <c r="AH10" s="210"/>
      <c r="AI10" s="209"/>
      <c r="AJ10" s="209"/>
      <c r="AK10" s="209"/>
      <c r="AL10" s="209"/>
      <c r="AM10" s="209"/>
      <c r="AN10" s="209"/>
      <c r="AO10" s="211"/>
      <c r="AP10" s="211"/>
      <c r="AQ10" s="211"/>
      <c r="AR10" s="211"/>
      <c r="AS10" s="211"/>
      <c r="AT10" s="211"/>
      <c r="AU10" s="211"/>
      <c r="AV10" s="211"/>
      <c r="AW10" s="211"/>
      <c r="AX10" s="211"/>
      <c r="AY10" s="211"/>
      <c r="AZ10" s="211"/>
      <c r="BA10" s="211"/>
    </row>
    <row r="11" spans="2:56" ht="15" customHeight="1">
      <c r="B11" s="145"/>
      <c r="C11" s="157"/>
      <c r="D11" s="142" t="s">
        <v>82</v>
      </c>
      <c r="E11" s="167"/>
      <c r="F11" s="219"/>
      <c r="G11" s="221"/>
      <c r="H11" s="221"/>
      <c r="I11" s="221"/>
      <c r="J11" s="221"/>
      <c r="K11" s="221"/>
      <c r="L11" s="221"/>
      <c r="M11" s="221"/>
      <c r="N11" s="221"/>
      <c r="O11" s="221"/>
      <c r="P11" s="221"/>
      <c r="Q11" s="221"/>
      <c r="R11" s="221"/>
      <c r="S11" s="221"/>
      <c r="T11" s="221"/>
      <c r="U11" s="221"/>
      <c r="V11" s="228"/>
      <c r="W11" s="206"/>
      <c r="X11" s="210"/>
      <c r="Y11" s="210"/>
      <c r="Z11" s="210"/>
      <c r="AA11" s="210"/>
      <c r="AB11" s="210"/>
      <c r="AC11" s="210"/>
      <c r="AD11" s="210"/>
      <c r="AE11" s="210"/>
      <c r="AF11" s="210"/>
      <c r="AG11" s="210"/>
      <c r="AH11" s="210"/>
      <c r="AI11" s="209"/>
      <c r="AJ11" s="209"/>
      <c r="AK11" s="209"/>
      <c r="AL11" s="209"/>
      <c r="AM11" s="209"/>
      <c r="AN11" s="209"/>
      <c r="AO11" s="211"/>
      <c r="AP11" s="211"/>
      <c r="AQ11" s="211"/>
      <c r="AR11" s="211"/>
      <c r="AS11" s="211"/>
      <c r="AT11" s="211"/>
      <c r="AU11" s="211"/>
      <c r="AV11" s="211"/>
      <c r="AW11" s="211"/>
      <c r="AX11" s="211"/>
      <c r="AY11" s="211"/>
      <c r="AZ11" s="211"/>
      <c r="BA11" s="211"/>
    </row>
    <row r="12" spans="2:56" ht="3" customHeight="1">
      <c r="B12" s="146"/>
      <c r="C12" s="146"/>
      <c r="D12" s="162"/>
      <c r="E12" s="162"/>
      <c r="F12" s="177"/>
      <c r="G12" s="177"/>
      <c r="H12" s="177"/>
      <c r="I12" s="177"/>
      <c r="J12" s="177"/>
      <c r="K12" s="177"/>
      <c r="L12" s="177"/>
      <c r="M12" s="177"/>
      <c r="N12" s="177"/>
      <c r="O12" s="177"/>
      <c r="P12" s="177"/>
      <c r="Q12" s="177"/>
      <c r="R12" s="177"/>
      <c r="S12" s="177"/>
      <c r="T12" s="177"/>
      <c r="U12" s="177"/>
      <c r="V12" s="177"/>
      <c r="W12" s="177"/>
      <c r="X12" s="177"/>
      <c r="Y12" s="177"/>
      <c r="Z12" s="211"/>
      <c r="AA12" s="209"/>
      <c r="AB12" s="209"/>
      <c r="AC12" s="209"/>
      <c r="AD12" s="209"/>
      <c r="AE12" s="209"/>
      <c r="AF12" s="209"/>
      <c r="AG12" s="209"/>
      <c r="AH12" s="209"/>
      <c r="AI12" s="209"/>
      <c r="AJ12" s="209"/>
      <c r="AK12" s="209"/>
      <c r="AL12" s="209"/>
      <c r="AM12" s="209"/>
      <c r="AN12" s="209"/>
      <c r="AO12" s="209"/>
      <c r="AP12" s="209"/>
      <c r="AQ12" s="209"/>
      <c r="AR12" s="211"/>
      <c r="AS12" s="211"/>
      <c r="AT12" s="211"/>
      <c r="AU12" s="211"/>
      <c r="AV12" s="211"/>
      <c r="AW12" s="211"/>
      <c r="AX12" s="211"/>
      <c r="AY12" s="211"/>
      <c r="AZ12" s="211"/>
      <c r="BA12" s="211"/>
      <c r="BB12" s="211"/>
      <c r="BC12" s="211"/>
      <c r="BD12" s="211"/>
    </row>
    <row r="13" spans="2:56" ht="18" customHeight="1">
      <c r="B13" s="147" t="str">
        <f>目次!F1</f>
        <v>【契約監理/20240401/第1版】</v>
      </c>
      <c r="C13" s="146"/>
      <c r="D13" s="162"/>
      <c r="E13" s="162"/>
      <c r="F13" s="177"/>
      <c r="G13" s="177"/>
      <c r="H13" s="177"/>
      <c r="I13" s="177"/>
      <c r="J13" s="177"/>
      <c r="K13" s="177"/>
      <c r="L13" s="177"/>
      <c r="M13" s="177"/>
      <c r="N13" s="177"/>
      <c r="O13" s="177"/>
      <c r="P13" s="177"/>
      <c r="Q13" s="177"/>
      <c r="R13" s="177"/>
      <c r="S13" s="177"/>
      <c r="T13" s="177"/>
      <c r="U13" s="177"/>
      <c r="V13" s="177"/>
      <c r="W13" s="177"/>
      <c r="X13" s="177"/>
      <c r="Y13" s="177"/>
      <c r="Z13" s="211"/>
      <c r="AA13" s="209"/>
      <c r="AB13" s="209"/>
      <c r="AC13" s="209"/>
      <c r="AD13" s="209"/>
      <c r="AE13" s="209"/>
      <c r="AF13" s="209"/>
      <c r="AG13" s="209"/>
      <c r="AH13" s="209"/>
      <c r="AI13" s="209"/>
      <c r="AJ13" s="209"/>
      <c r="AK13" s="209"/>
      <c r="AL13" s="209"/>
      <c r="AM13" s="209"/>
      <c r="AN13" s="209"/>
      <c r="AO13" s="209"/>
      <c r="AP13" s="209"/>
      <c r="AQ13" s="209"/>
      <c r="AR13" s="211"/>
      <c r="AS13" s="211"/>
      <c r="AT13" s="211"/>
      <c r="AU13" s="211"/>
      <c r="AV13" s="211"/>
      <c r="AW13" s="211"/>
      <c r="AX13" s="211"/>
      <c r="AY13" s="211"/>
      <c r="AZ13" s="211"/>
      <c r="BA13" s="211"/>
      <c r="BB13" s="211"/>
      <c r="BC13" s="211"/>
      <c r="BD13" s="211"/>
    </row>
    <row r="14" spans="2:56" ht="18" customHeight="1"/>
    <row r="15" spans="2:56" ht="18" customHeight="1"/>
    <row r="16" spans="2:56">
      <c r="W16" s="207" t="str">
        <f>X5</f>
        <v>令和　　年　　月　　日</v>
      </c>
    </row>
    <row r="17" spans="2:23" ht="24" customHeight="1"/>
    <row r="18" spans="2:23" ht="21">
      <c r="F18" s="178" t="s">
        <v>288</v>
      </c>
      <c r="G18" s="178"/>
      <c r="H18" s="178"/>
      <c r="I18" s="178"/>
      <c r="J18" s="178"/>
      <c r="K18" s="178"/>
      <c r="L18" s="178"/>
      <c r="M18" s="178"/>
      <c r="N18" s="178"/>
      <c r="O18" s="178"/>
    </row>
    <row r="22" spans="2:23" ht="17.25" customHeight="1">
      <c r="B22" s="148" t="s">
        <v>19</v>
      </c>
      <c r="C22" s="148"/>
      <c r="D22" s="148"/>
      <c r="E22" s="148"/>
    </row>
    <row r="25" spans="2:23">
      <c r="I25" s="140" t="s">
        <v>293</v>
      </c>
      <c r="L25" s="224">
        <f>F8</f>
        <v>0</v>
      </c>
      <c r="M25" s="224"/>
      <c r="N25" s="224"/>
      <c r="O25" s="224"/>
      <c r="P25" s="224"/>
      <c r="Q25" s="224"/>
      <c r="R25" s="224"/>
      <c r="S25" s="224"/>
      <c r="T25" s="224"/>
      <c r="U25" s="224"/>
      <c r="V25" s="224"/>
      <c r="W25" s="224"/>
    </row>
    <row r="26" spans="2:23">
      <c r="I26" s="222" t="s">
        <v>234</v>
      </c>
      <c r="J26" s="222"/>
      <c r="K26" s="222"/>
      <c r="L26" s="222"/>
      <c r="M26" s="222"/>
      <c r="N26" s="225">
        <f>F9</f>
        <v>0</v>
      </c>
      <c r="O26" s="225"/>
      <c r="P26" s="225"/>
      <c r="Q26" s="225"/>
      <c r="R26" s="225"/>
      <c r="S26" s="225"/>
      <c r="T26" s="225"/>
      <c r="U26" s="225"/>
      <c r="V26" s="225"/>
      <c r="W26" s="225"/>
    </row>
    <row r="27" spans="2:23">
      <c r="I27" s="223" t="s">
        <v>60</v>
      </c>
      <c r="J27" s="222"/>
      <c r="K27" s="222"/>
      <c r="L27" s="222"/>
      <c r="M27" s="222"/>
      <c r="N27" s="225">
        <f>F10</f>
        <v>0</v>
      </c>
      <c r="O27" s="225"/>
      <c r="P27" s="225"/>
      <c r="Q27" s="225"/>
      <c r="R27" s="225"/>
      <c r="S27" s="225"/>
      <c r="T27" s="225"/>
      <c r="U27" s="225"/>
      <c r="V27" s="225"/>
      <c r="W27" s="225"/>
    </row>
    <row r="28" spans="2:23">
      <c r="I28" s="222" t="s">
        <v>127</v>
      </c>
      <c r="N28" s="226">
        <f>F11</f>
        <v>0</v>
      </c>
      <c r="O28" s="226"/>
      <c r="P28" s="226"/>
      <c r="Q28" s="226"/>
      <c r="R28" s="226"/>
      <c r="S28" s="226"/>
      <c r="T28" s="226"/>
      <c r="U28" s="226"/>
      <c r="V28" s="226"/>
      <c r="W28" s="229" t="s">
        <v>22</v>
      </c>
    </row>
    <row r="31" spans="2:23">
      <c r="B31" s="140" t="s">
        <v>75</v>
      </c>
    </row>
    <row r="33" spans="1:23">
      <c r="J33" s="140" t="s">
        <v>298</v>
      </c>
    </row>
    <row r="36" spans="1:23" ht="13.5" customHeight="1">
      <c r="A36" s="141">
        <v>1</v>
      </c>
      <c r="B36" s="149" t="s">
        <v>49</v>
      </c>
      <c r="C36" s="149"/>
      <c r="D36" s="149"/>
      <c r="E36" s="168"/>
      <c r="F36" s="179">
        <f>F2</f>
        <v>0</v>
      </c>
      <c r="G36" s="179"/>
      <c r="H36" s="179"/>
      <c r="I36" s="179"/>
      <c r="J36" s="179"/>
      <c r="K36" s="179"/>
      <c r="L36" s="179"/>
      <c r="M36" s="179"/>
      <c r="N36" s="179"/>
      <c r="O36" s="179"/>
      <c r="P36" s="179"/>
      <c r="Q36" s="179"/>
      <c r="R36" s="179"/>
      <c r="S36" s="179"/>
      <c r="T36" s="179"/>
      <c r="U36" s="179"/>
      <c r="V36" s="179"/>
    </row>
    <row r="37" spans="1:23">
      <c r="A37" s="141"/>
      <c r="B37" s="149"/>
      <c r="C37" s="149"/>
      <c r="D37" s="149"/>
      <c r="E37" s="168"/>
      <c r="F37" s="168"/>
    </row>
    <row r="38" spans="1:23" ht="13.5" customHeight="1">
      <c r="A38" s="141">
        <v>2</v>
      </c>
      <c r="B38" s="149" t="s">
        <v>133</v>
      </c>
      <c r="C38" s="149"/>
      <c r="D38" s="149"/>
      <c r="E38" s="169"/>
      <c r="F38" s="179" t="str">
        <f>"津山市　"&amp;IF(H3="","　　　　　　　　　　",H3)&amp;"　地内"</f>
        <v>津山市　　　　　　　　　　　　地内</v>
      </c>
      <c r="G38" s="179"/>
      <c r="H38" s="179"/>
      <c r="I38" s="179"/>
      <c r="J38" s="179"/>
      <c r="K38" s="179"/>
      <c r="L38" s="179"/>
      <c r="M38" s="179"/>
      <c r="N38" s="179"/>
      <c r="O38" s="179"/>
      <c r="P38" s="179"/>
      <c r="Q38" s="179"/>
      <c r="R38" s="179"/>
      <c r="S38" s="179"/>
      <c r="T38" s="179"/>
      <c r="U38" s="179"/>
      <c r="V38" s="179"/>
    </row>
    <row r="39" spans="1:23">
      <c r="A39" s="141"/>
      <c r="B39" s="149"/>
      <c r="C39" s="149"/>
      <c r="D39" s="149"/>
      <c r="E39" s="168"/>
      <c r="F39" s="168"/>
    </row>
    <row r="40" spans="1:23" ht="13.5" customHeight="1">
      <c r="A40" s="141">
        <v>3</v>
      </c>
      <c r="B40" s="149" t="s">
        <v>302</v>
      </c>
      <c r="C40" s="149"/>
      <c r="D40" s="149"/>
      <c r="E40" s="168"/>
      <c r="F40" s="180">
        <f>F4</f>
        <v>0</v>
      </c>
      <c r="G40" s="180"/>
      <c r="H40" s="180"/>
      <c r="I40" s="180"/>
      <c r="J40" s="180"/>
      <c r="K40" s="180"/>
      <c r="L40" s="180"/>
      <c r="M40" s="180"/>
      <c r="N40" s="180"/>
      <c r="O40" s="180"/>
      <c r="P40" s="180"/>
      <c r="Q40" s="202" t="s">
        <v>304</v>
      </c>
    </row>
    <row r="41" spans="1:23">
      <c r="A41" s="141"/>
      <c r="B41" s="149"/>
      <c r="C41" s="149"/>
      <c r="D41" s="149"/>
      <c r="E41" s="168"/>
      <c r="F41" s="168"/>
      <c r="G41" s="168"/>
      <c r="H41" s="168"/>
      <c r="I41" s="168"/>
      <c r="J41" s="168"/>
      <c r="K41" s="168"/>
      <c r="L41" s="168"/>
      <c r="M41" s="168"/>
      <c r="N41" s="168"/>
      <c r="O41" s="168"/>
      <c r="P41" s="168"/>
      <c r="Q41" s="168"/>
    </row>
    <row r="42" spans="1:23">
      <c r="A42" s="141">
        <v>4</v>
      </c>
      <c r="B42" s="149" t="s">
        <v>306</v>
      </c>
      <c r="C42" s="149"/>
      <c r="D42" s="149"/>
      <c r="E42" s="141" t="s">
        <v>307</v>
      </c>
      <c r="F42" s="181" t="str">
        <f>X6</f>
        <v>令和　　年　　月　　日</v>
      </c>
    </row>
    <row r="43" spans="1:23" ht="19.5" customHeight="1">
      <c r="A43" s="141"/>
      <c r="B43" s="149"/>
      <c r="C43" s="149"/>
      <c r="D43" s="149"/>
      <c r="E43" s="170" t="s">
        <v>91</v>
      </c>
      <c r="F43" s="182" t="str">
        <f>X7</f>
        <v>令和　　年　　月　　日</v>
      </c>
      <c r="G43" s="190"/>
      <c r="H43" s="190"/>
      <c r="I43" s="190"/>
      <c r="J43" s="190"/>
      <c r="K43" s="190"/>
      <c r="L43" s="190"/>
      <c r="M43" s="190"/>
      <c r="N43" s="190"/>
      <c r="O43" s="190"/>
      <c r="P43" s="190"/>
    </row>
    <row r="45" spans="1:23" ht="20.100000000000001" customHeight="1">
      <c r="B45" s="150" t="s">
        <v>264</v>
      </c>
      <c r="C45" s="158"/>
      <c r="D45" s="163"/>
      <c r="E45" s="171" t="s">
        <v>37</v>
      </c>
      <c r="F45" s="183" t="s">
        <v>309</v>
      </c>
      <c r="G45" s="191"/>
      <c r="H45" s="196"/>
      <c r="I45" s="183" t="s">
        <v>309</v>
      </c>
      <c r="J45" s="191"/>
      <c r="K45" s="196"/>
      <c r="L45" s="183" t="s">
        <v>309</v>
      </c>
      <c r="M45" s="191"/>
      <c r="N45" s="196"/>
      <c r="O45" s="183" t="s">
        <v>309</v>
      </c>
      <c r="P45" s="191"/>
      <c r="Q45" s="196"/>
      <c r="R45" s="183" t="s">
        <v>309</v>
      </c>
      <c r="S45" s="191"/>
      <c r="T45" s="196"/>
      <c r="U45" s="183" t="s">
        <v>309</v>
      </c>
      <c r="V45" s="191"/>
      <c r="W45" s="196"/>
    </row>
    <row r="46" spans="1:23" ht="3" customHeight="1">
      <c r="B46" s="151"/>
      <c r="C46" s="159"/>
      <c r="D46" s="164"/>
      <c r="E46" s="172"/>
      <c r="F46" s="184"/>
      <c r="G46" s="192"/>
      <c r="H46" s="197"/>
      <c r="I46" s="184"/>
      <c r="J46" s="192"/>
      <c r="K46" s="197"/>
      <c r="L46" s="184"/>
      <c r="M46" s="192"/>
      <c r="N46" s="197"/>
      <c r="O46" s="184"/>
      <c r="P46" s="192"/>
      <c r="Q46" s="197"/>
      <c r="R46" s="184"/>
      <c r="S46" s="192"/>
      <c r="T46" s="197"/>
      <c r="U46" s="184"/>
      <c r="V46" s="192"/>
      <c r="W46" s="197"/>
    </row>
    <row r="47" spans="1:23" ht="15" customHeight="1">
      <c r="B47" s="152"/>
      <c r="C47" s="160"/>
      <c r="D47" s="165"/>
      <c r="E47" s="172"/>
      <c r="F47" s="185"/>
      <c r="G47" s="193"/>
      <c r="H47" s="198"/>
      <c r="I47" s="185"/>
      <c r="J47" s="193"/>
      <c r="K47" s="198"/>
      <c r="L47" s="185"/>
      <c r="M47" s="193"/>
      <c r="N47" s="198"/>
      <c r="O47" s="185"/>
      <c r="P47" s="193"/>
      <c r="Q47" s="198"/>
      <c r="R47" s="185"/>
      <c r="S47" s="193"/>
      <c r="T47" s="198"/>
      <c r="U47" s="185"/>
      <c r="V47" s="193"/>
      <c r="W47" s="198"/>
    </row>
    <row r="48" spans="1:23" ht="3" customHeight="1">
      <c r="B48" s="153"/>
      <c r="C48" s="161"/>
      <c r="D48" s="166"/>
      <c r="E48" s="172"/>
      <c r="F48" s="186"/>
      <c r="G48" s="194"/>
      <c r="H48" s="199"/>
      <c r="I48" s="186"/>
      <c r="J48" s="194"/>
      <c r="K48" s="199"/>
      <c r="L48" s="186"/>
      <c r="M48" s="194"/>
      <c r="N48" s="199"/>
      <c r="O48" s="186"/>
      <c r="P48" s="194"/>
      <c r="Q48" s="199"/>
      <c r="R48" s="186"/>
      <c r="S48" s="194"/>
      <c r="T48" s="199"/>
      <c r="U48" s="186"/>
      <c r="V48" s="194"/>
      <c r="W48" s="199"/>
    </row>
    <row r="49" spans="2:23" ht="3" customHeight="1">
      <c r="B49" s="151"/>
      <c r="C49" s="159"/>
      <c r="D49" s="164"/>
      <c r="E49" s="172"/>
      <c r="F49" s="184"/>
      <c r="G49" s="192"/>
      <c r="H49" s="197"/>
      <c r="I49" s="184"/>
      <c r="J49" s="192"/>
      <c r="K49" s="197"/>
      <c r="L49" s="184"/>
      <c r="M49" s="192"/>
      <c r="N49" s="197"/>
      <c r="O49" s="184"/>
      <c r="P49" s="192"/>
      <c r="Q49" s="197"/>
      <c r="R49" s="184"/>
      <c r="S49" s="192"/>
      <c r="T49" s="197"/>
      <c r="U49" s="184"/>
      <c r="V49" s="192"/>
      <c r="W49" s="197"/>
    </row>
    <row r="50" spans="2:23" ht="15" customHeight="1">
      <c r="B50" s="152"/>
      <c r="C50" s="160"/>
      <c r="D50" s="165"/>
      <c r="E50" s="172"/>
      <c r="F50" s="185"/>
      <c r="G50" s="193"/>
      <c r="H50" s="198"/>
      <c r="I50" s="185"/>
      <c r="J50" s="193"/>
      <c r="K50" s="198"/>
      <c r="L50" s="185"/>
      <c r="M50" s="193"/>
      <c r="N50" s="198"/>
      <c r="O50" s="185"/>
      <c r="P50" s="193"/>
      <c r="Q50" s="198"/>
      <c r="R50" s="185"/>
      <c r="S50" s="193"/>
      <c r="T50" s="198"/>
      <c r="U50" s="185"/>
      <c r="V50" s="193"/>
      <c r="W50" s="198"/>
    </row>
    <row r="51" spans="2:23" ht="3" customHeight="1">
      <c r="B51" s="153"/>
      <c r="C51" s="161"/>
      <c r="D51" s="166"/>
      <c r="E51" s="172"/>
      <c r="F51" s="186"/>
      <c r="G51" s="194"/>
      <c r="H51" s="199"/>
      <c r="I51" s="186"/>
      <c r="J51" s="194"/>
      <c r="K51" s="199"/>
      <c r="L51" s="186"/>
      <c r="M51" s="194"/>
      <c r="N51" s="199"/>
      <c r="O51" s="186"/>
      <c r="P51" s="194"/>
      <c r="Q51" s="199"/>
      <c r="R51" s="186"/>
      <c r="S51" s="194"/>
      <c r="T51" s="199"/>
      <c r="U51" s="186"/>
      <c r="V51" s="194"/>
      <c r="W51" s="199"/>
    </row>
    <row r="52" spans="2:23" ht="3" customHeight="1">
      <c r="B52" s="151"/>
      <c r="C52" s="159"/>
      <c r="D52" s="164"/>
      <c r="E52" s="172"/>
      <c r="F52" s="184"/>
      <c r="G52" s="192"/>
      <c r="H52" s="197"/>
      <c r="I52" s="184"/>
      <c r="J52" s="192"/>
      <c r="K52" s="197"/>
      <c r="L52" s="184"/>
      <c r="M52" s="192"/>
      <c r="N52" s="197"/>
      <c r="O52" s="184"/>
      <c r="P52" s="192"/>
      <c r="Q52" s="197"/>
      <c r="R52" s="184"/>
      <c r="S52" s="192"/>
      <c r="T52" s="197"/>
      <c r="U52" s="184"/>
      <c r="V52" s="192"/>
      <c r="W52" s="197"/>
    </row>
    <row r="53" spans="2:23" ht="15" customHeight="1">
      <c r="B53" s="152"/>
      <c r="C53" s="160"/>
      <c r="D53" s="165"/>
      <c r="E53" s="172"/>
      <c r="F53" s="185"/>
      <c r="G53" s="193"/>
      <c r="H53" s="198"/>
      <c r="I53" s="185"/>
      <c r="J53" s="193"/>
      <c r="K53" s="198"/>
      <c r="L53" s="185"/>
      <c r="M53" s="193"/>
      <c r="N53" s="198"/>
      <c r="O53" s="185"/>
      <c r="P53" s="193"/>
      <c r="Q53" s="198"/>
      <c r="R53" s="185"/>
      <c r="S53" s="193"/>
      <c r="T53" s="198"/>
      <c r="U53" s="185"/>
      <c r="V53" s="193"/>
      <c r="W53" s="198"/>
    </row>
    <row r="54" spans="2:23" ht="3" customHeight="1">
      <c r="B54" s="153"/>
      <c r="C54" s="161"/>
      <c r="D54" s="166"/>
      <c r="E54" s="172"/>
      <c r="F54" s="186"/>
      <c r="G54" s="194"/>
      <c r="H54" s="199"/>
      <c r="I54" s="186"/>
      <c r="J54" s="194"/>
      <c r="K54" s="199"/>
      <c r="L54" s="186"/>
      <c r="M54" s="194"/>
      <c r="N54" s="199"/>
      <c r="O54" s="186"/>
      <c r="P54" s="194"/>
      <c r="Q54" s="199"/>
      <c r="R54" s="186"/>
      <c r="S54" s="194"/>
      <c r="T54" s="199"/>
      <c r="U54" s="186"/>
      <c r="V54" s="194"/>
      <c r="W54" s="199"/>
    </row>
    <row r="55" spans="2:23" ht="3" customHeight="1">
      <c r="B55" s="151"/>
      <c r="C55" s="159"/>
      <c r="D55" s="164"/>
      <c r="E55" s="172"/>
      <c r="F55" s="184"/>
      <c r="G55" s="192"/>
      <c r="H55" s="197"/>
      <c r="I55" s="184"/>
      <c r="J55" s="192"/>
      <c r="K55" s="197"/>
      <c r="L55" s="184"/>
      <c r="M55" s="192"/>
      <c r="N55" s="197"/>
      <c r="O55" s="184"/>
      <c r="P55" s="192"/>
      <c r="Q55" s="197"/>
      <c r="R55" s="184"/>
      <c r="S55" s="192"/>
      <c r="T55" s="197"/>
      <c r="U55" s="184"/>
      <c r="V55" s="192"/>
      <c r="W55" s="197"/>
    </row>
    <row r="56" spans="2:23" ht="15" customHeight="1">
      <c r="B56" s="152"/>
      <c r="C56" s="160"/>
      <c r="D56" s="165"/>
      <c r="E56" s="172"/>
      <c r="F56" s="185"/>
      <c r="G56" s="193"/>
      <c r="H56" s="198"/>
      <c r="I56" s="185"/>
      <c r="J56" s="193"/>
      <c r="K56" s="198"/>
      <c r="L56" s="185"/>
      <c r="M56" s="193"/>
      <c r="N56" s="198"/>
      <c r="O56" s="185"/>
      <c r="P56" s="193"/>
      <c r="Q56" s="198"/>
      <c r="R56" s="185"/>
      <c r="S56" s="193"/>
      <c r="T56" s="198"/>
      <c r="U56" s="185"/>
      <c r="V56" s="193"/>
      <c r="W56" s="198"/>
    </row>
    <row r="57" spans="2:23" ht="3" customHeight="1">
      <c r="B57" s="153"/>
      <c r="C57" s="161"/>
      <c r="D57" s="166"/>
      <c r="E57" s="172"/>
      <c r="F57" s="186"/>
      <c r="G57" s="194"/>
      <c r="H57" s="199"/>
      <c r="I57" s="186"/>
      <c r="J57" s="194"/>
      <c r="K57" s="199"/>
      <c r="L57" s="186"/>
      <c r="M57" s="194"/>
      <c r="N57" s="199"/>
      <c r="O57" s="186"/>
      <c r="P57" s="194"/>
      <c r="Q57" s="199"/>
      <c r="R57" s="186"/>
      <c r="S57" s="194"/>
      <c r="T57" s="199"/>
      <c r="U57" s="186"/>
      <c r="V57" s="194"/>
      <c r="W57" s="199"/>
    </row>
    <row r="58" spans="2:23" ht="3" customHeight="1">
      <c r="B58" s="151"/>
      <c r="C58" s="159"/>
      <c r="D58" s="164"/>
      <c r="E58" s="172"/>
      <c r="F58" s="184"/>
      <c r="G58" s="192"/>
      <c r="H58" s="197"/>
      <c r="I58" s="184"/>
      <c r="J58" s="192"/>
      <c r="K58" s="197"/>
      <c r="L58" s="184"/>
      <c r="M58" s="192"/>
      <c r="N58" s="197"/>
      <c r="O58" s="184"/>
      <c r="P58" s="192"/>
      <c r="Q58" s="197"/>
      <c r="R58" s="184"/>
      <c r="S58" s="192"/>
      <c r="T58" s="197"/>
      <c r="U58" s="184"/>
      <c r="V58" s="192"/>
      <c r="W58" s="197"/>
    </row>
    <row r="59" spans="2:23" ht="15" customHeight="1">
      <c r="B59" s="152"/>
      <c r="C59" s="160"/>
      <c r="D59" s="165"/>
      <c r="E59" s="172"/>
      <c r="F59" s="185"/>
      <c r="G59" s="193"/>
      <c r="H59" s="198"/>
      <c r="I59" s="185"/>
      <c r="J59" s="193"/>
      <c r="K59" s="198"/>
      <c r="L59" s="185"/>
      <c r="M59" s="193"/>
      <c r="N59" s="198"/>
      <c r="O59" s="185"/>
      <c r="P59" s="193"/>
      <c r="Q59" s="198"/>
      <c r="R59" s="185"/>
      <c r="S59" s="193"/>
      <c r="T59" s="198"/>
      <c r="U59" s="185"/>
      <c r="V59" s="193"/>
      <c r="W59" s="198"/>
    </row>
    <row r="60" spans="2:23" ht="3" customHeight="1">
      <c r="B60" s="153"/>
      <c r="C60" s="161"/>
      <c r="D60" s="166"/>
      <c r="E60" s="172"/>
      <c r="F60" s="186"/>
      <c r="G60" s="194"/>
      <c r="H60" s="199"/>
      <c r="I60" s="186"/>
      <c r="J60" s="194"/>
      <c r="K60" s="199"/>
      <c r="L60" s="186"/>
      <c r="M60" s="194"/>
      <c r="N60" s="199"/>
      <c r="O60" s="186"/>
      <c r="P60" s="194"/>
      <c r="Q60" s="199"/>
      <c r="R60" s="186"/>
      <c r="S60" s="194"/>
      <c r="T60" s="199"/>
      <c r="U60" s="186"/>
      <c r="V60" s="194"/>
      <c r="W60" s="199"/>
    </row>
    <row r="61" spans="2:23" ht="3" customHeight="1">
      <c r="B61" s="151"/>
      <c r="C61" s="159"/>
      <c r="D61" s="164"/>
      <c r="E61" s="172"/>
      <c r="F61" s="184"/>
      <c r="G61" s="192"/>
      <c r="H61" s="197"/>
      <c r="I61" s="184"/>
      <c r="J61" s="192"/>
      <c r="K61" s="197"/>
      <c r="L61" s="184"/>
      <c r="M61" s="192"/>
      <c r="N61" s="197"/>
      <c r="O61" s="184"/>
      <c r="P61" s="192"/>
      <c r="Q61" s="197"/>
      <c r="R61" s="184"/>
      <c r="S61" s="192"/>
      <c r="T61" s="197"/>
      <c r="U61" s="184"/>
      <c r="V61" s="192"/>
      <c r="W61" s="197"/>
    </row>
    <row r="62" spans="2:23" ht="15" customHeight="1">
      <c r="B62" s="152"/>
      <c r="C62" s="160"/>
      <c r="D62" s="165"/>
      <c r="E62" s="172"/>
      <c r="F62" s="185"/>
      <c r="G62" s="193"/>
      <c r="H62" s="198"/>
      <c r="I62" s="185"/>
      <c r="J62" s="193"/>
      <c r="K62" s="198"/>
      <c r="L62" s="185"/>
      <c r="M62" s="193"/>
      <c r="N62" s="198"/>
      <c r="O62" s="185"/>
      <c r="P62" s="193"/>
      <c r="Q62" s="198"/>
      <c r="R62" s="185"/>
      <c r="S62" s="193"/>
      <c r="T62" s="198"/>
      <c r="U62" s="185"/>
      <c r="V62" s="193"/>
      <c r="W62" s="198"/>
    </row>
    <row r="63" spans="2:23" ht="3" customHeight="1">
      <c r="B63" s="153"/>
      <c r="C63" s="161"/>
      <c r="D63" s="166"/>
      <c r="E63" s="172"/>
      <c r="F63" s="186"/>
      <c r="G63" s="194"/>
      <c r="H63" s="199"/>
      <c r="I63" s="186"/>
      <c r="J63" s="194"/>
      <c r="K63" s="199"/>
      <c r="L63" s="186"/>
      <c r="M63" s="194"/>
      <c r="N63" s="199"/>
      <c r="O63" s="186"/>
      <c r="P63" s="194"/>
      <c r="Q63" s="199"/>
      <c r="R63" s="186"/>
      <c r="S63" s="194"/>
      <c r="T63" s="199"/>
      <c r="U63" s="186"/>
      <c r="V63" s="194"/>
      <c r="W63" s="199"/>
    </row>
    <row r="64" spans="2:23" ht="3" customHeight="1">
      <c r="B64" s="151"/>
      <c r="C64" s="159"/>
      <c r="D64" s="164"/>
      <c r="E64" s="172"/>
      <c r="F64" s="184"/>
      <c r="G64" s="192"/>
      <c r="H64" s="197"/>
      <c r="I64" s="184"/>
      <c r="J64" s="192"/>
      <c r="K64" s="197"/>
      <c r="L64" s="184"/>
      <c r="M64" s="192"/>
      <c r="N64" s="197"/>
      <c r="O64" s="184"/>
      <c r="P64" s="192"/>
      <c r="Q64" s="197"/>
      <c r="R64" s="184"/>
      <c r="S64" s="192"/>
      <c r="T64" s="197"/>
      <c r="U64" s="184"/>
      <c r="V64" s="192"/>
      <c r="W64" s="197"/>
    </row>
    <row r="65" spans="2:23" ht="15" customHeight="1">
      <c r="B65" s="152"/>
      <c r="C65" s="160"/>
      <c r="D65" s="165"/>
      <c r="E65" s="172"/>
      <c r="F65" s="185"/>
      <c r="G65" s="193"/>
      <c r="H65" s="198"/>
      <c r="I65" s="185"/>
      <c r="J65" s="193"/>
      <c r="K65" s="198"/>
      <c r="L65" s="185"/>
      <c r="M65" s="193"/>
      <c r="N65" s="198"/>
      <c r="O65" s="185"/>
      <c r="P65" s="193"/>
      <c r="Q65" s="198"/>
      <c r="R65" s="185"/>
      <c r="S65" s="193"/>
      <c r="T65" s="198"/>
      <c r="U65" s="185"/>
      <c r="V65" s="193"/>
      <c r="W65" s="198"/>
    </row>
    <row r="66" spans="2:23" ht="3" customHeight="1">
      <c r="B66" s="153"/>
      <c r="C66" s="161"/>
      <c r="D66" s="166"/>
      <c r="E66" s="172"/>
      <c r="F66" s="186"/>
      <c r="G66" s="194"/>
      <c r="H66" s="199"/>
      <c r="I66" s="186"/>
      <c r="J66" s="194"/>
      <c r="K66" s="199"/>
      <c r="L66" s="186"/>
      <c r="M66" s="194"/>
      <c r="N66" s="199"/>
      <c r="O66" s="186"/>
      <c r="P66" s="194"/>
      <c r="Q66" s="199"/>
      <c r="R66" s="186"/>
      <c r="S66" s="194"/>
      <c r="T66" s="199"/>
      <c r="U66" s="186"/>
      <c r="V66" s="194"/>
      <c r="W66" s="199"/>
    </row>
    <row r="67" spans="2:23" ht="3" customHeight="1">
      <c r="B67" s="151"/>
      <c r="C67" s="159"/>
      <c r="D67" s="164"/>
      <c r="E67" s="172"/>
      <c r="F67" s="184"/>
      <c r="G67" s="192"/>
      <c r="H67" s="197"/>
      <c r="I67" s="184"/>
      <c r="J67" s="192"/>
      <c r="K67" s="197"/>
      <c r="L67" s="184"/>
      <c r="M67" s="192"/>
      <c r="N67" s="197"/>
      <c r="O67" s="184"/>
      <c r="P67" s="192"/>
      <c r="Q67" s="197"/>
      <c r="R67" s="184"/>
      <c r="S67" s="192"/>
      <c r="T67" s="197"/>
      <c r="U67" s="184"/>
      <c r="V67" s="192"/>
      <c r="W67" s="197"/>
    </row>
    <row r="68" spans="2:23" ht="15" customHeight="1">
      <c r="B68" s="152"/>
      <c r="C68" s="160"/>
      <c r="D68" s="165"/>
      <c r="E68" s="172"/>
      <c r="F68" s="185"/>
      <c r="G68" s="193"/>
      <c r="H68" s="198"/>
      <c r="I68" s="185"/>
      <c r="J68" s="193"/>
      <c r="K68" s="198"/>
      <c r="L68" s="185"/>
      <c r="M68" s="193"/>
      <c r="N68" s="198"/>
      <c r="O68" s="185"/>
      <c r="P68" s="193"/>
      <c r="Q68" s="198"/>
      <c r="R68" s="185"/>
      <c r="S68" s="193"/>
      <c r="T68" s="198"/>
      <c r="U68" s="185"/>
      <c r="V68" s="193"/>
      <c r="W68" s="198"/>
    </row>
    <row r="69" spans="2:23" ht="3" customHeight="1">
      <c r="B69" s="153"/>
      <c r="C69" s="161"/>
      <c r="D69" s="166"/>
      <c r="E69" s="172"/>
      <c r="F69" s="186"/>
      <c r="G69" s="194"/>
      <c r="H69" s="199"/>
      <c r="I69" s="186"/>
      <c r="J69" s="194"/>
      <c r="K69" s="199"/>
      <c r="L69" s="186"/>
      <c r="M69" s="194"/>
      <c r="N69" s="199"/>
      <c r="O69" s="186"/>
      <c r="P69" s="194"/>
      <c r="Q69" s="199"/>
      <c r="R69" s="186"/>
      <c r="S69" s="194"/>
      <c r="T69" s="199"/>
      <c r="U69" s="186"/>
      <c r="V69" s="194"/>
      <c r="W69" s="199"/>
    </row>
    <row r="70" spans="2:23" ht="3" customHeight="1">
      <c r="B70" s="151"/>
      <c r="C70" s="159"/>
      <c r="D70" s="164"/>
      <c r="E70" s="172"/>
      <c r="F70" s="184"/>
      <c r="G70" s="192"/>
      <c r="H70" s="197"/>
      <c r="I70" s="184"/>
      <c r="J70" s="192"/>
      <c r="K70" s="197"/>
      <c r="L70" s="184"/>
      <c r="M70" s="192"/>
      <c r="N70" s="197"/>
      <c r="O70" s="184"/>
      <c r="P70" s="192"/>
      <c r="Q70" s="197"/>
      <c r="R70" s="184"/>
      <c r="S70" s="192"/>
      <c r="T70" s="197"/>
      <c r="U70" s="184"/>
      <c r="V70" s="192"/>
      <c r="W70" s="197"/>
    </row>
    <row r="71" spans="2:23" ht="15" customHeight="1">
      <c r="B71" s="152"/>
      <c r="C71" s="160"/>
      <c r="D71" s="165"/>
      <c r="E71" s="172"/>
      <c r="F71" s="185"/>
      <c r="G71" s="193"/>
      <c r="H71" s="198"/>
      <c r="I71" s="185"/>
      <c r="J71" s="193"/>
      <c r="K71" s="198"/>
      <c r="L71" s="185"/>
      <c r="M71" s="193"/>
      <c r="N71" s="198"/>
      <c r="O71" s="185"/>
      <c r="P71" s="193"/>
      <c r="Q71" s="198"/>
      <c r="R71" s="185"/>
      <c r="S71" s="193"/>
      <c r="T71" s="198"/>
      <c r="U71" s="185"/>
      <c r="V71" s="193"/>
      <c r="W71" s="198"/>
    </row>
    <row r="72" spans="2:23" ht="3" customHeight="1">
      <c r="B72" s="153"/>
      <c r="C72" s="161"/>
      <c r="D72" s="166"/>
      <c r="E72" s="172"/>
      <c r="F72" s="186"/>
      <c r="G72" s="194"/>
      <c r="H72" s="199"/>
      <c r="I72" s="186"/>
      <c r="J72" s="194"/>
      <c r="K72" s="199"/>
      <c r="L72" s="186"/>
      <c r="M72" s="194"/>
      <c r="N72" s="199"/>
      <c r="O72" s="186"/>
      <c r="P72" s="194"/>
      <c r="Q72" s="199"/>
      <c r="R72" s="186"/>
      <c r="S72" s="194"/>
      <c r="T72" s="199"/>
      <c r="U72" s="186"/>
      <c r="V72" s="194"/>
      <c r="W72" s="199"/>
    </row>
    <row r="73" spans="2:23" ht="3" customHeight="1">
      <c r="B73" s="151"/>
      <c r="C73" s="159"/>
      <c r="D73" s="164"/>
      <c r="E73" s="172"/>
      <c r="F73" s="184"/>
      <c r="G73" s="192"/>
      <c r="H73" s="197"/>
      <c r="I73" s="184"/>
      <c r="J73" s="192"/>
      <c r="K73" s="197"/>
      <c r="L73" s="184"/>
      <c r="M73" s="192"/>
      <c r="N73" s="197"/>
      <c r="O73" s="184"/>
      <c r="P73" s="192"/>
      <c r="Q73" s="197"/>
      <c r="R73" s="184"/>
      <c r="S73" s="192"/>
      <c r="T73" s="197"/>
      <c r="U73" s="184"/>
      <c r="V73" s="192"/>
      <c r="W73" s="197"/>
    </row>
    <row r="74" spans="2:23" ht="15" customHeight="1">
      <c r="B74" s="152"/>
      <c r="C74" s="160"/>
      <c r="D74" s="165"/>
      <c r="E74" s="172"/>
      <c r="F74" s="185"/>
      <c r="G74" s="193"/>
      <c r="H74" s="198"/>
      <c r="I74" s="185"/>
      <c r="J74" s="193"/>
      <c r="K74" s="198"/>
      <c r="L74" s="185"/>
      <c r="M74" s="193"/>
      <c r="N74" s="198"/>
      <c r="O74" s="185"/>
      <c r="P74" s="193"/>
      <c r="Q74" s="198"/>
      <c r="R74" s="185"/>
      <c r="S74" s="193"/>
      <c r="T74" s="198"/>
      <c r="U74" s="185"/>
      <c r="V74" s="193"/>
      <c r="W74" s="198"/>
    </row>
    <row r="75" spans="2:23" ht="3" customHeight="1">
      <c r="B75" s="153"/>
      <c r="C75" s="161"/>
      <c r="D75" s="166"/>
      <c r="E75" s="172"/>
      <c r="F75" s="186"/>
      <c r="G75" s="194"/>
      <c r="H75" s="199"/>
      <c r="I75" s="186"/>
      <c r="J75" s="194"/>
      <c r="K75" s="199"/>
      <c r="L75" s="186"/>
      <c r="M75" s="194"/>
      <c r="N75" s="199"/>
      <c r="O75" s="186"/>
      <c r="P75" s="194"/>
      <c r="Q75" s="199"/>
      <c r="R75" s="186"/>
      <c r="S75" s="194"/>
      <c r="T75" s="199"/>
      <c r="U75" s="186"/>
      <c r="V75" s="194"/>
      <c r="W75" s="199"/>
    </row>
    <row r="76" spans="2:23" ht="3" customHeight="1">
      <c r="B76" s="151"/>
      <c r="C76" s="159"/>
      <c r="D76" s="164"/>
      <c r="E76" s="172"/>
      <c r="F76" s="184"/>
      <c r="G76" s="192"/>
      <c r="H76" s="197"/>
      <c r="I76" s="184"/>
      <c r="J76" s="192"/>
      <c r="K76" s="197"/>
      <c r="L76" s="184"/>
      <c r="M76" s="192"/>
      <c r="N76" s="197"/>
      <c r="O76" s="184"/>
      <c r="P76" s="192"/>
      <c r="Q76" s="197"/>
      <c r="R76" s="184"/>
      <c r="S76" s="192"/>
      <c r="T76" s="197"/>
      <c r="U76" s="184"/>
      <c r="V76" s="192"/>
      <c r="W76" s="197"/>
    </row>
    <row r="77" spans="2:23" ht="15" customHeight="1">
      <c r="B77" s="152"/>
      <c r="C77" s="160"/>
      <c r="D77" s="165"/>
      <c r="E77" s="172"/>
      <c r="F77" s="185"/>
      <c r="G77" s="193"/>
      <c r="H77" s="198"/>
      <c r="I77" s="185"/>
      <c r="J77" s="193"/>
      <c r="K77" s="198"/>
      <c r="L77" s="185"/>
      <c r="M77" s="193"/>
      <c r="N77" s="198"/>
      <c r="O77" s="185"/>
      <c r="P77" s="193"/>
      <c r="Q77" s="198"/>
      <c r="R77" s="185"/>
      <c r="S77" s="193"/>
      <c r="T77" s="198"/>
      <c r="U77" s="185"/>
      <c r="V77" s="193"/>
      <c r="W77" s="198"/>
    </row>
    <row r="78" spans="2:23" ht="3" customHeight="1">
      <c r="B78" s="153"/>
      <c r="C78" s="161"/>
      <c r="D78" s="166"/>
      <c r="E78" s="172"/>
      <c r="F78" s="186"/>
      <c r="G78" s="194"/>
      <c r="H78" s="199"/>
      <c r="I78" s="186"/>
      <c r="J78" s="194"/>
      <c r="K78" s="199"/>
      <c r="L78" s="186"/>
      <c r="M78" s="194"/>
      <c r="N78" s="199"/>
      <c r="O78" s="186"/>
      <c r="P78" s="194"/>
      <c r="Q78" s="199"/>
      <c r="R78" s="186"/>
      <c r="S78" s="194"/>
      <c r="T78" s="199"/>
      <c r="U78" s="186"/>
      <c r="V78" s="194"/>
      <c r="W78" s="199"/>
    </row>
    <row r="79" spans="2:23" ht="3" customHeight="1">
      <c r="B79" s="151"/>
      <c r="C79" s="159"/>
      <c r="D79" s="164"/>
      <c r="E79" s="172"/>
      <c r="F79" s="184"/>
      <c r="G79" s="192"/>
      <c r="H79" s="197"/>
      <c r="I79" s="184"/>
      <c r="J79" s="192"/>
      <c r="K79" s="197"/>
      <c r="L79" s="184"/>
      <c r="M79" s="192"/>
      <c r="N79" s="197"/>
      <c r="O79" s="184"/>
      <c r="P79" s="192"/>
      <c r="Q79" s="197"/>
      <c r="R79" s="184"/>
      <c r="S79" s="192"/>
      <c r="T79" s="197"/>
      <c r="U79" s="184"/>
      <c r="V79" s="192"/>
      <c r="W79" s="197"/>
    </row>
    <row r="80" spans="2:23" ht="15" customHeight="1">
      <c r="B80" s="152"/>
      <c r="C80" s="160"/>
      <c r="D80" s="165"/>
      <c r="E80" s="172"/>
      <c r="F80" s="185"/>
      <c r="G80" s="193"/>
      <c r="H80" s="198"/>
      <c r="I80" s="185"/>
      <c r="J80" s="193"/>
      <c r="K80" s="198"/>
      <c r="L80" s="185"/>
      <c r="M80" s="193"/>
      <c r="N80" s="198"/>
      <c r="O80" s="185"/>
      <c r="P80" s="193"/>
      <c r="Q80" s="198"/>
      <c r="R80" s="185"/>
      <c r="S80" s="193"/>
      <c r="T80" s="198"/>
      <c r="U80" s="185"/>
      <c r="V80" s="193"/>
      <c r="W80" s="198"/>
    </row>
    <row r="81" spans="2:23" ht="3" customHeight="1">
      <c r="B81" s="153"/>
      <c r="C81" s="161"/>
      <c r="D81" s="166"/>
      <c r="E81" s="172"/>
      <c r="F81" s="186"/>
      <c r="G81" s="194"/>
      <c r="H81" s="199"/>
      <c r="I81" s="186"/>
      <c r="J81" s="194"/>
      <c r="K81" s="199"/>
      <c r="L81" s="186"/>
      <c r="M81" s="194"/>
      <c r="N81" s="199"/>
      <c r="O81" s="186"/>
      <c r="P81" s="194"/>
      <c r="Q81" s="199"/>
      <c r="R81" s="186"/>
      <c r="S81" s="194"/>
      <c r="T81" s="199"/>
      <c r="U81" s="186"/>
      <c r="V81" s="194"/>
      <c r="W81" s="199"/>
    </row>
    <row r="82" spans="2:23" ht="3" customHeight="1">
      <c r="B82" s="151"/>
      <c r="C82" s="159"/>
      <c r="D82" s="164"/>
      <c r="E82" s="172"/>
      <c r="F82" s="184"/>
      <c r="G82" s="192"/>
      <c r="H82" s="197"/>
      <c r="I82" s="184"/>
      <c r="J82" s="192"/>
      <c r="K82" s="197"/>
      <c r="L82" s="184"/>
      <c r="M82" s="192"/>
      <c r="N82" s="197"/>
      <c r="O82" s="184"/>
      <c r="P82" s="192"/>
      <c r="Q82" s="197"/>
      <c r="R82" s="184"/>
      <c r="S82" s="192"/>
      <c r="T82" s="197"/>
      <c r="U82" s="184"/>
      <c r="V82" s="192"/>
      <c r="W82" s="197"/>
    </row>
    <row r="83" spans="2:23" ht="15" customHeight="1">
      <c r="B83" s="152"/>
      <c r="C83" s="160"/>
      <c r="D83" s="165"/>
      <c r="E83" s="172"/>
      <c r="F83" s="185"/>
      <c r="G83" s="193"/>
      <c r="H83" s="198"/>
      <c r="I83" s="185"/>
      <c r="J83" s="193"/>
      <c r="K83" s="198"/>
      <c r="L83" s="185"/>
      <c r="M83" s="193"/>
      <c r="N83" s="198"/>
      <c r="O83" s="185"/>
      <c r="P83" s="193"/>
      <c r="Q83" s="198"/>
      <c r="R83" s="185"/>
      <c r="S83" s="193"/>
      <c r="T83" s="198"/>
      <c r="U83" s="185"/>
      <c r="V83" s="193"/>
      <c r="W83" s="198"/>
    </row>
    <row r="84" spans="2:23" ht="3" customHeight="1">
      <c r="B84" s="153"/>
      <c r="C84" s="161"/>
      <c r="D84" s="166"/>
      <c r="E84" s="172"/>
      <c r="F84" s="186"/>
      <c r="G84" s="194"/>
      <c r="H84" s="199"/>
      <c r="I84" s="186"/>
      <c r="J84" s="194"/>
      <c r="K84" s="199"/>
      <c r="L84" s="186"/>
      <c r="M84" s="194"/>
      <c r="N84" s="199"/>
      <c r="O84" s="186"/>
      <c r="P84" s="194"/>
      <c r="Q84" s="199"/>
      <c r="R84" s="186"/>
      <c r="S84" s="194"/>
      <c r="T84" s="199"/>
      <c r="U84" s="186"/>
      <c r="V84" s="194"/>
      <c r="W84" s="199"/>
    </row>
    <row r="85" spans="2:23" ht="3" customHeight="1">
      <c r="B85" s="151"/>
      <c r="C85" s="159"/>
      <c r="D85" s="164"/>
      <c r="E85" s="172"/>
      <c r="F85" s="184"/>
      <c r="G85" s="192"/>
      <c r="H85" s="197"/>
      <c r="I85" s="184"/>
      <c r="J85" s="192"/>
      <c r="K85" s="197"/>
      <c r="L85" s="184"/>
      <c r="M85" s="192"/>
      <c r="N85" s="197"/>
      <c r="O85" s="184"/>
      <c r="P85" s="192"/>
      <c r="Q85" s="197"/>
      <c r="R85" s="184"/>
      <c r="S85" s="192"/>
      <c r="T85" s="197"/>
      <c r="U85" s="184"/>
      <c r="V85" s="192"/>
      <c r="W85" s="197"/>
    </row>
    <row r="86" spans="2:23" ht="15" customHeight="1">
      <c r="B86" s="152"/>
      <c r="C86" s="160"/>
      <c r="D86" s="165"/>
      <c r="E86" s="172"/>
      <c r="F86" s="185"/>
      <c r="G86" s="193"/>
      <c r="H86" s="198"/>
      <c r="I86" s="185"/>
      <c r="J86" s="193"/>
      <c r="K86" s="198"/>
      <c r="L86" s="185"/>
      <c r="M86" s="193"/>
      <c r="N86" s="198"/>
      <c r="O86" s="185"/>
      <c r="P86" s="193"/>
      <c r="Q86" s="198"/>
      <c r="R86" s="185"/>
      <c r="S86" s="193"/>
      <c r="T86" s="198"/>
      <c r="U86" s="185"/>
      <c r="V86" s="193"/>
      <c r="W86" s="198"/>
    </row>
    <row r="87" spans="2:23" ht="3" customHeight="1">
      <c r="B87" s="153"/>
      <c r="C87" s="161"/>
      <c r="D87" s="166"/>
      <c r="E87" s="172"/>
      <c r="F87" s="186"/>
      <c r="G87" s="194"/>
      <c r="H87" s="199"/>
      <c r="I87" s="186"/>
      <c r="J87" s="194"/>
      <c r="K87" s="199"/>
      <c r="L87" s="186"/>
      <c r="M87" s="194"/>
      <c r="N87" s="199"/>
      <c r="O87" s="186"/>
      <c r="P87" s="194"/>
      <c r="Q87" s="199"/>
      <c r="R87" s="186"/>
      <c r="S87" s="194"/>
      <c r="T87" s="199"/>
      <c r="U87" s="186"/>
      <c r="V87" s="194"/>
      <c r="W87" s="199"/>
    </row>
    <row r="88" spans="2:23" ht="3" customHeight="1">
      <c r="B88" s="151"/>
      <c r="C88" s="159"/>
      <c r="D88" s="164"/>
      <c r="E88" s="172"/>
      <c r="F88" s="184"/>
      <c r="G88" s="192"/>
      <c r="H88" s="197"/>
      <c r="I88" s="184"/>
      <c r="J88" s="192"/>
      <c r="K88" s="197"/>
      <c r="L88" s="184"/>
      <c r="M88" s="192"/>
      <c r="N88" s="197"/>
      <c r="O88" s="184"/>
      <c r="P88" s="192"/>
      <c r="Q88" s="197"/>
      <c r="R88" s="184"/>
      <c r="S88" s="192"/>
      <c r="T88" s="197"/>
      <c r="U88" s="184"/>
      <c r="V88" s="192"/>
      <c r="W88" s="197"/>
    </row>
    <row r="89" spans="2:23" ht="15" customHeight="1">
      <c r="B89" s="152"/>
      <c r="C89" s="160"/>
      <c r="D89" s="165"/>
      <c r="E89" s="172"/>
      <c r="F89" s="185"/>
      <c r="G89" s="193"/>
      <c r="H89" s="198"/>
      <c r="I89" s="185"/>
      <c r="J89" s="193"/>
      <c r="K89" s="198"/>
      <c r="L89" s="185"/>
      <c r="M89" s="193"/>
      <c r="N89" s="198"/>
      <c r="O89" s="185"/>
      <c r="P89" s="193"/>
      <c r="Q89" s="198"/>
      <c r="R89" s="185"/>
      <c r="S89" s="193"/>
      <c r="T89" s="198"/>
      <c r="U89" s="185"/>
      <c r="V89" s="193"/>
      <c r="W89" s="198"/>
    </row>
    <row r="90" spans="2:23" ht="3" customHeight="1">
      <c r="B90" s="153"/>
      <c r="C90" s="161"/>
      <c r="D90" s="166"/>
      <c r="E90" s="172"/>
      <c r="F90" s="186"/>
      <c r="G90" s="194"/>
      <c r="H90" s="199"/>
      <c r="I90" s="186"/>
      <c r="J90" s="194"/>
      <c r="K90" s="199"/>
      <c r="L90" s="186"/>
      <c r="M90" s="194"/>
      <c r="N90" s="199"/>
      <c r="O90" s="186"/>
      <c r="P90" s="194"/>
      <c r="Q90" s="199"/>
      <c r="R90" s="186"/>
      <c r="S90" s="194"/>
      <c r="T90" s="199"/>
      <c r="U90" s="186"/>
      <c r="V90" s="194"/>
      <c r="W90" s="199"/>
    </row>
  </sheetData>
  <sheetProtection password="CF8E" sheet="1" objects="1" scenarios="1" formatCells="0" selectLockedCells="1"/>
  <mergeCells count="88">
    <mergeCell ref="B2:E2"/>
    <mergeCell ref="F2:V2"/>
    <mergeCell ref="X2:AH2"/>
    <mergeCell ref="B3:E3"/>
    <mergeCell ref="H3:Q3"/>
    <mergeCell ref="X3:AH3"/>
    <mergeCell ref="B4:E4"/>
    <mergeCell ref="F4:O4"/>
    <mergeCell ref="B5:E5"/>
    <mergeCell ref="F5:G5"/>
    <mergeCell ref="H5:I5"/>
    <mergeCell ref="K5:L5"/>
    <mergeCell ref="N5:O5"/>
    <mergeCell ref="P5:Q5"/>
    <mergeCell ref="B6:E6"/>
    <mergeCell ref="F6:G6"/>
    <mergeCell ref="H6:I6"/>
    <mergeCell ref="K6:L6"/>
    <mergeCell ref="N6:O6"/>
    <mergeCell ref="P6:Q6"/>
    <mergeCell ref="B7:E7"/>
    <mergeCell ref="F7:G7"/>
    <mergeCell ref="H7:I7"/>
    <mergeCell ref="K7:L7"/>
    <mergeCell ref="N7:O7"/>
    <mergeCell ref="P7:Q7"/>
    <mergeCell ref="D8:E8"/>
    <mergeCell ref="F8:V8"/>
    <mergeCell ref="D9:E9"/>
    <mergeCell ref="F9:V9"/>
    <mergeCell ref="D10:E10"/>
    <mergeCell ref="F10:V10"/>
    <mergeCell ref="D11:E11"/>
    <mergeCell ref="F11:V11"/>
    <mergeCell ref="F18:O18"/>
    <mergeCell ref="B22:E22"/>
    <mergeCell ref="L25:W25"/>
    <mergeCell ref="N26:W26"/>
    <mergeCell ref="N27:W27"/>
    <mergeCell ref="N28:V28"/>
    <mergeCell ref="B36:D36"/>
    <mergeCell ref="F36:V36"/>
    <mergeCell ref="B37:D37"/>
    <mergeCell ref="B38:D38"/>
    <mergeCell ref="F38:V38"/>
    <mergeCell ref="B39:D39"/>
    <mergeCell ref="B40:D40"/>
    <mergeCell ref="F40:P40"/>
    <mergeCell ref="B41:D41"/>
    <mergeCell ref="B45:D45"/>
    <mergeCell ref="F45:H45"/>
    <mergeCell ref="I45:K45"/>
    <mergeCell ref="L45:N45"/>
    <mergeCell ref="O45:Q45"/>
    <mergeCell ref="R45:T45"/>
    <mergeCell ref="U45:W45"/>
    <mergeCell ref="A42:A43"/>
    <mergeCell ref="B42:D43"/>
    <mergeCell ref="B46:D48"/>
    <mergeCell ref="E46:E48"/>
    <mergeCell ref="B49:D51"/>
    <mergeCell ref="E49:E51"/>
    <mergeCell ref="B52:D54"/>
    <mergeCell ref="E52:E54"/>
    <mergeCell ref="B55:D57"/>
    <mergeCell ref="E55:E57"/>
    <mergeCell ref="B58:D60"/>
    <mergeCell ref="E58:E60"/>
    <mergeCell ref="B61:D63"/>
    <mergeCell ref="E61:E63"/>
    <mergeCell ref="B64:D66"/>
    <mergeCell ref="E64:E66"/>
    <mergeCell ref="B67:D69"/>
    <mergeCell ref="E67:E69"/>
    <mergeCell ref="B70:D72"/>
    <mergeCell ref="E70:E72"/>
    <mergeCell ref="B73:D75"/>
    <mergeCell ref="E73:E75"/>
    <mergeCell ref="B76:D78"/>
    <mergeCell ref="E76:E78"/>
    <mergeCell ref="B79:D81"/>
    <mergeCell ref="E79:E81"/>
    <mergeCell ref="B82:D84"/>
    <mergeCell ref="E82:E84"/>
    <mergeCell ref="B85:D87"/>
    <mergeCell ref="E85:E87"/>
    <mergeCell ref="B88:D90"/>
    <mergeCell ref="E88:E90"/>
  </mergeCells>
  <phoneticPr fontId="21"/>
  <pageMargins left="1.0236220472440944" right="0.62992125984251968" top="0.78740157480314965" bottom="0.39370078740157483" header="0.51181102362204722" footer="0.51181102362204722"/>
  <pageSetup paperSize="9" fitToWidth="1" fitToHeight="1" orientation="portrait" usePrinterDefaults="1"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1:AZ64"/>
  <sheetViews>
    <sheetView showGridLines="0" showZeros="0" zoomScale="80" zoomScaleNormal="80" workbookViewId="0">
      <pane ySplit="18" topLeftCell="A19" activePane="bottomLeft" state="frozen"/>
      <selection pane="bottomLeft" activeCell="L2" sqref="L2:AE2"/>
    </sheetView>
  </sheetViews>
  <sheetFormatPr defaultColWidth="2.125" defaultRowHeight="20.100000000000001" customHeight="1"/>
  <cols>
    <col min="1" max="40" width="2.125" style="230"/>
    <col min="41" max="41" width="2" style="230" customWidth="1"/>
    <col min="42" max="16384" width="2.125" style="230"/>
  </cols>
  <sheetData>
    <row r="1" spans="1:52" ht="5.0999999999999996" customHeight="1">
      <c r="A1" s="181"/>
      <c r="B1" s="181"/>
      <c r="C1" s="181"/>
      <c r="D1" s="181"/>
      <c r="E1" s="181"/>
      <c r="F1" s="181"/>
      <c r="G1" s="181"/>
    </row>
    <row r="2" spans="1:52" ht="15" customHeight="1">
      <c r="A2" s="18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209">
        <f>L4</f>
        <v>0</v>
      </c>
      <c r="AH2" s="209"/>
      <c r="AI2" s="209"/>
      <c r="AJ2" s="209"/>
      <c r="AK2" s="209"/>
      <c r="AL2" s="209"/>
      <c r="AM2" s="209"/>
      <c r="AN2" s="209"/>
      <c r="AO2" s="209"/>
      <c r="AP2" s="209"/>
      <c r="AQ2" s="209"/>
      <c r="AR2" s="99"/>
      <c r="AS2" s="99"/>
      <c r="AT2" s="99"/>
      <c r="AU2" s="99"/>
      <c r="AV2" s="99"/>
      <c r="AW2" s="99"/>
      <c r="AX2" s="294"/>
      <c r="AY2" s="296"/>
      <c r="AZ2" s="296"/>
    </row>
    <row r="3" spans="1:52" ht="15" customHeight="1">
      <c r="A3" s="18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209">
        <f>IF(L4="",0,LEN(AG2))</f>
        <v>0</v>
      </c>
      <c r="AH3" s="209"/>
      <c r="AI3" s="209"/>
      <c r="AJ3" s="209"/>
      <c r="AK3" s="209"/>
      <c r="AL3" s="209"/>
      <c r="AM3" s="209"/>
      <c r="AN3" s="209"/>
      <c r="AO3" s="209"/>
      <c r="AP3" s="209"/>
      <c r="AQ3" s="209"/>
      <c r="AR3" s="99"/>
      <c r="AS3" s="99"/>
      <c r="AT3" s="99"/>
      <c r="AU3" s="99"/>
      <c r="AV3" s="99"/>
      <c r="AW3" s="99"/>
      <c r="AX3" s="294"/>
      <c r="AY3" s="296"/>
      <c r="AZ3" s="296"/>
    </row>
    <row r="4" spans="1:52" ht="15" customHeight="1">
      <c r="A4" s="181"/>
      <c r="B4" s="40" t="s">
        <v>256</v>
      </c>
      <c r="C4" s="44"/>
      <c r="D4" s="44"/>
      <c r="E4" s="44"/>
      <c r="F4" s="44"/>
      <c r="G4" s="44"/>
      <c r="H4" s="44"/>
      <c r="I4" s="44"/>
      <c r="J4" s="44"/>
      <c r="K4" s="61"/>
      <c r="L4" s="67"/>
      <c r="M4" s="73"/>
      <c r="N4" s="73"/>
      <c r="O4" s="73"/>
      <c r="P4" s="73"/>
      <c r="Q4" s="73"/>
      <c r="R4" s="73"/>
      <c r="S4" s="73"/>
      <c r="T4" s="73"/>
      <c r="U4" s="73"/>
      <c r="V4" s="73"/>
      <c r="W4" s="73"/>
      <c r="X4" s="73"/>
      <c r="Y4" s="73"/>
      <c r="Z4" s="73"/>
      <c r="AA4" s="89" t="s">
        <v>32</v>
      </c>
      <c r="AB4" s="84"/>
      <c r="AC4" s="84"/>
      <c r="AD4" s="84"/>
      <c r="AE4" s="93"/>
      <c r="AF4" s="99"/>
      <c r="AG4" s="209" t="str">
        <f>IF(AG3=10,"￥","")</f>
        <v/>
      </c>
      <c r="AH4" s="209" t="str">
        <f>IF(AG3=9,"￥",IF(AG3&gt;=10,DBCS(MID(AG2,AG3-9,1)),""))</f>
        <v/>
      </c>
      <c r="AI4" s="209" t="str">
        <f>IF(AG3=8,"￥",IF(AG3&gt;=9,DBCS(MID(AG2,AG3-8,1)),""))</f>
        <v/>
      </c>
      <c r="AJ4" s="209" t="str">
        <f>IF(AG3=7,"￥",IF(AG3&gt;=8,DBCS(MID(AG2,AG3-7,1)),""))</f>
        <v/>
      </c>
      <c r="AK4" s="209" t="str">
        <f>IF(AG3=6,"￥",IF(AG3&gt;=7,DBCS(MID(AG2,AG3-6,1)),""))</f>
        <v/>
      </c>
      <c r="AL4" s="209" t="str">
        <f>IF(AG3=5,"￥",IF(AG3&gt;=6,DBCS(MID(AG2,AG3-5,1)),""))</f>
        <v/>
      </c>
      <c r="AM4" s="209" t="str">
        <f>IF(AG3=4,"￥",IF(AG3&gt;=5,DBCS(MID(AG2,AG3-4,1)),""))</f>
        <v/>
      </c>
      <c r="AN4" s="209" t="str">
        <f>IF(AG3=3,"￥",IF(AG3&gt;=4,DBCS(MID(AG2,AG3-3,1)),""))</f>
        <v/>
      </c>
      <c r="AO4" s="209" t="str">
        <f>IF(AG3=2,"￥",IF(AG3&gt;=3,DBCS(MID(AG2,AG3-2,1)),""))</f>
        <v/>
      </c>
      <c r="AP4" s="209" t="str">
        <f>IF(AG3=1,"￥",IF(AG3&gt;=2,DBCS(MID(AG2,AG3-1,1)),""))</f>
        <v/>
      </c>
      <c r="AQ4" s="209" t="str">
        <f>IF(AG3&gt;0,DBCS(RIGHT(AG2,1)),"")</f>
        <v/>
      </c>
      <c r="AR4" s="99"/>
      <c r="AS4" s="99"/>
      <c r="AT4" s="99"/>
      <c r="AU4" s="99"/>
      <c r="AV4" s="99"/>
      <c r="AW4" s="99"/>
      <c r="AX4" s="294"/>
      <c r="AY4" s="296"/>
      <c r="AZ4" s="296"/>
    </row>
    <row r="5" spans="1:52" ht="15" customHeight="1">
      <c r="A5" s="181"/>
      <c r="B5" s="40" t="s">
        <v>51</v>
      </c>
      <c r="C5" s="44"/>
      <c r="D5" s="44"/>
      <c r="E5" s="44"/>
      <c r="F5" s="44"/>
      <c r="G5" s="44"/>
      <c r="H5" s="44"/>
      <c r="I5" s="44"/>
      <c r="J5" s="44"/>
      <c r="K5" s="61"/>
      <c r="L5" s="68" t="s">
        <v>301</v>
      </c>
      <c r="M5" s="74"/>
      <c r="N5" s="74"/>
      <c r="O5" s="74"/>
      <c r="P5" s="74"/>
      <c r="Q5" s="83" t="s">
        <v>68</v>
      </c>
      <c r="R5" s="83"/>
      <c r="S5" s="74"/>
      <c r="T5" s="74"/>
      <c r="U5" s="83" t="s">
        <v>77</v>
      </c>
      <c r="V5" s="83"/>
      <c r="W5" s="74"/>
      <c r="X5" s="74"/>
      <c r="Y5" s="83" t="s">
        <v>9</v>
      </c>
      <c r="Z5" s="83"/>
      <c r="AA5" s="83"/>
      <c r="AB5" s="83"/>
      <c r="AC5" s="83"/>
      <c r="AD5" s="83"/>
      <c r="AE5" s="94"/>
      <c r="AF5" s="99"/>
      <c r="AG5" s="99" t="str">
        <f>L5&amp;IF(O5="","　　年　　月　　日",IF(O5&lt;10,"　","")&amp;DBCS(O5)&amp;"年"&amp;IF(S5&lt;10,"　","")&amp;DBCS(S5)&amp;"月"&amp;IF(W5&lt;10,"　","")&amp;DBCS(W5)&amp;"日")</f>
        <v>令和　　年　　月　　日</v>
      </c>
      <c r="AH5" s="99"/>
      <c r="AI5" s="99"/>
      <c r="AJ5" s="99"/>
      <c r="AK5" s="99"/>
      <c r="AL5" s="99"/>
      <c r="AM5" s="99"/>
      <c r="AN5" s="99"/>
      <c r="AO5" s="99"/>
      <c r="AP5" s="99"/>
      <c r="AQ5" s="99"/>
      <c r="AR5" s="99"/>
      <c r="AS5" s="99"/>
      <c r="AT5" s="99"/>
      <c r="AU5" s="99"/>
      <c r="AV5" s="99"/>
      <c r="AW5" s="99"/>
      <c r="AX5" s="294"/>
      <c r="AY5" s="296"/>
      <c r="AZ5" s="296"/>
    </row>
    <row r="6" spans="1:52" ht="15" customHeight="1">
      <c r="A6" s="181"/>
      <c r="B6" s="40" t="s">
        <v>58</v>
      </c>
      <c r="C6" s="44"/>
      <c r="D6" s="44"/>
      <c r="E6" s="44"/>
      <c r="F6" s="44"/>
      <c r="G6" s="44"/>
      <c r="H6" s="44"/>
      <c r="I6" s="44"/>
      <c r="J6" s="44"/>
      <c r="K6" s="61"/>
      <c r="L6" s="264" t="str">
        <f>IF(L5="","",L5)</f>
        <v>令和</v>
      </c>
      <c r="M6" s="83"/>
      <c r="N6" s="83"/>
      <c r="O6" s="83" t="str">
        <f>IF(O5="","",O5)</f>
        <v/>
      </c>
      <c r="P6" s="83"/>
      <c r="Q6" s="83" t="s">
        <v>68</v>
      </c>
      <c r="R6" s="83"/>
      <c r="S6" s="83" t="str">
        <f>IF(S5="","",S5)</f>
        <v/>
      </c>
      <c r="T6" s="83"/>
      <c r="U6" s="83" t="s">
        <v>77</v>
      </c>
      <c r="V6" s="83"/>
      <c r="W6" s="83" t="str">
        <f>IF(W5="","",W5)</f>
        <v/>
      </c>
      <c r="X6" s="83"/>
      <c r="Y6" s="83" t="s">
        <v>9</v>
      </c>
      <c r="Z6" s="83"/>
      <c r="AA6" s="83"/>
      <c r="AB6" s="83"/>
      <c r="AC6" s="83"/>
      <c r="AD6" s="83"/>
      <c r="AE6" s="94"/>
      <c r="AF6" s="99"/>
      <c r="AG6" s="99" t="str">
        <f>LEFT(L6,1)&amp;"　"&amp;RIGHT(L6,1)&amp;IF(O6="","　　　　年　　　　月　　　　日",IF(O6&lt;10,"　　","　")&amp;DBCS(O6)&amp;"　年"&amp;IF(S6&lt;10,"　　","　")&amp;DBCS(S6)&amp;"　月"&amp;IF(W6&lt;10,"　　","　")&amp;DBCS(W6)&amp;"　日")</f>
        <v>令　和　　　　年　　　　月　　　　日</v>
      </c>
      <c r="AH6" s="99"/>
      <c r="AI6" s="99"/>
      <c r="AJ6" s="99"/>
      <c r="AK6" s="99"/>
      <c r="AL6" s="99"/>
      <c r="AM6" s="99"/>
      <c r="AN6" s="99"/>
      <c r="AO6" s="99"/>
      <c r="AP6" s="99"/>
      <c r="AQ6" s="99"/>
      <c r="AR6" s="99"/>
      <c r="AS6" s="99"/>
      <c r="AT6" s="99"/>
      <c r="AU6" s="99"/>
      <c r="AV6" s="99"/>
      <c r="AW6" s="99"/>
      <c r="AX6" s="294"/>
      <c r="AY6" s="296"/>
      <c r="AZ6" s="296"/>
    </row>
    <row r="7" spans="1:52" ht="15" customHeight="1">
      <c r="A7" s="181"/>
      <c r="B7" s="40" t="s">
        <v>124</v>
      </c>
      <c r="C7" s="44"/>
      <c r="D7" s="44"/>
      <c r="E7" s="44"/>
      <c r="F7" s="44"/>
      <c r="G7" s="44"/>
      <c r="H7" s="44"/>
      <c r="I7" s="44"/>
      <c r="J7" s="44"/>
      <c r="K7" s="61"/>
      <c r="L7" s="68" t="s">
        <v>301</v>
      </c>
      <c r="M7" s="74"/>
      <c r="N7" s="74"/>
      <c r="O7" s="74"/>
      <c r="P7" s="74"/>
      <c r="Q7" s="83" t="s">
        <v>68</v>
      </c>
      <c r="R7" s="83"/>
      <c r="S7" s="74"/>
      <c r="T7" s="74"/>
      <c r="U7" s="83" t="s">
        <v>77</v>
      </c>
      <c r="V7" s="83"/>
      <c r="W7" s="74"/>
      <c r="X7" s="74"/>
      <c r="Y7" s="83" t="s">
        <v>9</v>
      </c>
      <c r="Z7" s="83"/>
      <c r="AA7" s="83"/>
      <c r="AB7" s="83"/>
      <c r="AC7" s="83"/>
      <c r="AD7" s="83"/>
      <c r="AE7" s="94"/>
      <c r="AF7" s="99"/>
      <c r="AG7" s="99" t="str">
        <f>LEFT(L7,1)&amp;"　"&amp;RIGHT(L7,1)&amp;IF(O7="","　　　　年　　　　月　　　　日",IF(O7&lt;10,"　　","　")&amp;DBCS(O7)&amp;"　年"&amp;IF(S7&lt;10,"　　","　")&amp;DBCS(S7)&amp;"　月"&amp;IF(W7&lt;10,"　　","　")&amp;DBCS(W7)&amp;"　日")</f>
        <v>令　和　　　　年　　　　月　　　　日</v>
      </c>
      <c r="AH7" s="99"/>
      <c r="AI7" s="99"/>
      <c r="AJ7" s="99"/>
      <c r="AK7" s="99"/>
      <c r="AL7" s="99"/>
      <c r="AM7" s="99"/>
      <c r="AN7" s="99"/>
      <c r="AO7" s="99"/>
      <c r="AP7" s="99"/>
      <c r="AQ7" s="99"/>
      <c r="AR7" s="99"/>
      <c r="AS7" s="99"/>
      <c r="AT7" s="99"/>
      <c r="AU7" s="99"/>
      <c r="AV7" s="99"/>
      <c r="AW7" s="99"/>
      <c r="AX7" s="294"/>
      <c r="AY7" s="296"/>
      <c r="AZ7" s="296"/>
    </row>
    <row r="8" spans="1:52" ht="15" customHeight="1">
      <c r="A8" s="181"/>
      <c r="B8" s="41" t="s">
        <v>95</v>
      </c>
      <c r="C8" s="45"/>
      <c r="D8" s="45"/>
      <c r="E8" s="45"/>
      <c r="F8" s="54" t="s">
        <v>81</v>
      </c>
      <c r="G8" s="57"/>
      <c r="H8" s="57"/>
      <c r="I8" s="57"/>
      <c r="J8" s="57"/>
      <c r="K8" s="62"/>
      <c r="L8" s="118"/>
      <c r="M8" s="122"/>
      <c r="N8" s="122"/>
      <c r="O8" s="122"/>
      <c r="P8" s="122"/>
      <c r="Q8" s="122"/>
      <c r="R8" s="122"/>
      <c r="S8" s="122"/>
      <c r="T8" s="122"/>
      <c r="U8" s="122"/>
      <c r="V8" s="122"/>
      <c r="W8" s="122"/>
      <c r="X8" s="122"/>
      <c r="Y8" s="122"/>
      <c r="Z8" s="122"/>
      <c r="AA8" s="122"/>
      <c r="AB8" s="122"/>
      <c r="AC8" s="122"/>
      <c r="AD8" s="122"/>
      <c r="AE8" s="133"/>
      <c r="AF8" s="99"/>
      <c r="AG8" s="294"/>
      <c r="AH8" s="99"/>
      <c r="AI8" s="99"/>
      <c r="AJ8" s="99"/>
      <c r="AK8" s="99"/>
      <c r="AL8" s="99"/>
      <c r="AM8" s="99"/>
      <c r="AN8" s="99"/>
      <c r="AO8" s="99"/>
      <c r="AP8" s="99"/>
      <c r="AQ8" s="99"/>
      <c r="AR8" s="99"/>
      <c r="AS8" s="99"/>
      <c r="AT8" s="99"/>
      <c r="AU8" s="99"/>
      <c r="AV8" s="99"/>
      <c r="AW8" s="99"/>
      <c r="AX8" s="294"/>
      <c r="AY8" s="296"/>
      <c r="AZ8" s="296"/>
    </row>
    <row r="9" spans="1:52" ht="15" customHeight="1">
      <c r="A9" s="181"/>
      <c r="B9" s="42"/>
      <c r="C9" s="46"/>
      <c r="D9" s="46"/>
      <c r="E9" s="51"/>
      <c r="F9" s="55" t="s">
        <v>61</v>
      </c>
      <c r="G9" s="58"/>
      <c r="H9" s="58"/>
      <c r="I9" s="58"/>
      <c r="J9" s="58"/>
      <c r="K9" s="63"/>
      <c r="L9" s="119"/>
      <c r="M9" s="123"/>
      <c r="N9" s="123"/>
      <c r="O9" s="123"/>
      <c r="P9" s="123"/>
      <c r="Q9" s="123"/>
      <c r="R9" s="123"/>
      <c r="S9" s="123"/>
      <c r="T9" s="123"/>
      <c r="U9" s="123"/>
      <c r="V9" s="123"/>
      <c r="W9" s="123"/>
      <c r="X9" s="123"/>
      <c r="Y9" s="123"/>
      <c r="Z9" s="123"/>
      <c r="AA9" s="123"/>
      <c r="AB9" s="123"/>
      <c r="AC9" s="123"/>
      <c r="AD9" s="123"/>
      <c r="AE9" s="134"/>
      <c r="AF9" s="99"/>
      <c r="AG9" s="99"/>
      <c r="AH9" s="99"/>
      <c r="AI9" s="99"/>
      <c r="AJ9" s="99"/>
      <c r="AK9" s="99"/>
      <c r="AL9" s="99"/>
      <c r="AM9" s="99"/>
      <c r="AN9" s="99"/>
      <c r="AO9" s="99"/>
      <c r="AP9" s="99"/>
      <c r="AQ9" s="99"/>
      <c r="AR9" s="99"/>
      <c r="AS9" s="99"/>
      <c r="AT9" s="99"/>
      <c r="AU9" s="99"/>
      <c r="AV9" s="99"/>
      <c r="AW9" s="99"/>
      <c r="AX9" s="294"/>
      <c r="AY9" s="296"/>
      <c r="AZ9" s="296"/>
    </row>
    <row r="10" spans="1:52" ht="15" customHeight="1">
      <c r="A10" s="181"/>
      <c r="B10" s="42"/>
      <c r="C10" s="46"/>
      <c r="D10" s="46"/>
      <c r="E10" s="51"/>
      <c r="F10" s="55" t="s">
        <v>63</v>
      </c>
      <c r="G10" s="58"/>
      <c r="H10" s="58"/>
      <c r="I10" s="58"/>
      <c r="J10" s="58"/>
      <c r="K10" s="63"/>
      <c r="L10" s="119"/>
      <c r="M10" s="123"/>
      <c r="N10" s="123"/>
      <c r="O10" s="123"/>
      <c r="P10" s="123"/>
      <c r="Q10" s="123"/>
      <c r="R10" s="123"/>
      <c r="S10" s="123"/>
      <c r="T10" s="123"/>
      <c r="U10" s="123"/>
      <c r="V10" s="123"/>
      <c r="W10" s="123"/>
      <c r="X10" s="123"/>
      <c r="Y10" s="123"/>
      <c r="Z10" s="123"/>
      <c r="AA10" s="123"/>
      <c r="AB10" s="123"/>
      <c r="AC10" s="123"/>
      <c r="AD10" s="123"/>
      <c r="AE10" s="134"/>
      <c r="AF10" s="99"/>
      <c r="AG10" s="99"/>
      <c r="AH10" s="99"/>
      <c r="AI10" s="99"/>
      <c r="AJ10" s="99"/>
      <c r="AK10" s="99"/>
      <c r="AL10" s="99"/>
      <c r="AM10" s="99"/>
      <c r="AN10" s="99"/>
      <c r="AO10" s="99"/>
      <c r="AP10" s="99"/>
      <c r="AQ10" s="99"/>
      <c r="AR10" s="99"/>
      <c r="AS10" s="99"/>
      <c r="AT10" s="99"/>
      <c r="AU10" s="99"/>
      <c r="AV10" s="99"/>
      <c r="AW10" s="99"/>
      <c r="AX10" s="294"/>
      <c r="AY10" s="296"/>
      <c r="AZ10" s="296"/>
    </row>
    <row r="11" spans="1:52" ht="15" customHeight="1">
      <c r="A11" s="181"/>
      <c r="B11" s="43"/>
      <c r="C11" s="47"/>
      <c r="D11" s="47"/>
      <c r="E11" s="52"/>
      <c r="F11" s="56" t="s">
        <v>82</v>
      </c>
      <c r="G11" s="59"/>
      <c r="H11" s="59"/>
      <c r="I11" s="59"/>
      <c r="J11" s="59"/>
      <c r="K11" s="64"/>
      <c r="L11" s="265"/>
      <c r="M11" s="267"/>
      <c r="N11" s="267"/>
      <c r="O11" s="267"/>
      <c r="P11" s="267"/>
      <c r="Q11" s="267"/>
      <c r="R11" s="267"/>
      <c r="S11" s="267"/>
      <c r="T11" s="267"/>
      <c r="U11" s="267"/>
      <c r="V11" s="267"/>
      <c r="W11" s="267"/>
      <c r="X11" s="267"/>
      <c r="Y11" s="267"/>
      <c r="Z11" s="267"/>
      <c r="AA11" s="267"/>
      <c r="AB11" s="267"/>
      <c r="AC11" s="267"/>
      <c r="AD11" s="267"/>
      <c r="AE11" s="290"/>
      <c r="AF11" s="38"/>
      <c r="AG11" s="295"/>
      <c r="AH11" s="295"/>
      <c r="AI11" s="295"/>
      <c r="AJ11" s="295"/>
      <c r="AK11" s="295"/>
      <c r="AL11" s="295"/>
      <c r="AM11" s="295"/>
      <c r="AN11" s="295"/>
      <c r="AO11" s="295"/>
      <c r="AP11" s="295"/>
      <c r="AQ11" s="295"/>
      <c r="AR11" s="295"/>
      <c r="AS11" s="295"/>
      <c r="AT11" s="295"/>
      <c r="AU11" s="295"/>
      <c r="AV11" s="295"/>
      <c r="AW11" s="295"/>
      <c r="AX11" s="296"/>
      <c r="AY11" s="296"/>
      <c r="AZ11" s="296"/>
    </row>
    <row r="12" spans="1:52" ht="15" customHeight="1">
      <c r="A12" s="181"/>
      <c r="B12" s="231" t="s">
        <v>43</v>
      </c>
      <c r="C12" s="240"/>
      <c r="D12" s="240"/>
      <c r="E12" s="240"/>
      <c r="F12" s="240"/>
      <c r="G12" s="240"/>
      <c r="H12" s="247" t="s">
        <v>81</v>
      </c>
      <c r="I12" s="250"/>
      <c r="J12" s="250"/>
      <c r="K12" s="257"/>
      <c r="L12" s="118"/>
      <c r="M12" s="122"/>
      <c r="N12" s="122"/>
      <c r="O12" s="122"/>
      <c r="P12" s="122"/>
      <c r="Q12" s="122"/>
      <c r="R12" s="122"/>
      <c r="S12" s="122"/>
      <c r="T12" s="122"/>
      <c r="U12" s="122"/>
      <c r="V12" s="122"/>
      <c r="W12" s="122"/>
      <c r="X12" s="122"/>
      <c r="Y12" s="122"/>
      <c r="Z12" s="122"/>
      <c r="AA12" s="122"/>
      <c r="AB12" s="122"/>
      <c r="AC12" s="122"/>
      <c r="AD12" s="122"/>
      <c r="AE12" s="133"/>
      <c r="AG12" s="296"/>
      <c r="AH12" s="296"/>
      <c r="AI12" s="296"/>
      <c r="AJ12" s="296"/>
      <c r="AK12" s="296"/>
      <c r="AL12" s="296"/>
      <c r="AM12" s="296"/>
      <c r="AN12" s="296"/>
      <c r="AO12" s="296"/>
      <c r="AP12" s="296"/>
      <c r="AQ12" s="296"/>
      <c r="AR12" s="296"/>
      <c r="AS12" s="296"/>
      <c r="AT12" s="296"/>
      <c r="AU12" s="296"/>
      <c r="AV12" s="296"/>
      <c r="AW12" s="296"/>
      <c r="AX12" s="296"/>
      <c r="AY12" s="296"/>
      <c r="AZ12" s="296"/>
    </row>
    <row r="13" spans="1:52" ht="15" customHeight="1">
      <c r="A13" s="181"/>
      <c r="B13" s="232"/>
      <c r="C13" s="241"/>
      <c r="D13" s="241"/>
      <c r="E13" s="241"/>
      <c r="F13" s="241"/>
      <c r="G13" s="241"/>
      <c r="H13" s="248" t="s">
        <v>103</v>
      </c>
      <c r="I13" s="251"/>
      <c r="J13" s="251"/>
      <c r="K13" s="258"/>
      <c r="L13" s="265"/>
      <c r="M13" s="267"/>
      <c r="N13" s="267"/>
      <c r="O13" s="267"/>
      <c r="P13" s="267"/>
      <c r="Q13" s="267"/>
      <c r="R13" s="267"/>
      <c r="S13" s="267"/>
      <c r="T13" s="267"/>
      <c r="U13" s="267"/>
      <c r="V13" s="267"/>
      <c r="W13" s="267"/>
      <c r="X13" s="267"/>
      <c r="Y13" s="267"/>
      <c r="Z13" s="267"/>
      <c r="AA13" s="267"/>
      <c r="AB13" s="267"/>
      <c r="AC13" s="267"/>
      <c r="AD13" s="267"/>
      <c r="AE13" s="290"/>
    </row>
    <row r="14" spans="1:52" ht="15" customHeight="1">
      <c r="A14" s="181"/>
      <c r="B14" s="231" t="s">
        <v>114</v>
      </c>
      <c r="C14" s="240"/>
      <c r="D14" s="240"/>
      <c r="E14" s="240"/>
      <c r="F14" s="240"/>
      <c r="G14" s="240"/>
      <c r="H14" s="247" t="s">
        <v>81</v>
      </c>
      <c r="I14" s="250"/>
      <c r="J14" s="250"/>
      <c r="K14" s="257"/>
      <c r="L14" s="118"/>
      <c r="M14" s="122"/>
      <c r="N14" s="122"/>
      <c r="O14" s="122"/>
      <c r="P14" s="122"/>
      <c r="Q14" s="122"/>
      <c r="R14" s="122"/>
      <c r="S14" s="122"/>
      <c r="T14" s="122"/>
      <c r="U14" s="122"/>
      <c r="V14" s="122"/>
      <c r="W14" s="122"/>
      <c r="X14" s="122"/>
      <c r="Y14" s="122"/>
      <c r="Z14" s="122"/>
      <c r="AA14" s="122"/>
      <c r="AB14" s="122"/>
      <c r="AC14" s="122"/>
      <c r="AD14" s="122"/>
      <c r="AE14" s="133"/>
    </row>
    <row r="15" spans="1:52" ht="15" customHeight="1">
      <c r="A15" s="181"/>
      <c r="B15" s="232"/>
      <c r="C15" s="241"/>
      <c r="D15" s="241"/>
      <c r="E15" s="241"/>
      <c r="F15" s="241"/>
      <c r="G15" s="241"/>
      <c r="H15" s="248" t="s">
        <v>103</v>
      </c>
      <c r="I15" s="251"/>
      <c r="J15" s="251"/>
      <c r="K15" s="258"/>
      <c r="L15" s="266"/>
      <c r="M15" s="268"/>
      <c r="N15" s="268"/>
      <c r="O15" s="268"/>
      <c r="P15" s="268"/>
      <c r="Q15" s="268"/>
      <c r="R15" s="268"/>
      <c r="S15" s="56" t="s">
        <v>3</v>
      </c>
      <c r="T15" s="59"/>
      <c r="U15" s="64"/>
      <c r="V15" s="266"/>
      <c r="W15" s="268"/>
      <c r="X15" s="268"/>
      <c r="Y15" s="268"/>
      <c r="Z15" s="268"/>
      <c r="AA15" s="268"/>
      <c r="AB15" s="268"/>
      <c r="AC15" s="268"/>
      <c r="AD15" s="268"/>
      <c r="AE15" s="291"/>
    </row>
    <row r="16" spans="1:52" ht="15" customHeight="1">
      <c r="A16" s="181"/>
      <c r="B16" s="231" t="s">
        <v>318</v>
      </c>
      <c r="C16" s="240"/>
      <c r="D16" s="240"/>
      <c r="E16" s="240"/>
      <c r="F16" s="240"/>
      <c r="G16" s="240"/>
      <c r="H16" s="247" t="s">
        <v>81</v>
      </c>
      <c r="I16" s="250"/>
      <c r="J16" s="250"/>
      <c r="K16" s="257"/>
      <c r="L16" s="118"/>
      <c r="M16" s="122"/>
      <c r="N16" s="122"/>
      <c r="O16" s="122"/>
      <c r="P16" s="122"/>
      <c r="Q16" s="122"/>
      <c r="R16" s="122"/>
      <c r="S16" s="122"/>
      <c r="T16" s="122"/>
      <c r="U16" s="122"/>
      <c r="V16" s="122"/>
      <c r="W16" s="122"/>
      <c r="X16" s="122"/>
      <c r="Y16" s="122"/>
      <c r="Z16" s="122"/>
      <c r="AA16" s="122"/>
      <c r="AB16" s="122"/>
      <c r="AC16" s="122"/>
      <c r="AD16" s="122"/>
      <c r="AE16" s="133"/>
    </row>
    <row r="17" spans="1:40" ht="15" customHeight="1">
      <c r="A17" s="181"/>
      <c r="B17" s="232"/>
      <c r="C17" s="241"/>
      <c r="D17" s="241"/>
      <c r="E17" s="241"/>
      <c r="F17" s="241"/>
      <c r="G17" s="241"/>
      <c r="H17" s="248" t="s">
        <v>103</v>
      </c>
      <c r="I17" s="251"/>
      <c r="J17" s="251"/>
      <c r="K17" s="258"/>
      <c r="L17" s="266"/>
      <c r="M17" s="268"/>
      <c r="N17" s="268"/>
      <c r="O17" s="268"/>
      <c r="P17" s="268"/>
      <c r="Q17" s="268"/>
      <c r="R17" s="268"/>
      <c r="S17" s="56" t="s">
        <v>3</v>
      </c>
      <c r="T17" s="59"/>
      <c r="U17" s="64"/>
      <c r="V17" s="266"/>
      <c r="W17" s="268"/>
      <c r="X17" s="268"/>
      <c r="Y17" s="268"/>
      <c r="Z17" s="268"/>
      <c r="AA17" s="268"/>
      <c r="AB17" s="268"/>
      <c r="AC17" s="268"/>
      <c r="AD17" s="268"/>
      <c r="AE17" s="291"/>
    </row>
    <row r="18" spans="1:40" ht="5.0999999999999996" customHeight="1"/>
    <row r="19" spans="1:40" ht="20.100000000000001" customHeight="1">
      <c r="B19" s="37"/>
    </row>
    <row r="21" spans="1:40" ht="20.100000000000001" customHeight="1">
      <c r="A21" s="230" t="s">
        <v>0</v>
      </c>
    </row>
    <row r="23" spans="1:40" ht="20.100000000000001" customHeight="1">
      <c r="K23" s="259" t="s">
        <v>43</v>
      </c>
      <c r="L23" s="259"/>
      <c r="M23" s="259"/>
      <c r="N23" s="259"/>
      <c r="O23" s="259"/>
      <c r="P23" s="259"/>
      <c r="Q23" s="259"/>
      <c r="R23" s="259"/>
      <c r="S23" s="259"/>
      <c r="T23" s="259"/>
      <c r="U23" s="259"/>
      <c r="V23" s="259"/>
    </row>
    <row r="24" spans="1:40" ht="20.100000000000001" customHeight="1">
      <c r="H24" s="249"/>
      <c r="I24" s="249"/>
      <c r="J24" s="249"/>
      <c r="K24" s="259" t="s">
        <v>129</v>
      </c>
      <c r="L24" s="259"/>
      <c r="M24" s="259"/>
      <c r="N24" s="259"/>
      <c r="O24" s="259"/>
      <c r="P24" s="259"/>
      <c r="Q24" s="259"/>
      <c r="R24" s="259"/>
      <c r="S24" s="259"/>
      <c r="T24" s="259"/>
      <c r="U24" s="259"/>
      <c r="V24" s="259"/>
      <c r="W24" s="249"/>
      <c r="X24" s="249"/>
      <c r="Y24" s="259" t="s">
        <v>80</v>
      </c>
      <c r="Z24" s="259"/>
      <c r="AA24" s="259"/>
      <c r="AB24" s="259"/>
      <c r="AC24" s="259"/>
      <c r="AD24" s="259"/>
      <c r="AE24" s="249"/>
      <c r="AF24" s="249"/>
      <c r="AG24" s="249"/>
    </row>
    <row r="25" spans="1:40" ht="20.100000000000001" customHeight="1">
      <c r="K25" s="259" t="s">
        <v>318</v>
      </c>
      <c r="L25" s="259"/>
      <c r="M25" s="259"/>
      <c r="N25" s="259"/>
      <c r="O25" s="259"/>
      <c r="P25" s="259"/>
      <c r="Q25" s="259"/>
      <c r="R25" s="259"/>
      <c r="S25" s="259"/>
      <c r="T25" s="259"/>
      <c r="U25" s="259"/>
      <c r="V25" s="259"/>
    </row>
    <row r="26" spans="1:40" ht="20.100000000000001" customHeight="1">
      <c r="K26" s="259"/>
      <c r="L26" s="259"/>
      <c r="M26" s="259"/>
      <c r="N26" s="259"/>
      <c r="O26" s="259"/>
      <c r="P26" s="259"/>
      <c r="Q26" s="259"/>
      <c r="R26" s="259"/>
      <c r="S26" s="259"/>
      <c r="T26" s="259"/>
      <c r="U26" s="259"/>
      <c r="V26" s="259"/>
    </row>
    <row r="27" spans="1:40" ht="20.100000000000001" customHeight="1">
      <c r="AM27" s="297"/>
      <c r="AN27" s="299" t="str">
        <f>AG5</f>
        <v>令和　　年　　月　　日</v>
      </c>
    </row>
    <row r="30" spans="1:40" ht="20.100000000000001" customHeight="1">
      <c r="B30" s="233" t="s">
        <v>76</v>
      </c>
      <c r="C30" s="233"/>
      <c r="D30" s="233"/>
      <c r="E30" s="233"/>
      <c r="F30" s="233"/>
      <c r="G30" s="233"/>
      <c r="H30" s="233"/>
      <c r="I30" s="233"/>
      <c r="J30" s="233"/>
      <c r="K30" s="233"/>
      <c r="L30" s="233"/>
      <c r="M30" s="233"/>
      <c r="O30" s="181"/>
    </row>
    <row r="31" spans="1:40" ht="15.95" customHeight="1">
      <c r="B31" s="181"/>
      <c r="C31" s="181"/>
      <c r="D31" s="181"/>
      <c r="E31" s="181"/>
      <c r="G31" s="246"/>
      <c r="H31" s="246"/>
      <c r="I31" s="246"/>
      <c r="J31" s="246"/>
      <c r="K31" s="246"/>
      <c r="L31" s="246"/>
      <c r="M31" s="246"/>
      <c r="O31" s="181"/>
    </row>
    <row r="32" spans="1:40" ht="15.95" customHeight="1">
      <c r="R32" s="278" t="s">
        <v>11</v>
      </c>
      <c r="S32" s="278"/>
      <c r="T32" s="278"/>
      <c r="U32" s="278"/>
      <c r="V32" s="281" t="str">
        <f>IF(L8="","",L8)</f>
        <v/>
      </c>
      <c r="W32" s="281"/>
      <c r="X32" s="281"/>
      <c r="Y32" s="281"/>
      <c r="Z32" s="281"/>
      <c r="AA32" s="281"/>
      <c r="AB32" s="281"/>
      <c r="AC32" s="281"/>
      <c r="AD32" s="281"/>
      <c r="AE32" s="281"/>
      <c r="AF32" s="281"/>
      <c r="AG32" s="281"/>
      <c r="AH32" s="281"/>
      <c r="AI32" s="281"/>
      <c r="AJ32" s="281"/>
      <c r="AK32" s="281"/>
      <c r="AL32" s="281"/>
      <c r="AM32" s="281"/>
      <c r="AN32" s="281"/>
    </row>
    <row r="33" spans="2:41" ht="15.95" customHeight="1">
      <c r="V33" s="282"/>
      <c r="W33" s="282"/>
      <c r="X33" s="282"/>
      <c r="Y33" s="282"/>
      <c r="Z33" s="282"/>
      <c r="AA33" s="282"/>
      <c r="AB33" s="282"/>
      <c r="AC33" s="282"/>
      <c r="AD33" s="282"/>
      <c r="AE33" s="282"/>
      <c r="AF33" s="282"/>
      <c r="AG33" s="282"/>
      <c r="AH33" s="282"/>
      <c r="AI33" s="282"/>
      <c r="AJ33" s="282"/>
      <c r="AK33" s="282"/>
      <c r="AL33" s="282"/>
      <c r="AM33" s="282"/>
      <c r="AN33" s="282"/>
    </row>
    <row r="34" spans="2:41" ht="15.95" customHeight="1">
      <c r="V34" s="283" t="str">
        <f>IF(L9="","",L9)</f>
        <v/>
      </c>
      <c r="W34" s="283"/>
      <c r="X34" s="283"/>
      <c r="Y34" s="283"/>
      <c r="Z34" s="283"/>
      <c r="AA34" s="283"/>
      <c r="AB34" s="283"/>
      <c r="AC34" s="283"/>
      <c r="AD34" s="283"/>
      <c r="AE34" s="283"/>
      <c r="AF34" s="283"/>
      <c r="AG34" s="283"/>
      <c r="AH34" s="283"/>
      <c r="AI34" s="283"/>
      <c r="AJ34" s="283"/>
      <c r="AK34" s="283"/>
      <c r="AL34" s="283"/>
      <c r="AM34" s="283"/>
      <c r="AN34" s="283"/>
    </row>
    <row r="35" spans="2:41" ht="15.95" customHeight="1">
      <c r="R35" s="230" t="s">
        <v>95</v>
      </c>
      <c r="V35" s="284" t="str">
        <f>IF(L10="","",L10)</f>
        <v/>
      </c>
      <c r="W35" s="284"/>
      <c r="X35" s="284"/>
      <c r="Y35" s="284"/>
      <c r="Z35" s="284"/>
      <c r="AA35" s="284"/>
      <c r="AB35" s="288"/>
      <c r="AC35" s="289" t="str">
        <f>IF(L11="","",L11)</f>
        <v/>
      </c>
      <c r="AD35" s="289"/>
      <c r="AE35" s="289"/>
      <c r="AF35" s="289"/>
      <c r="AG35" s="289"/>
      <c r="AH35" s="289"/>
      <c r="AI35" s="289"/>
      <c r="AJ35" s="289"/>
      <c r="AK35" s="289"/>
      <c r="AL35" s="288"/>
      <c r="AM35" s="298" t="s">
        <v>22</v>
      </c>
      <c r="AN35" s="298"/>
    </row>
    <row r="36" spans="2:41" ht="15.95" customHeight="1"/>
    <row r="37" spans="2:41" ht="27.95" customHeight="1">
      <c r="B37" s="234"/>
      <c r="C37" s="242" t="s">
        <v>274</v>
      </c>
      <c r="D37" s="242"/>
      <c r="E37" s="242"/>
      <c r="F37" s="242"/>
      <c r="G37" s="242"/>
      <c r="H37" s="242"/>
      <c r="I37" s="252"/>
      <c r="J37" s="234"/>
      <c r="K37" s="260" t="str">
        <f>IF(L2="","",L2)</f>
        <v/>
      </c>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300"/>
    </row>
    <row r="38" spans="2:41" ht="27.95" customHeight="1">
      <c r="B38" s="234"/>
      <c r="C38" s="242" t="s">
        <v>278</v>
      </c>
      <c r="D38" s="242"/>
      <c r="E38" s="242"/>
      <c r="F38" s="242"/>
      <c r="G38" s="242"/>
      <c r="H38" s="242"/>
      <c r="I38" s="252"/>
      <c r="J38" s="234"/>
      <c r="K38" s="261" t="str">
        <f>"津山市　"&amp;IF(O3="","　　　　　　　　　　",O3)&amp;"　地内"</f>
        <v>津山市　　　　　　　　　　　　地内</v>
      </c>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52"/>
    </row>
    <row r="39" spans="2:41" ht="12" customHeight="1">
      <c r="B39" s="235"/>
      <c r="C39" s="243" t="s">
        <v>117</v>
      </c>
      <c r="D39" s="243"/>
      <c r="E39" s="243"/>
      <c r="F39" s="243"/>
      <c r="G39" s="243"/>
      <c r="H39" s="243"/>
      <c r="I39" s="253"/>
      <c r="J39" s="255"/>
      <c r="K39" s="262"/>
      <c r="L39" s="262"/>
      <c r="M39" s="269"/>
      <c r="N39" s="273"/>
      <c r="O39" s="274"/>
      <c r="P39" s="274"/>
      <c r="Q39" s="274"/>
      <c r="R39" s="274"/>
      <c r="S39" s="274"/>
      <c r="T39" s="279" t="s">
        <v>42</v>
      </c>
      <c r="U39" s="280"/>
      <c r="V39" s="285"/>
      <c r="W39" s="273"/>
      <c r="X39" s="274"/>
      <c r="Y39" s="274"/>
      <c r="Z39" s="274"/>
      <c r="AA39" s="274"/>
      <c r="AB39" s="274"/>
      <c r="AC39" s="279" t="s">
        <v>99</v>
      </c>
      <c r="AD39" s="280"/>
      <c r="AE39" s="285"/>
      <c r="AF39" s="293"/>
      <c r="AG39" s="274"/>
      <c r="AH39" s="274"/>
      <c r="AI39" s="274"/>
      <c r="AJ39" s="274"/>
      <c r="AK39" s="274"/>
      <c r="AL39" s="279" t="s">
        <v>45</v>
      </c>
      <c r="AM39" s="280"/>
      <c r="AN39" s="285"/>
    </row>
    <row r="40" spans="2:41" ht="24" customHeight="1">
      <c r="B40" s="236"/>
      <c r="C40" s="244"/>
      <c r="D40" s="244"/>
      <c r="E40" s="244"/>
      <c r="F40" s="244"/>
      <c r="G40" s="244"/>
      <c r="H40" s="244"/>
      <c r="I40" s="254"/>
      <c r="J40" s="256" t="str">
        <f>AG4</f>
        <v/>
      </c>
      <c r="K40" s="263" t="str">
        <f>AH4</f>
        <v/>
      </c>
      <c r="L40" s="263"/>
      <c r="M40" s="270"/>
      <c r="N40" s="256" t="str">
        <f>AI4</f>
        <v/>
      </c>
      <c r="O40" s="263"/>
      <c r="P40" s="275"/>
      <c r="Q40" s="276" t="str">
        <f>AJ4</f>
        <v/>
      </c>
      <c r="R40" s="263"/>
      <c r="S40" s="275"/>
      <c r="T40" s="276" t="str">
        <f>AK4</f>
        <v/>
      </c>
      <c r="U40" s="263"/>
      <c r="V40" s="270"/>
      <c r="W40" s="286" t="str">
        <f>AL4</f>
        <v/>
      </c>
      <c r="X40" s="287"/>
      <c r="Y40" s="287"/>
      <c r="Z40" s="287" t="str">
        <f>AM4</f>
        <v/>
      </c>
      <c r="AA40" s="287"/>
      <c r="AB40" s="287"/>
      <c r="AC40" s="287" t="str">
        <f>AN4</f>
        <v/>
      </c>
      <c r="AD40" s="287"/>
      <c r="AE40" s="292"/>
      <c r="AF40" s="275" t="str">
        <f>AO4</f>
        <v/>
      </c>
      <c r="AG40" s="287"/>
      <c r="AH40" s="287"/>
      <c r="AI40" s="287" t="str">
        <f>AP4</f>
        <v/>
      </c>
      <c r="AJ40" s="287"/>
      <c r="AK40" s="287"/>
      <c r="AL40" s="287" t="str">
        <f>AQ4</f>
        <v/>
      </c>
      <c r="AM40" s="287"/>
      <c r="AN40" s="292"/>
    </row>
    <row r="41" spans="2:41" ht="27.95" customHeight="1">
      <c r="B41" s="237"/>
      <c r="C41" s="237"/>
      <c r="D41" s="237"/>
      <c r="E41" s="237"/>
      <c r="F41" s="245" t="s">
        <v>136</v>
      </c>
      <c r="G41" s="245"/>
      <c r="H41" s="245"/>
      <c r="I41" s="245"/>
      <c r="J41" s="234"/>
      <c r="K41" s="261" t="str">
        <f>AG6</f>
        <v>令　和　　　　年　　　　月　　　　日</v>
      </c>
      <c r="L41" s="261"/>
      <c r="M41" s="261"/>
      <c r="N41" s="261"/>
      <c r="O41" s="261"/>
      <c r="P41" s="261"/>
      <c r="Q41" s="261"/>
      <c r="R41" s="261"/>
      <c r="S41" s="261"/>
      <c r="T41" s="261"/>
      <c r="U41" s="261"/>
      <c r="V41" s="261"/>
      <c r="W41" s="261"/>
      <c r="X41" s="261"/>
      <c r="Y41" s="261"/>
      <c r="Z41" s="242"/>
      <c r="AA41" s="242"/>
      <c r="AB41" s="242"/>
      <c r="AC41" s="242"/>
      <c r="AD41" s="242"/>
      <c r="AE41" s="242"/>
      <c r="AF41" s="261"/>
      <c r="AG41" s="261"/>
      <c r="AH41" s="261"/>
      <c r="AI41" s="261"/>
      <c r="AJ41" s="261"/>
      <c r="AK41" s="261"/>
      <c r="AL41" s="261"/>
      <c r="AM41" s="261"/>
      <c r="AN41" s="252"/>
    </row>
    <row r="42" spans="2:41" ht="27.95" customHeight="1">
      <c r="B42" s="237"/>
      <c r="C42" s="237"/>
      <c r="D42" s="237"/>
      <c r="E42" s="237"/>
      <c r="F42" s="245" t="s">
        <v>142</v>
      </c>
      <c r="G42" s="245"/>
      <c r="H42" s="245"/>
      <c r="I42" s="245"/>
      <c r="J42" s="234"/>
      <c r="K42" s="261" t="str">
        <f>AG7</f>
        <v>令　和　　　　年　　　　月　　　　日</v>
      </c>
      <c r="L42" s="261"/>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52"/>
    </row>
    <row r="43" spans="2:41" ht="15.95" customHeight="1"/>
    <row r="44" spans="2:41" ht="15.95" customHeight="1">
      <c r="B44" s="238" t="s">
        <v>320</v>
      </c>
    </row>
    <row r="45" spans="2:41" ht="15.95" customHeight="1">
      <c r="B45" s="238" t="s">
        <v>261</v>
      </c>
    </row>
    <row r="46" spans="2:41" ht="15.95" customHeight="1">
      <c r="B46" s="238" t="s">
        <v>267</v>
      </c>
    </row>
    <row r="47" spans="2:41" ht="15.95" customHeight="1">
      <c r="B47" s="239"/>
    </row>
    <row r="48" spans="2:41" ht="15.95" customHeight="1">
      <c r="B48" s="12" t="s">
        <v>44</v>
      </c>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row>
    <row r="49" spans="2:41" ht="15.95" customHeight="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row>
    <row r="50" spans="2:41" ht="15.95" customHeight="1">
      <c r="B50" s="181"/>
      <c r="C50" s="181" t="s">
        <v>43</v>
      </c>
      <c r="D50" s="181"/>
      <c r="E50" s="181"/>
      <c r="F50" s="181"/>
      <c r="G50" s="181"/>
      <c r="H50" s="181"/>
      <c r="I50" s="181" t="s">
        <v>11</v>
      </c>
      <c r="J50" s="181"/>
      <c r="K50" s="181"/>
      <c r="L50" s="181"/>
      <c r="M50" s="271" t="str">
        <f>IF(L12="","",L12)</f>
        <v/>
      </c>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181"/>
      <c r="AM50" s="181"/>
      <c r="AN50" s="181"/>
      <c r="AO50" s="181"/>
    </row>
    <row r="51" spans="2:41" ht="15.95" customHeight="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row>
    <row r="52" spans="2:41" ht="15.95" customHeight="1">
      <c r="B52" s="181"/>
      <c r="C52" s="181"/>
      <c r="D52" s="181"/>
      <c r="E52" s="181"/>
      <c r="F52" s="181"/>
      <c r="G52" s="181"/>
      <c r="H52" s="181"/>
      <c r="I52" s="181" t="s">
        <v>106</v>
      </c>
      <c r="J52" s="181"/>
      <c r="K52" s="181"/>
      <c r="L52" s="181"/>
      <c r="M52" s="272" t="str">
        <f>IF(L13="","",L13)</f>
        <v/>
      </c>
      <c r="N52" s="272"/>
      <c r="O52" s="272"/>
      <c r="P52" s="272"/>
      <c r="Q52" s="272"/>
      <c r="R52" s="272"/>
      <c r="S52" s="272"/>
      <c r="T52" s="272"/>
      <c r="U52" s="272"/>
      <c r="V52" s="271"/>
      <c r="W52" s="271"/>
      <c r="X52" s="271"/>
      <c r="Y52" s="271"/>
      <c r="Z52" s="271"/>
      <c r="AA52" s="271"/>
      <c r="AB52" s="271"/>
      <c r="AC52" s="271"/>
      <c r="AD52" s="271"/>
      <c r="AE52" s="271"/>
      <c r="AF52" s="271"/>
      <c r="AG52" s="271"/>
      <c r="AH52" s="271"/>
      <c r="AI52" s="271"/>
      <c r="AJ52" s="271"/>
      <c r="AK52" s="271"/>
      <c r="AL52" s="181"/>
      <c r="AM52" s="181"/>
      <c r="AN52" s="181"/>
      <c r="AO52" s="181"/>
    </row>
    <row r="53" spans="2:41" ht="15.95" customHeight="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row>
    <row r="54" spans="2:41" ht="15.95" customHeight="1">
      <c r="B54" s="181"/>
      <c r="C54" s="181" t="s">
        <v>114</v>
      </c>
      <c r="D54" s="181"/>
      <c r="E54" s="181"/>
      <c r="F54" s="181"/>
      <c r="G54" s="181"/>
      <c r="H54" s="181"/>
      <c r="I54" s="181" t="s">
        <v>11</v>
      </c>
      <c r="J54" s="181"/>
      <c r="K54" s="181"/>
      <c r="L54" s="181"/>
      <c r="M54" s="271" t="str">
        <f>IF(L14="","",L14)</f>
        <v/>
      </c>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181"/>
      <c r="AM54" s="181"/>
      <c r="AN54" s="181"/>
      <c r="AO54" s="181"/>
    </row>
    <row r="55" spans="2:41" ht="15.95" customHeight="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row>
    <row r="56" spans="2:41" ht="15.95" customHeight="1">
      <c r="B56" s="181"/>
      <c r="C56" s="181"/>
      <c r="D56" s="181"/>
      <c r="E56" s="181"/>
      <c r="F56" s="181"/>
      <c r="G56" s="181"/>
      <c r="H56" s="181"/>
      <c r="I56" s="181" t="s">
        <v>106</v>
      </c>
      <c r="J56" s="181"/>
      <c r="K56" s="181"/>
      <c r="L56" s="181"/>
      <c r="M56" s="272" t="str">
        <f>IF(L15="","",L15)</f>
        <v/>
      </c>
      <c r="N56" s="272"/>
      <c r="O56" s="272"/>
      <c r="P56" s="272"/>
      <c r="Q56" s="272"/>
      <c r="R56" s="272"/>
      <c r="S56" s="272"/>
      <c r="T56" s="272"/>
      <c r="U56" s="272"/>
      <c r="V56" s="271"/>
      <c r="W56" s="271"/>
      <c r="X56" s="271"/>
      <c r="Y56" s="271"/>
      <c r="Z56" s="271"/>
      <c r="AA56" s="271"/>
      <c r="AB56" s="271"/>
      <c r="AC56" s="271"/>
      <c r="AD56" s="271"/>
      <c r="AE56" s="271"/>
      <c r="AF56" s="271"/>
      <c r="AG56" s="271"/>
      <c r="AH56" s="271"/>
      <c r="AI56" s="271"/>
      <c r="AJ56" s="271"/>
      <c r="AK56" s="271"/>
      <c r="AL56" s="181"/>
      <c r="AM56" s="181"/>
      <c r="AN56" s="181"/>
      <c r="AO56" s="181"/>
    </row>
    <row r="57" spans="2:41" ht="15.95" customHeight="1">
      <c r="B57" s="181"/>
      <c r="C57" s="181"/>
      <c r="D57" s="181"/>
      <c r="E57" s="181"/>
      <c r="F57" s="181"/>
      <c r="G57" s="181"/>
      <c r="H57" s="181"/>
      <c r="I57" s="181"/>
      <c r="J57" s="181"/>
      <c r="K57" s="181"/>
      <c r="L57" s="181"/>
      <c r="M57" s="181" t="s">
        <v>147</v>
      </c>
      <c r="N57" s="181"/>
      <c r="O57" s="181"/>
      <c r="P57" s="181"/>
      <c r="Q57" s="277" t="str">
        <f>IF(V15="","",V15)</f>
        <v/>
      </c>
      <c r="R57" s="277"/>
      <c r="S57" s="277"/>
      <c r="T57" s="277"/>
      <c r="U57" s="277"/>
      <c r="V57" s="277"/>
      <c r="W57" s="277"/>
      <c r="X57" s="277"/>
      <c r="Y57" s="277"/>
      <c r="Z57" s="277"/>
      <c r="AA57" s="277"/>
      <c r="AB57" s="277"/>
      <c r="AC57" s="277"/>
      <c r="AD57" s="277"/>
      <c r="AE57" s="277"/>
      <c r="AF57" s="277"/>
      <c r="AG57" s="277"/>
      <c r="AH57" s="277"/>
      <c r="AI57" s="277"/>
      <c r="AJ57" s="181" t="s">
        <v>73</v>
      </c>
      <c r="AK57" s="181"/>
      <c r="AL57" s="181"/>
      <c r="AM57" s="181"/>
      <c r="AN57" s="181"/>
      <c r="AO57" s="181"/>
    </row>
    <row r="58" spans="2:41" ht="15.95" customHeight="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row>
    <row r="59" spans="2:41" ht="15.95" customHeight="1">
      <c r="B59" s="181"/>
      <c r="C59" s="181" t="s">
        <v>318</v>
      </c>
      <c r="D59" s="181"/>
      <c r="E59" s="181"/>
      <c r="F59" s="181"/>
      <c r="G59" s="181"/>
      <c r="H59" s="181"/>
      <c r="I59" s="181" t="s">
        <v>11</v>
      </c>
      <c r="J59" s="181"/>
      <c r="K59" s="181"/>
      <c r="L59" s="181"/>
      <c r="M59" s="271" t="str">
        <f>IF(L16="","",L16)</f>
        <v/>
      </c>
      <c r="N59" s="271"/>
      <c r="O59" s="271"/>
      <c r="P59" s="271"/>
      <c r="Q59" s="271"/>
      <c r="R59" s="271"/>
      <c r="S59" s="271"/>
      <c r="T59" s="271"/>
      <c r="U59" s="271"/>
      <c r="V59" s="271"/>
      <c r="W59" s="271"/>
      <c r="X59" s="271"/>
      <c r="Y59" s="271"/>
      <c r="Z59" s="271"/>
      <c r="AA59" s="271"/>
      <c r="AB59" s="271"/>
      <c r="AC59" s="271"/>
      <c r="AD59" s="271"/>
      <c r="AE59" s="271"/>
      <c r="AF59" s="271"/>
      <c r="AG59" s="271"/>
      <c r="AH59" s="271"/>
      <c r="AI59" s="271"/>
      <c r="AJ59" s="271"/>
      <c r="AK59" s="271"/>
      <c r="AL59" s="181"/>
      <c r="AM59" s="181"/>
      <c r="AN59" s="181"/>
      <c r="AO59" s="181"/>
    </row>
    <row r="60" spans="2:41" ht="15.95" customHeight="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row>
    <row r="61" spans="2:41" ht="15.95" customHeight="1">
      <c r="B61" s="181"/>
      <c r="C61" s="181"/>
      <c r="D61" s="181"/>
      <c r="E61" s="181"/>
      <c r="F61" s="181"/>
      <c r="G61" s="181"/>
      <c r="H61" s="181"/>
      <c r="I61" s="181" t="s">
        <v>106</v>
      </c>
      <c r="J61" s="181"/>
      <c r="K61" s="181"/>
      <c r="L61" s="181"/>
      <c r="M61" s="272" t="str">
        <f>IF(L17="","",L17)</f>
        <v/>
      </c>
      <c r="N61" s="272"/>
      <c r="O61" s="272"/>
      <c r="P61" s="272"/>
      <c r="Q61" s="272"/>
      <c r="R61" s="272"/>
      <c r="S61" s="272"/>
      <c r="T61" s="272"/>
      <c r="U61" s="272"/>
      <c r="V61" s="271"/>
      <c r="W61" s="271"/>
      <c r="X61" s="271"/>
      <c r="Y61" s="271"/>
      <c r="Z61" s="271"/>
      <c r="AA61" s="271"/>
      <c r="AB61" s="271"/>
      <c r="AC61" s="271"/>
      <c r="AD61" s="271"/>
      <c r="AE61" s="271"/>
      <c r="AF61" s="271"/>
      <c r="AG61" s="271"/>
      <c r="AH61" s="271"/>
      <c r="AI61" s="271"/>
      <c r="AJ61" s="271"/>
      <c r="AK61" s="271"/>
      <c r="AL61" s="181"/>
      <c r="AM61" s="181"/>
      <c r="AN61" s="181"/>
      <c r="AO61" s="181"/>
    </row>
    <row r="62" spans="2:41" ht="15.95" customHeight="1">
      <c r="M62" s="181" t="s">
        <v>147</v>
      </c>
      <c r="N62" s="181"/>
      <c r="O62" s="181"/>
      <c r="P62" s="181"/>
      <c r="Q62" s="277" t="str">
        <f>IF(V17="","",V17)</f>
        <v/>
      </c>
      <c r="R62" s="277"/>
      <c r="S62" s="277"/>
      <c r="T62" s="277"/>
      <c r="U62" s="277"/>
      <c r="V62" s="277"/>
      <c r="W62" s="277"/>
      <c r="X62" s="277"/>
      <c r="Y62" s="277"/>
      <c r="Z62" s="277"/>
      <c r="AA62" s="277"/>
      <c r="AB62" s="277"/>
      <c r="AC62" s="277"/>
      <c r="AD62" s="277"/>
      <c r="AE62" s="277"/>
      <c r="AF62" s="277"/>
      <c r="AG62" s="277"/>
      <c r="AH62" s="277"/>
      <c r="AI62" s="277"/>
      <c r="AJ62" s="181" t="s">
        <v>73</v>
      </c>
    </row>
    <row r="63" spans="2:41" ht="15.95" customHeight="1"/>
    <row r="64" spans="2:41" ht="20.100000000000001" customHeight="1">
      <c r="AO64" s="36" t="str">
        <f>目次!F1</f>
        <v>【契約監理/20240401/第1版】</v>
      </c>
    </row>
  </sheetData>
  <sheetProtection password="CF8E" sheet="1" objects="1" scenarios="1" selectLockedCells="1"/>
  <mergeCells count="115">
    <mergeCell ref="B2:K2"/>
    <mergeCell ref="L2:AE2"/>
    <mergeCell ref="AG2:AQ2"/>
    <mergeCell ref="B3:K3"/>
    <mergeCell ref="L3:N3"/>
    <mergeCell ref="O3:W3"/>
    <mergeCell ref="X3:AC3"/>
    <mergeCell ref="AG3:AQ3"/>
    <mergeCell ref="B4:K4"/>
    <mergeCell ref="L4:Z4"/>
    <mergeCell ref="B5:K5"/>
    <mergeCell ref="L5:N5"/>
    <mergeCell ref="O5:P5"/>
    <mergeCell ref="Q5:R5"/>
    <mergeCell ref="S5:T5"/>
    <mergeCell ref="U5:V5"/>
    <mergeCell ref="W5:X5"/>
    <mergeCell ref="Y5:Z5"/>
    <mergeCell ref="B6:K6"/>
    <mergeCell ref="L6:N6"/>
    <mergeCell ref="O6:P6"/>
    <mergeCell ref="Q6:R6"/>
    <mergeCell ref="S6:T6"/>
    <mergeCell ref="U6:V6"/>
    <mergeCell ref="W6:X6"/>
    <mergeCell ref="Y6:Z6"/>
    <mergeCell ref="B7:K7"/>
    <mergeCell ref="L7:N7"/>
    <mergeCell ref="O7:P7"/>
    <mergeCell ref="Q7:R7"/>
    <mergeCell ref="S7:T7"/>
    <mergeCell ref="U7:V7"/>
    <mergeCell ref="W7:X7"/>
    <mergeCell ref="Y7:Z7"/>
    <mergeCell ref="B8:E8"/>
    <mergeCell ref="F8:K8"/>
    <mergeCell ref="L8:AE8"/>
    <mergeCell ref="B9:E9"/>
    <mergeCell ref="F9:K9"/>
    <mergeCell ref="L9:AE9"/>
    <mergeCell ref="B10:E10"/>
    <mergeCell ref="F10:K10"/>
    <mergeCell ref="L10:AE10"/>
    <mergeCell ref="B11:E11"/>
    <mergeCell ref="F11:K11"/>
    <mergeCell ref="L11:AE11"/>
    <mergeCell ref="B12:F12"/>
    <mergeCell ref="H12:K12"/>
    <mergeCell ref="L12:AE12"/>
    <mergeCell ref="H13:K13"/>
    <mergeCell ref="L13:AE13"/>
    <mergeCell ref="B14:F14"/>
    <mergeCell ref="H14:K14"/>
    <mergeCell ref="L14:AE14"/>
    <mergeCell ref="H15:K15"/>
    <mergeCell ref="L15:R15"/>
    <mergeCell ref="S15:U15"/>
    <mergeCell ref="V15:AE15"/>
    <mergeCell ref="H16:K16"/>
    <mergeCell ref="L16:AE16"/>
    <mergeCell ref="H17:K17"/>
    <mergeCell ref="L17:R17"/>
    <mergeCell ref="S17:U17"/>
    <mergeCell ref="V17:AE17"/>
    <mergeCell ref="K23:V23"/>
    <mergeCell ref="K24:V24"/>
    <mergeCell ref="Y24:AD24"/>
    <mergeCell ref="K25:V25"/>
    <mergeCell ref="B30:M30"/>
    <mergeCell ref="R32:U32"/>
    <mergeCell ref="V32:AN32"/>
    <mergeCell ref="V33:AN33"/>
    <mergeCell ref="V34:AN34"/>
    <mergeCell ref="V35:AA35"/>
    <mergeCell ref="AC35:AK35"/>
    <mergeCell ref="AM35:AN35"/>
    <mergeCell ref="C37:H37"/>
    <mergeCell ref="K37:AM37"/>
    <mergeCell ref="C38:H38"/>
    <mergeCell ref="K38:AN38"/>
    <mergeCell ref="J39:M39"/>
    <mergeCell ref="N39:P39"/>
    <mergeCell ref="Q39:S39"/>
    <mergeCell ref="T39:V39"/>
    <mergeCell ref="W39:Y39"/>
    <mergeCell ref="Z39:AB39"/>
    <mergeCell ref="AC39:AE39"/>
    <mergeCell ref="AF39:AH39"/>
    <mergeCell ref="AI39:AK39"/>
    <mergeCell ref="AL39:AN39"/>
    <mergeCell ref="K40:M40"/>
    <mergeCell ref="N40:P40"/>
    <mergeCell ref="Q40:S40"/>
    <mergeCell ref="T40:V40"/>
    <mergeCell ref="W40:Y40"/>
    <mergeCell ref="Z40:AB40"/>
    <mergeCell ref="AC40:AE40"/>
    <mergeCell ref="AF40:AH40"/>
    <mergeCell ref="AI40:AK40"/>
    <mergeCell ref="AL40:AN40"/>
    <mergeCell ref="F41:I41"/>
    <mergeCell ref="F42:I42"/>
    <mergeCell ref="B48:AO48"/>
    <mergeCell ref="M50:AK50"/>
    <mergeCell ref="M52:U52"/>
    <mergeCell ref="M54:AK54"/>
    <mergeCell ref="M56:U56"/>
    <mergeCell ref="Q57:AI57"/>
    <mergeCell ref="M59:AK59"/>
    <mergeCell ref="M61:U61"/>
    <mergeCell ref="Q62:AI62"/>
    <mergeCell ref="B39:B40"/>
    <mergeCell ref="C39:H40"/>
    <mergeCell ref="I39:I40"/>
    <mergeCell ref="B41:E42"/>
  </mergeCells>
  <phoneticPr fontId="21"/>
  <pageMargins left="0.78740157480314965" right="0.59055118110236227" top="0.78740157480314965" bottom="0.19685039370078741" header="0.51181102362204722" footer="0.51181102362204722"/>
  <pageSetup paperSize="9" fitToWidth="1" fitToHeight="1" orientation="portrait" usePrinterDefaults="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Z69"/>
  <sheetViews>
    <sheetView showZeros="0" zoomScale="80" zoomScaleNormal="80" workbookViewId="0">
      <pane ySplit="20" topLeftCell="A21" activePane="bottomLeft" state="frozen"/>
      <selection pane="bottomLeft" activeCell="L2" sqref="L2:AE2"/>
    </sheetView>
  </sheetViews>
  <sheetFormatPr defaultColWidth="2.125" defaultRowHeight="20.100000000000001" customHeight="1"/>
  <cols>
    <col min="1" max="40" width="2.125" style="230"/>
    <col min="41" max="41" width="2" style="230" customWidth="1"/>
    <col min="42" max="16384" width="2.125" style="230"/>
  </cols>
  <sheetData>
    <row r="1" spans="1:52" ht="5.0999999999999996" customHeight="1">
      <c r="A1" s="181"/>
      <c r="B1" s="181"/>
      <c r="C1" s="181"/>
      <c r="D1" s="181"/>
      <c r="E1" s="181"/>
      <c r="F1" s="181"/>
      <c r="G1" s="181"/>
    </row>
    <row r="2" spans="1:52" ht="15" customHeight="1">
      <c r="A2" s="18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99"/>
      <c r="AG2" s="209">
        <f>L4</f>
        <v>0</v>
      </c>
      <c r="AH2" s="209"/>
      <c r="AI2" s="209"/>
      <c r="AJ2" s="209"/>
      <c r="AK2" s="209"/>
      <c r="AL2" s="209"/>
      <c r="AM2" s="209"/>
      <c r="AN2" s="209"/>
      <c r="AO2" s="209"/>
      <c r="AP2" s="209"/>
      <c r="AQ2" s="209"/>
      <c r="AR2" s="99"/>
      <c r="AS2" s="99"/>
      <c r="AT2" s="99"/>
      <c r="AU2" s="99"/>
      <c r="AV2" s="99"/>
      <c r="AW2" s="99"/>
      <c r="AX2" s="294"/>
      <c r="AY2" s="296"/>
      <c r="AZ2" s="296"/>
    </row>
    <row r="3" spans="1:52" ht="15" customHeight="1">
      <c r="A3" s="18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99"/>
      <c r="AG3" s="209">
        <f>IF(L4="",0,LEN(AG2))</f>
        <v>0</v>
      </c>
      <c r="AH3" s="209"/>
      <c r="AI3" s="209"/>
      <c r="AJ3" s="209"/>
      <c r="AK3" s="209"/>
      <c r="AL3" s="209"/>
      <c r="AM3" s="209"/>
      <c r="AN3" s="209"/>
      <c r="AO3" s="209"/>
      <c r="AP3" s="209"/>
      <c r="AQ3" s="209"/>
      <c r="AR3" s="99"/>
      <c r="AS3" s="99"/>
      <c r="AT3" s="99"/>
      <c r="AU3" s="99"/>
      <c r="AV3" s="99"/>
      <c r="AW3" s="99"/>
      <c r="AX3" s="294"/>
      <c r="AY3" s="296"/>
      <c r="AZ3" s="296"/>
    </row>
    <row r="4" spans="1:52" ht="15" customHeight="1">
      <c r="A4" s="181"/>
      <c r="B4" s="40" t="s">
        <v>256</v>
      </c>
      <c r="C4" s="44"/>
      <c r="D4" s="44"/>
      <c r="E4" s="44"/>
      <c r="F4" s="44"/>
      <c r="G4" s="44"/>
      <c r="H4" s="44"/>
      <c r="I4" s="44"/>
      <c r="J4" s="44"/>
      <c r="K4" s="61"/>
      <c r="L4" s="67"/>
      <c r="M4" s="73"/>
      <c r="N4" s="73"/>
      <c r="O4" s="73"/>
      <c r="P4" s="73"/>
      <c r="Q4" s="73"/>
      <c r="R4" s="73"/>
      <c r="S4" s="73"/>
      <c r="T4" s="73"/>
      <c r="U4" s="73"/>
      <c r="V4" s="73"/>
      <c r="W4" s="73"/>
      <c r="X4" s="73"/>
      <c r="Y4" s="73"/>
      <c r="Z4" s="73"/>
      <c r="AA4" s="89" t="s">
        <v>32</v>
      </c>
      <c r="AB4" s="84"/>
      <c r="AC4" s="84"/>
      <c r="AD4" s="84"/>
      <c r="AE4" s="93"/>
      <c r="AF4" s="99"/>
      <c r="AG4" s="209" t="str">
        <f>IF(AG3=10,"￥","")</f>
        <v/>
      </c>
      <c r="AH4" s="209" t="str">
        <f>IF(AG3=9,"￥",IF(AG3&gt;=10,DBCS(MID(AG2,AG3-9,1)),""))</f>
        <v/>
      </c>
      <c r="AI4" s="209" t="str">
        <f>IF(AG3=8,"￥",IF(AG3&gt;=9,DBCS(MID(AG2,AG3-8,1)),""))</f>
        <v/>
      </c>
      <c r="AJ4" s="209" t="str">
        <f>IF(AG3=7,"￥",IF(AG3&gt;=8,DBCS(MID(AG2,AG3-7,1)),""))</f>
        <v/>
      </c>
      <c r="AK4" s="209" t="str">
        <f>IF(AG3=6,"￥",IF(AG3&gt;=7,DBCS(MID(AG2,AG3-6,1)),""))</f>
        <v/>
      </c>
      <c r="AL4" s="209" t="str">
        <f>IF(AG3=5,"￥",IF(AG3&gt;=6,DBCS(MID(AG2,AG3-5,1)),""))</f>
        <v/>
      </c>
      <c r="AM4" s="209" t="str">
        <f>IF(AG3=4,"￥",IF(AG3&gt;=5,DBCS(MID(AG2,AG3-4,1)),""))</f>
        <v/>
      </c>
      <c r="AN4" s="209" t="str">
        <f>IF(AG3=3,"￥",IF(AG3&gt;=4,DBCS(MID(AG2,AG3-3,1)),""))</f>
        <v/>
      </c>
      <c r="AO4" s="209" t="str">
        <f>IF(AG3=2,"￥",IF(AG3&gt;=3,DBCS(MID(AG2,AG3-2,1)),""))</f>
        <v/>
      </c>
      <c r="AP4" s="209" t="str">
        <f>IF(AG3=1,"￥",IF(AG3&gt;=2,DBCS(MID(AG2,AG3-1,1)),""))</f>
        <v/>
      </c>
      <c r="AQ4" s="209" t="str">
        <f>IF(AG3&gt;0,DBCS(RIGHT(AG2,1)),"")</f>
        <v/>
      </c>
      <c r="AR4" s="99"/>
      <c r="AS4" s="99"/>
      <c r="AT4" s="99"/>
      <c r="AU4" s="99"/>
      <c r="AV4" s="99"/>
      <c r="AW4" s="99"/>
      <c r="AX4" s="294"/>
      <c r="AY4" s="296"/>
      <c r="AZ4" s="296"/>
    </row>
    <row r="5" spans="1:52" ht="15" customHeight="1">
      <c r="A5" s="181"/>
      <c r="B5" s="40" t="s">
        <v>51</v>
      </c>
      <c r="C5" s="44"/>
      <c r="D5" s="44"/>
      <c r="E5" s="44"/>
      <c r="F5" s="44"/>
      <c r="G5" s="44"/>
      <c r="H5" s="44"/>
      <c r="I5" s="44"/>
      <c r="J5" s="44"/>
      <c r="K5" s="61"/>
      <c r="L5" s="68" t="s">
        <v>301</v>
      </c>
      <c r="M5" s="74"/>
      <c r="N5" s="74"/>
      <c r="O5" s="74"/>
      <c r="P5" s="74"/>
      <c r="Q5" s="83" t="s">
        <v>68</v>
      </c>
      <c r="R5" s="83"/>
      <c r="S5" s="74"/>
      <c r="T5" s="74"/>
      <c r="U5" s="83" t="s">
        <v>77</v>
      </c>
      <c r="V5" s="83"/>
      <c r="W5" s="74"/>
      <c r="X5" s="74"/>
      <c r="Y5" s="83" t="s">
        <v>9</v>
      </c>
      <c r="Z5" s="83"/>
      <c r="AA5" s="83"/>
      <c r="AB5" s="83"/>
      <c r="AC5" s="83"/>
      <c r="AD5" s="83"/>
      <c r="AE5" s="94"/>
      <c r="AF5" s="99"/>
      <c r="AG5" s="99" t="str">
        <f>L5&amp;IF(O5="","　　年　　月　　日",IF(O5&lt;10,"　","")&amp;DBCS(O5)&amp;"年"&amp;IF(S5&lt;10,"　","")&amp;DBCS(S5)&amp;"月"&amp;IF(W5&lt;10,"　","")&amp;DBCS(W5)&amp;"日")</f>
        <v>令和　　年　　月　　日</v>
      </c>
      <c r="AH5" s="99"/>
      <c r="AI5" s="99"/>
      <c r="AJ5" s="99"/>
      <c r="AK5" s="99"/>
      <c r="AL5" s="99"/>
      <c r="AM5" s="99"/>
      <c r="AN5" s="99"/>
      <c r="AO5" s="99"/>
      <c r="AP5" s="99"/>
      <c r="AQ5" s="99"/>
      <c r="AR5" s="99"/>
      <c r="AS5" s="99"/>
      <c r="AT5" s="99"/>
      <c r="AU5" s="99"/>
      <c r="AV5" s="99"/>
      <c r="AW5" s="99"/>
      <c r="AX5" s="294"/>
      <c r="AY5" s="296"/>
      <c r="AZ5" s="296"/>
    </row>
    <row r="6" spans="1:52" ht="15" customHeight="1">
      <c r="A6" s="181"/>
      <c r="B6" s="40" t="s">
        <v>58</v>
      </c>
      <c r="C6" s="44"/>
      <c r="D6" s="44"/>
      <c r="E6" s="44"/>
      <c r="F6" s="44"/>
      <c r="G6" s="44"/>
      <c r="H6" s="44"/>
      <c r="I6" s="44"/>
      <c r="J6" s="44"/>
      <c r="K6" s="61"/>
      <c r="L6" s="264" t="str">
        <f>IF(L5="","",L5)</f>
        <v>令和</v>
      </c>
      <c r="M6" s="83"/>
      <c r="N6" s="83"/>
      <c r="O6" s="83" t="str">
        <f>IF(O5="","",O5)</f>
        <v/>
      </c>
      <c r="P6" s="83"/>
      <c r="Q6" s="83" t="s">
        <v>68</v>
      </c>
      <c r="R6" s="83"/>
      <c r="S6" s="83" t="str">
        <f>IF(S5="","",S5)</f>
        <v/>
      </c>
      <c r="T6" s="83"/>
      <c r="U6" s="83" t="s">
        <v>77</v>
      </c>
      <c r="V6" s="83"/>
      <c r="W6" s="83" t="str">
        <f>IF(W5="","",W5)</f>
        <v/>
      </c>
      <c r="X6" s="83"/>
      <c r="Y6" s="83" t="s">
        <v>9</v>
      </c>
      <c r="Z6" s="83"/>
      <c r="AA6" s="83"/>
      <c r="AB6" s="83"/>
      <c r="AC6" s="83"/>
      <c r="AD6" s="83"/>
      <c r="AE6" s="94"/>
      <c r="AF6" s="99"/>
      <c r="AG6" s="99" t="str">
        <f>LEFT(L6,1)&amp;"　"&amp;RIGHT(L6,1)&amp;IF(O6="","　　　　年　　　　月　　　　日",IF(O6&lt;10,"　　","　")&amp;DBCS(O6)&amp;"　年"&amp;IF(S6&lt;10,"　　","　")&amp;DBCS(S6)&amp;"　月"&amp;IF(W6&lt;10,"　　","　")&amp;DBCS(W6)&amp;"　日")</f>
        <v>令　和　　　　年　　　　月　　　　日</v>
      </c>
      <c r="AH6" s="99"/>
      <c r="AI6" s="99"/>
      <c r="AJ6" s="99"/>
      <c r="AK6" s="99"/>
      <c r="AL6" s="99"/>
      <c r="AM6" s="99"/>
      <c r="AN6" s="99"/>
      <c r="AO6" s="99"/>
      <c r="AP6" s="99"/>
      <c r="AQ6" s="99"/>
      <c r="AR6" s="99"/>
      <c r="AS6" s="99"/>
      <c r="AT6" s="99"/>
      <c r="AU6" s="99"/>
      <c r="AV6" s="99"/>
      <c r="AW6" s="99"/>
      <c r="AX6" s="294"/>
      <c r="AY6" s="296"/>
      <c r="AZ6" s="296"/>
    </row>
    <row r="7" spans="1:52" ht="15" customHeight="1">
      <c r="A7" s="181"/>
      <c r="B7" s="40" t="s">
        <v>124</v>
      </c>
      <c r="C7" s="44"/>
      <c r="D7" s="44"/>
      <c r="E7" s="44"/>
      <c r="F7" s="44"/>
      <c r="G7" s="44"/>
      <c r="H7" s="44"/>
      <c r="I7" s="44"/>
      <c r="J7" s="44"/>
      <c r="K7" s="61"/>
      <c r="L7" s="68" t="s">
        <v>301</v>
      </c>
      <c r="M7" s="74"/>
      <c r="N7" s="74"/>
      <c r="O7" s="74"/>
      <c r="P7" s="74"/>
      <c r="Q7" s="83" t="s">
        <v>68</v>
      </c>
      <c r="R7" s="83"/>
      <c r="S7" s="74"/>
      <c r="T7" s="74"/>
      <c r="U7" s="83" t="s">
        <v>77</v>
      </c>
      <c r="V7" s="83"/>
      <c r="W7" s="74"/>
      <c r="X7" s="74"/>
      <c r="Y7" s="83" t="s">
        <v>9</v>
      </c>
      <c r="Z7" s="83"/>
      <c r="AA7" s="83"/>
      <c r="AB7" s="83"/>
      <c r="AC7" s="83"/>
      <c r="AD7" s="83"/>
      <c r="AE7" s="94"/>
      <c r="AF7" s="99"/>
      <c r="AG7" s="99" t="str">
        <f>LEFT(L7,1)&amp;"　"&amp;RIGHT(L7,1)&amp;IF(O7="","　　　　年　　　　月　　　　日",IF(O7&lt;10,"　　","　")&amp;DBCS(O7)&amp;"　年"&amp;IF(S7&lt;10,"　　","　")&amp;DBCS(S7)&amp;"　月"&amp;IF(W7&lt;10,"　　","　")&amp;DBCS(W7)&amp;"　日")</f>
        <v>令　和　　　　年　　　　月　　　　日</v>
      </c>
      <c r="AH7" s="99"/>
      <c r="AI7" s="99"/>
      <c r="AJ7" s="99"/>
      <c r="AK7" s="99"/>
      <c r="AL7" s="99"/>
      <c r="AM7" s="99"/>
      <c r="AN7" s="99"/>
      <c r="AO7" s="99"/>
      <c r="AP7" s="99"/>
      <c r="AQ7" s="99"/>
      <c r="AR7" s="99"/>
      <c r="AS7" s="99"/>
      <c r="AT7" s="99"/>
      <c r="AU7" s="99"/>
      <c r="AV7" s="99"/>
      <c r="AW7" s="99"/>
      <c r="AX7" s="294"/>
      <c r="AY7" s="296"/>
      <c r="AZ7" s="296"/>
    </row>
    <row r="8" spans="1:52" ht="15" customHeight="1">
      <c r="A8" s="181"/>
      <c r="B8" s="41" t="s">
        <v>95</v>
      </c>
      <c r="C8" s="45"/>
      <c r="D8" s="45"/>
      <c r="E8" s="45"/>
      <c r="F8" s="109" t="s">
        <v>279</v>
      </c>
      <c r="G8" s="112"/>
      <c r="H8" s="112"/>
      <c r="I8" s="112"/>
      <c r="J8" s="112"/>
      <c r="K8" s="115"/>
      <c r="L8" s="118"/>
      <c r="M8" s="122"/>
      <c r="N8" s="122"/>
      <c r="O8" s="122"/>
      <c r="P8" s="122"/>
      <c r="Q8" s="122"/>
      <c r="R8" s="122"/>
      <c r="S8" s="122"/>
      <c r="T8" s="122"/>
      <c r="U8" s="122"/>
      <c r="V8" s="122"/>
      <c r="W8" s="122"/>
      <c r="X8" s="122"/>
      <c r="Y8" s="122"/>
      <c r="Z8" s="122"/>
      <c r="AA8" s="122"/>
      <c r="AB8" s="122"/>
      <c r="AC8" s="122"/>
      <c r="AD8" s="122"/>
      <c r="AE8" s="133"/>
      <c r="AF8" s="99"/>
      <c r="AG8" s="294"/>
      <c r="AH8" s="99"/>
      <c r="AI8" s="99"/>
      <c r="AJ8" s="99"/>
      <c r="AK8" s="99"/>
      <c r="AL8" s="99"/>
      <c r="AM8" s="99"/>
      <c r="AN8" s="99"/>
      <c r="AO8" s="99"/>
      <c r="AP8" s="99"/>
      <c r="AQ8" s="99"/>
      <c r="AR8" s="99"/>
      <c r="AS8" s="99"/>
      <c r="AT8" s="99"/>
      <c r="AU8" s="99"/>
      <c r="AV8" s="99"/>
      <c r="AW8" s="99"/>
      <c r="AX8" s="294"/>
      <c r="AY8" s="296"/>
      <c r="AZ8" s="296"/>
    </row>
    <row r="9" spans="1:52" ht="15" customHeight="1">
      <c r="A9" s="181"/>
      <c r="B9" s="301" t="s">
        <v>208</v>
      </c>
      <c r="C9" s="304"/>
      <c r="D9" s="304"/>
      <c r="E9" s="306"/>
      <c r="F9" s="55" t="s">
        <v>138</v>
      </c>
      <c r="G9" s="58"/>
      <c r="H9" s="58"/>
      <c r="I9" s="58"/>
      <c r="J9" s="58"/>
      <c r="K9" s="63"/>
      <c r="L9" s="119"/>
      <c r="M9" s="123"/>
      <c r="N9" s="123"/>
      <c r="O9" s="123"/>
      <c r="P9" s="123"/>
      <c r="Q9" s="123"/>
      <c r="R9" s="123"/>
      <c r="S9" s="123"/>
      <c r="T9" s="123"/>
      <c r="U9" s="123"/>
      <c r="V9" s="123"/>
      <c r="W9" s="123"/>
      <c r="X9" s="123"/>
      <c r="Y9" s="123"/>
      <c r="Z9" s="123"/>
      <c r="AA9" s="123"/>
      <c r="AB9" s="123"/>
      <c r="AC9" s="123"/>
      <c r="AD9" s="123"/>
      <c r="AE9" s="134"/>
      <c r="AF9" s="99"/>
      <c r="AG9" s="99"/>
      <c r="AH9" s="99"/>
      <c r="AI9" s="99"/>
      <c r="AJ9" s="99"/>
      <c r="AK9" s="99"/>
      <c r="AL9" s="99"/>
      <c r="AM9" s="99"/>
      <c r="AN9" s="99"/>
      <c r="AO9" s="99"/>
      <c r="AP9" s="99"/>
      <c r="AQ9" s="99"/>
      <c r="AR9" s="99"/>
      <c r="AS9" s="99"/>
      <c r="AT9" s="99"/>
      <c r="AU9" s="99"/>
      <c r="AV9" s="99"/>
      <c r="AW9" s="99"/>
      <c r="AX9" s="294"/>
      <c r="AY9" s="296"/>
      <c r="AZ9" s="296"/>
    </row>
    <row r="10" spans="1:52" ht="15" customHeight="1">
      <c r="A10" s="181"/>
      <c r="B10" s="42"/>
      <c r="C10" s="46"/>
      <c r="D10" s="46"/>
      <c r="E10" s="51"/>
      <c r="F10" s="110" t="s">
        <v>280</v>
      </c>
      <c r="G10" s="113"/>
      <c r="H10" s="113"/>
      <c r="I10" s="113"/>
      <c r="J10" s="113"/>
      <c r="K10" s="116"/>
      <c r="L10" s="119"/>
      <c r="M10" s="123"/>
      <c r="N10" s="123"/>
      <c r="O10" s="123"/>
      <c r="P10" s="123"/>
      <c r="Q10" s="123"/>
      <c r="R10" s="123"/>
      <c r="S10" s="123"/>
      <c r="T10" s="123"/>
      <c r="U10" s="123"/>
      <c r="V10" s="123"/>
      <c r="W10" s="123"/>
      <c r="X10" s="123"/>
      <c r="Y10" s="123"/>
      <c r="Z10" s="123"/>
      <c r="AA10" s="123"/>
      <c r="AB10" s="123"/>
      <c r="AC10" s="123"/>
      <c r="AD10" s="123"/>
      <c r="AE10" s="134"/>
      <c r="AF10" s="99"/>
      <c r="AG10" s="99"/>
      <c r="AH10" s="99"/>
      <c r="AI10" s="99"/>
      <c r="AJ10" s="99"/>
      <c r="AK10" s="99"/>
      <c r="AL10" s="99"/>
      <c r="AM10" s="99"/>
      <c r="AN10" s="99"/>
      <c r="AO10" s="99"/>
      <c r="AP10" s="99"/>
      <c r="AQ10" s="99"/>
      <c r="AR10" s="99"/>
      <c r="AS10" s="99"/>
      <c r="AT10" s="99"/>
      <c r="AU10" s="99"/>
      <c r="AV10" s="99"/>
      <c r="AW10" s="99"/>
      <c r="AX10" s="294"/>
      <c r="AY10" s="296"/>
      <c r="AZ10" s="296"/>
    </row>
    <row r="11" spans="1:52" ht="15" customHeight="1">
      <c r="A11" s="181"/>
      <c r="B11" s="43"/>
      <c r="C11" s="47"/>
      <c r="D11" s="47"/>
      <c r="E11" s="52"/>
      <c r="F11" s="307" t="s">
        <v>153</v>
      </c>
      <c r="G11" s="308"/>
      <c r="H11" s="308"/>
      <c r="I11" s="308"/>
      <c r="J11" s="308"/>
      <c r="K11" s="309"/>
      <c r="L11" s="265"/>
      <c r="M11" s="267"/>
      <c r="N11" s="267"/>
      <c r="O11" s="267"/>
      <c r="P11" s="267"/>
      <c r="Q11" s="267"/>
      <c r="R11" s="267"/>
      <c r="S11" s="267"/>
      <c r="T11" s="267"/>
      <c r="U11" s="267"/>
      <c r="V11" s="267"/>
      <c r="W11" s="267"/>
      <c r="X11" s="267"/>
      <c r="Y11" s="267"/>
      <c r="Z11" s="267"/>
      <c r="AA11" s="267"/>
      <c r="AB11" s="267"/>
      <c r="AC11" s="267"/>
      <c r="AD11" s="267"/>
      <c r="AE11" s="290"/>
      <c r="AF11" s="38"/>
      <c r="AG11" s="295"/>
      <c r="AH11" s="295"/>
      <c r="AI11" s="295"/>
      <c r="AJ11" s="295"/>
      <c r="AK11" s="295"/>
      <c r="AL11" s="295"/>
      <c r="AM11" s="295"/>
      <c r="AN11" s="295"/>
      <c r="AO11" s="295"/>
      <c r="AP11" s="295"/>
      <c r="AQ11" s="295"/>
      <c r="AR11" s="295"/>
      <c r="AS11" s="295"/>
      <c r="AT11" s="295"/>
      <c r="AU11" s="295"/>
      <c r="AV11" s="295"/>
      <c r="AW11" s="295"/>
      <c r="AX11" s="296"/>
      <c r="AY11" s="296"/>
      <c r="AZ11" s="296"/>
    </row>
    <row r="12" spans="1:52" ht="15" customHeight="1">
      <c r="A12" s="181"/>
      <c r="B12" s="231" t="s">
        <v>43</v>
      </c>
      <c r="C12" s="240"/>
      <c r="D12" s="240"/>
      <c r="E12" s="240"/>
      <c r="F12" s="240"/>
      <c r="G12" s="240"/>
      <c r="H12" s="247" t="s">
        <v>81</v>
      </c>
      <c r="I12" s="250"/>
      <c r="J12" s="250"/>
      <c r="K12" s="257"/>
      <c r="L12" s="118"/>
      <c r="M12" s="122"/>
      <c r="N12" s="122"/>
      <c r="O12" s="122"/>
      <c r="P12" s="122"/>
      <c r="Q12" s="122"/>
      <c r="R12" s="122"/>
      <c r="S12" s="122"/>
      <c r="T12" s="122"/>
      <c r="U12" s="122"/>
      <c r="V12" s="122"/>
      <c r="W12" s="122"/>
      <c r="X12" s="122"/>
      <c r="Y12" s="122"/>
      <c r="Z12" s="122"/>
      <c r="AA12" s="122"/>
      <c r="AB12" s="122"/>
      <c r="AC12" s="122"/>
      <c r="AD12" s="122"/>
      <c r="AE12" s="133"/>
      <c r="AG12" s="296"/>
      <c r="AH12" s="296"/>
      <c r="AI12" s="296"/>
      <c r="AJ12" s="296"/>
      <c r="AK12" s="296"/>
      <c r="AL12" s="296"/>
      <c r="AM12" s="296"/>
      <c r="AN12" s="296"/>
      <c r="AO12" s="296"/>
      <c r="AP12" s="296"/>
      <c r="AQ12" s="296"/>
      <c r="AR12" s="296"/>
      <c r="AS12" s="296"/>
      <c r="AT12" s="296"/>
      <c r="AU12" s="296"/>
      <c r="AV12" s="296"/>
      <c r="AW12" s="296"/>
      <c r="AX12" s="296"/>
      <c r="AY12" s="296"/>
      <c r="AZ12" s="296"/>
    </row>
    <row r="13" spans="1:52" ht="15" customHeight="1">
      <c r="A13" s="181"/>
      <c r="B13" s="232"/>
      <c r="C13" s="241"/>
      <c r="D13" s="241"/>
      <c r="E13" s="241"/>
      <c r="F13" s="241"/>
      <c r="G13" s="241"/>
      <c r="H13" s="248" t="s">
        <v>103</v>
      </c>
      <c r="I13" s="251"/>
      <c r="J13" s="251"/>
      <c r="K13" s="258"/>
      <c r="L13" s="265"/>
      <c r="M13" s="267"/>
      <c r="N13" s="267"/>
      <c r="O13" s="267"/>
      <c r="P13" s="267"/>
      <c r="Q13" s="267"/>
      <c r="R13" s="267"/>
      <c r="S13" s="267"/>
      <c r="T13" s="267"/>
      <c r="U13" s="267"/>
      <c r="V13" s="267"/>
      <c r="W13" s="267"/>
      <c r="X13" s="267"/>
      <c r="Y13" s="267"/>
      <c r="Z13" s="267"/>
      <c r="AA13" s="267"/>
      <c r="AB13" s="267"/>
      <c r="AC13" s="267"/>
      <c r="AD13" s="267"/>
      <c r="AE13" s="290"/>
    </row>
    <row r="14" spans="1:52" ht="15" customHeight="1">
      <c r="A14" s="181"/>
      <c r="B14" s="231" t="s">
        <v>318</v>
      </c>
      <c r="C14" s="240"/>
      <c r="D14" s="240"/>
      <c r="E14" s="240"/>
      <c r="F14" s="240"/>
      <c r="G14" s="240"/>
      <c r="H14" s="247" t="s">
        <v>81</v>
      </c>
      <c r="I14" s="250"/>
      <c r="J14" s="250"/>
      <c r="K14" s="257"/>
      <c r="L14" s="118"/>
      <c r="M14" s="122"/>
      <c r="N14" s="122"/>
      <c r="O14" s="122"/>
      <c r="P14" s="122"/>
      <c r="Q14" s="122"/>
      <c r="R14" s="122"/>
      <c r="S14" s="122"/>
      <c r="T14" s="122"/>
      <c r="U14" s="122"/>
      <c r="V14" s="122"/>
      <c r="W14" s="122"/>
      <c r="X14" s="122"/>
      <c r="Y14" s="122"/>
      <c r="Z14" s="122"/>
      <c r="AA14" s="122"/>
      <c r="AB14" s="122"/>
      <c r="AC14" s="122"/>
      <c r="AD14" s="122"/>
      <c r="AE14" s="133"/>
    </row>
    <row r="15" spans="1:52" ht="15" customHeight="1">
      <c r="A15" s="181"/>
      <c r="B15" s="232"/>
      <c r="C15" s="241"/>
      <c r="D15" s="241"/>
      <c r="E15" s="241"/>
      <c r="F15" s="241"/>
      <c r="G15" s="241"/>
      <c r="H15" s="248" t="s">
        <v>103</v>
      </c>
      <c r="I15" s="251"/>
      <c r="J15" s="251"/>
      <c r="K15" s="258"/>
      <c r="L15" s="266"/>
      <c r="M15" s="268"/>
      <c r="N15" s="268"/>
      <c r="O15" s="268"/>
      <c r="P15" s="268"/>
      <c r="Q15" s="268"/>
      <c r="R15" s="268"/>
      <c r="S15" s="56" t="s">
        <v>3</v>
      </c>
      <c r="T15" s="59"/>
      <c r="U15" s="64"/>
      <c r="V15" s="266"/>
      <c r="W15" s="268"/>
      <c r="X15" s="268"/>
      <c r="Y15" s="268"/>
      <c r="Z15" s="268"/>
      <c r="AA15" s="268"/>
      <c r="AB15" s="268"/>
      <c r="AC15" s="268"/>
      <c r="AD15" s="268"/>
      <c r="AE15" s="291"/>
    </row>
    <row r="16" spans="1:52" ht="15" customHeight="1">
      <c r="A16" s="181"/>
      <c r="B16" s="231" t="s">
        <v>114</v>
      </c>
      <c r="C16" s="240"/>
      <c r="D16" s="240"/>
      <c r="E16" s="240"/>
      <c r="F16" s="240"/>
      <c r="G16" s="240"/>
      <c r="H16" s="247" t="s">
        <v>81</v>
      </c>
      <c r="I16" s="250"/>
      <c r="J16" s="250"/>
      <c r="K16" s="257"/>
      <c r="L16" s="118"/>
      <c r="M16" s="122"/>
      <c r="N16" s="122"/>
      <c r="O16" s="122"/>
      <c r="P16" s="122"/>
      <c r="Q16" s="122"/>
      <c r="R16" s="122"/>
      <c r="S16" s="122"/>
      <c r="T16" s="122"/>
      <c r="U16" s="122"/>
      <c r="V16" s="122"/>
      <c r="W16" s="122"/>
      <c r="X16" s="122"/>
      <c r="Y16" s="122"/>
      <c r="Z16" s="122"/>
      <c r="AA16" s="122"/>
      <c r="AB16" s="122"/>
      <c r="AC16" s="122"/>
      <c r="AD16" s="122"/>
      <c r="AE16" s="133"/>
    </row>
    <row r="17" spans="1:41" ht="15" customHeight="1">
      <c r="A17" s="181"/>
      <c r="B17" s="302" t="s">
        <v>150</v>
      </c>
      <c r="C17" s="241"/>
      <c r="D17" s="241"/>
      <c r="E17" s="241"/>
      <c r="F17" s="241"/>
      <c r="G17" s="241"/>
      <c r="H17" s="248" t="s">
        <v>103</v>
      </c>
      <c r="I17" s="251"/>
      <c r="J17" s="251"/>
      <c r="K17" s="258"/>
      <c r="L17" s="266"/>
      <c r="M17" s="268"/>
      <c r="N17" s="268"/>
      <c r="O17" s="268"/>
      <c r="P17" s="268"/>
      <c r="Q17" s="268"/>
      <c r="R17" s="268"/>
      <c r="S17" s="56" t="s">
        <v>3</v>
      </c>
      <c r="T17" s="59"/>
      <c r="U17" s="64"/>
      <c r="V17" s="266"/>
      <c r="W17" s="268"/>
      <c r="X17" s="268"/>
      <c r="Y17" s="268"/>
      <c r="Z17" s="268"/>
      <c r="AA17" s="268"/>
      <c r="AB17" s="268"/>
      <c r="AC17" s="268"/>
      <c r="AD17" s="268"/>
      <c r="AE17" s="291"/>
    </row>
    <row r="18" spans="1:41" ht="15" customHeight="1">
      <c r="A18" s="181"/>
      <c r="B18" s="231" t="s">
        <v>114</v>
      </c>
      <c r="C18" s="240"/>
      <c r="D18" s="240"/>
      <c r="E18" s="240"/>
      <c r="F18" s="240"/>
      <c r="G18" s="240"/>
      <c r="H18" s="247" t="s">
        <v>81</v>
      </c>
      <c r="I18" s="250"/>
      <c r="J18" s="250"/>
      <c r="K18" s="257"/>
      <c r="L18" s="118"/>
      <c r="M18" s="122"/>
      <c r="N18" s="122"/>
      <c r="O18" s="122"/>
      <c r="P18" s="122"/>
      <c r="Q18" s="122"/>
      <c r="R18" s="122"/>
      <c r="S18" s="122"/>
      <c r="T18" s="122"/>
      <c r="U18" s="122"/>
      <c r="V18" s="122"/>
      <c r="W18" s="122"/>
      <c r="X18" s="122"/>
      <c r="Y18" s="122"/>
      <c r="Z18" s="122"/>
      <c r="AA18" s="122"/>
      <c r="AB18" s="122"/>
      <c r="AC18" s="122"/>
      <c r="AD18" s="122"/>
      <c r="AE18" s="133"/>
    </row>
    <row r="19" spans="1:41" ht="15" customHeight="1">
      <c r="A19" s="181"/>
      <c r="B19" s="302" t="s">
        <v>109</v>
      </c>
      <c r="C19" s="241"/>
      <c r="D19" s="241"/>
      <c r="E19" s="241"/>
      <c r="F19" s="241"/>
      <c r="G19" s="241"/>
      <c r="H19" s="248" t="s">
        <v>103</v>
      </c>
      <c r="I19" s="251"/>
      <c r="J19" s="251"/>
      <c r="K19" s="258"/>
      <c r="L19" s="266"/>
      <c r="M19" s="268"/>
      <c r="N19" s="268"/>
      <c r="O19" s="268"/>
      <c r="P19" s="268"/>
      <c r="Q19" s="268"/>
      <c r="R19" s="268"/>
      <c r="S19" s="56" t="s">
        <v>3</v>
      </c>
      <c r="T19" s="59"/>
      <c r="U19" s="64"/>
      <c r="V19" s="266"/>
      <c r="W19" s="268"/>
      <c r="X19" s="268"/>
      <c r="Y19" s="268"/>
      <c r="Z19" s="268"/>
      <c r="AA19" s="268"/>
      <c r="AB19" s="268"/>
      <c r="AC19" s="268"/>
      <c r="AD19" s="268"/>
      <c r="AE19" s="291"/>
    </row>
    <row r="20" spans="1:41" ht="5.0999999999999996" customHeight="1"/>
    <row r="21" spans="1:41" ht="19.5" customHeight="1">
      <c r="AO21" s="36" t="str">
        <f>目次!F1</f>
        <v>【契約監理/20240401/第1版】</v>
      </c>
    </row>
    <row r="22" spans="1:41" ht="19.5" customHeight="1"/>
    <row r="23" spans="1:41" ht="19.5" customHeight="1">
      <c r="A23" s="230" t="s">
        <v>0</v>
      </c>
    </row>
    <row r="24" spans="1:41" ht="19.5" customHeight="1"/>
    <row r="25" spans="1:41" ht="19.5" customHeight="1">
      <c r="K25" s="259" t="s">
        <v>43</v>
      </c>
      <c r="L25" s="259"/>
      <c r="M25" s="259"/>
      <c r="N25" s="259"/>
      <c r="O25" s="259"/>
      <c r="P25" s="259"/>
      <c r="Q25" s="259"/>
      <c r="R25" s="259"/>
      <c r="S25" s="259"/>
      <c r="T25" s="259"/>
      <c r="U25" s="259"/>
      <c r="V25" s="259"/>
    </row>
    <row r="26" spans="1:41" ht="19.5" customHeight="1">
      <c r="H26" s="249"/>
      <c r="I26" s="249"/>
      <c r="J26" s="249"/>
      <c r="K26" s="259" t="s">
        <v>129</v>
      </c>
      <c r="L26" s="259"/>
      <c r="M26" s="259"/>
      <c r="N26" s="259"/>
      <c r="O26" s="259"/>
      <c r="P26" s="259"/>
      <c r="Q26" s="259"/>
      <c r="R26" s="259"/>
      <c r="S26" s="259"/>
      <c r="T26" s="259"/>
      <c r="U26" s="259"/>
      <c r="V26" s="259"/>
      <c r="W26" s="249"/>
      <c r="X26" s="249"/>
      <c r="Y26" s="259" t="s">
        <v>80</v>
      </c>
      <c r="Z26" s="259"/>
      <c r="AA26" s="259"/>
      <c r="AB26" s="259"/>
      <c r="AC26" s="259"/>
      <c r="AD26" s="259"/>
      <c r="AE26" s="249"/>
      <c r="AF26" s="249"/>
      <c r="AG26" s="249"/>
    </row>
    <row r="27" spans="1:41" ht="19.5" customHeight="1">
      <c r="K27" s="259" t="s">
        <v>318</v>
      </c>
      <c r="L27" s="259"/>
      <c r="M27" s="259"/>
      <c r="N27" s="259"/>
      <c r="O27" s="259"/>
      <c r="P27" s="259"/>
      <c r="Q27" s="259"/>
      <c r="R27" s="259"/>
      <c r="S27" s="259"/>
      <c r="T27" s="259"/>
      <c r="U27" s="259"/>
      <c r="V27" s="259"/>
    </row>
    <row r="28" spans="1:41" ht="19.5" customHeight="1">
      <c r="K28" s="259"/>
      <c r="L28" s="259"/>
      <c r="M28" s="259"/>
      <c r="N28" s="259"/>
      <c r="O28" s="259"/>
      <c r="P28" s="259"/>
      <c r="Q28" s="259"/>
      <c r="R28" s="259"/>
      <c r="S28" s="259"/>
      <c r="T28" s="259"/>
      <c r="U28" s="259"/>
      <c r="V28" s="259"/>
    </row>
    <row r="29" spans="1:41" ht="19.5" customHeight="1">
      <c r="AM29" s="297"/>
      <c r="AN29" s="299" t="str">
        <f>AG5</f>
        <v>令和　　年　　月　　日</v>
      </c>
    </row>
    <row r="30" spans="1:41" ht="19.5" customHeight="1"/>
    <row r="31" spans="1:41" ht="19.5" customHeight="1"/>
    <row r="32" spans="1:41" ht="19.5" customHeight="1">
      <c r="B32" s="303" t="s">
        <v>76</v>
      </c>
      <c r="C32" s="303"/>
      <c r="D32" s="303"/>
      <c r="E32" s="303"/>
      <c r="F32" s="303"/>
      <c r="G32" s="303"/>
      <c r="H32" s="303"/>
      <c r="I32" s="303"/>
      <c r="J32" s="303"/>
      <c r="K32" s="303"/>
      <c r="L32" s="303"/>
      <c r="M32" s="303"/>
      <c r="O32" s="181"/>
    </row>
    <row r="33" spans="2:40" ht="15.95" customHeight="1">
      <c r="B33" s="181"/>
      <c r="C33" s="181"/>
      <c r="D33" s="181"/>
      <c r="E33" s="181"/>
      <c r="G33" s="246"/>
      <c r="H33" s="246"/>
      <c r="I33" s="246"/>
      <c r="J33" s="246"/>
      <c r="K33" s="246"/>
      <c r="L33" s="246"/>
      <c r="M33" s="246"/>
      <c r="O33" s="181"/>
    </row>
    <row r="34" spans="2:40" ht="15.95" customHeight="1">
      <c r="R34" s="230" t="s">
        <v>95</v>
      </c>
      <c r="V34" s="312" t="str">
        <f>IF(L8="","",L8)</f>
        <v/>
      </c>
      <c r="W34" s="312"/>
      <c r="X34" s="312"/>
      <c r="Y34" s="312"/>
      <c r="Z34" s="312"/>
      <c r="AA34" s="312"/>
      <c r="AB34" s="312"/>
      <c r="AC34" s="312"/>
      <c r="AD34" s="312"/>
      <c r="AE34" s="312"/>
      <c r="AF34" s="312"/>
      <c r="AG34" s="312"/>
      <c r="AH34" s="312"/>
      <c r="AI34" s="312"/>
      <c r="AJ34" s="312"/>
      <c r="AK34" s="312"/>
      <c r="AL34" s="312"/>
      <c r="AM34" s="312"/>
      <c r="AN34" s="312"/>
    </row>
    <row r="35" spans="2:40" ht="15.95" customHeight="1">
      <c r="R35" s="305" t="s">
        <v>322</v>
      </c>
      <c r="V35" s="313"/>
      <c r="W35" s="313"/>
      <c r="X35" s="313"/>
      <c r="Y35" s="313"/>
      <c r="Z35" s="315" t="str">
        <f>IF(L9="","",L9)</f>
        <v/>
      </c>
      <c r="AA35" s="315"/>
      <c r="AB35" s="315"/>
      <c r="AC35" s="315"/>
      <c r="AD35" s="315"/>
      <c r="AE35" s="315"/>
      <c r="AF35" s="315"/>
      <c r="AG35" s="315"/>
      <c r="AH35" s="315"/>
      <c r="AI35" s="315"/>
      <c r="AJ35" s="315"/>
      <c r="AK35" s="315"/>
      <c r="AL35" s="315"/>
      <c r="AM35" s="315"/>
      <c r="AN35" s="315"/>
    </row>
    <row r="36" spans="2:40" ht="15.95" customHeight="1">
      <c r="R36" s="310" t="s">
        <v>161</v>
      </c>
      <c r="S36" s="311"/>
      <c r="T36" s="311"/>
      <c r="U36" s="311"/>
      <c r="V36" s="311"/>
      <c r="W36" s="311"/>
      <c r="X36" s="311"/>
      <c r="Y36" s="314"/>
      <c r="Z36" s="283" t="str">
        <f>IF(L10="","",L10)</f>
        <v/>
      </c>
      <c r="AA36" s="283"/>
      <c r="AB36" s="283"/>
      <c r="AC36" s="283"/>
      <c r="AD36" s="283"/>
      <c r="AE36" s="283"/>
      <c r="AF36" s="283"/>
      <c r="AG36" s="283"/>
      <c r="AH36" s="283"/>
      <c r="AI36" s="283"/>
      <c r="AJ36" s="283"/>
      <c r="AK36" s="283"/>
      <c r="AL36" s="283"/>
      <c r="AM36" s="283"/>
      <c r="AN36" s="283"/>
    </row>
    <row r="37" spans="2:40" ht="15.95" customHeight="1">
      <c r="R37" s="311" t="s">
        <v>323</v>
      </c>
      <c r="S37" s="311"/>
      <c r="T37" s="311"/>
      <c r="U37" s="311"/>
      <c r="V37" s="311"/>
      <c r="W37" s="311"/>
      <c r="X37" s="311"/>
      <c r="Y37" s="311"/>
      <c r="Z37" s="316" t="str">
        <f>IF(L11="","",L11)</f>
        <v/>
      </c>
      <c r="AA37" s="316"/>
      <c r="AB37" s="316"/>
      <c r="AC37" s="316"/>
      <c r="AD37" s="316"/>
      <c r="AE37" s="316"/>
      <c r="AF37" s="316"/>
      <c r="AG37" s="316"/>
      <c r="AH37" s="316"/>
      <c r="AI37" s="316"/>
      <c r="AJ37" s="316"/>
      <c r="AK37" s="316"/>
      <c r="AL37" s="316"/>
      <c r="AM37" s="316"/>
      <c r="AN37" s="317" t="s">
        <v>22</v>
      </c>
    </row>
    <row r="38" spans="2:40" ht="15.95" customHeight="1"/>
    <row r="39" spans="2:40" ht="26.1" customHeight="1">
      <c r="B39" s="234"/>
      <c r="C39" s="242" t="s">
        <v>274</v>
      </c>
      <c r="D39" s="242"/>
      <c r="E39" s="242"/>
      <c r="F39" s="242"/>
      <c r="G39" s="242"/>
      <c r="H39" s="242"/>
      <c r="I39" s="252"/>
      <c r="J39" s="234"/>
      <c r="K39" s="260" t="str">
        <f>IF(L2="","",L2)</f>
        <v/>
      </c>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300"/>
    </row>
    <row r="40" spans="2:40" ht="26.1" customHeight="1">
      <c r="B40" s="234"/>
      <c r="C40" s="242" t="s">
        <v>278</v>
      </c>
      <c r="D40" s="242"/>
      <c r="E40" s="242"/>
      <c r="F40" s="242"/>
      <c r="G40" s="242"/>
      <c r="H40" s="242"/>
      <c r="I40" s="252"/>
      <c r="J40" s="234"/>
      <c r="K40" s="261" t="str">
        <f>"津山市　"&amp;IF(O3="","　　　　　　　　　　",O3)&amp;"　地内"</f>
        <v>津山市　　　　　　　　　　　　地内</v>
      </c>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1"/>
      <c r="AL40" s="261"/>
      <c r="AM40" s="261"/>
      <c r="AN40" s="252"/>
    </row>
    <row r="41" spans="2:40" ht="12" customHeight="1">
      <c r="B41" s="235"/>
      <c r="C41" s="243" t="s">
        <v>117</v>
      </c>
      <c r="D41" s="243"/>
      <c r="E41" s="243"/>
      <c r="F41" s="243"/>
      <c r="G41" s="243"/>
      <c r="H41" s="243"/>
      <c r="I41" s="253"/>
      <c r="J41" s="255"/>
      <c r="K41" s="262"/>
      <c r="L41" s="262"/>
      <c r="M41" s="269"/>
      <c r="N41" s="273"/>
      <c r="O41" s="274"/>
      <c r="P41" s="274"/>
      <c r="Q41" s="274"/>
      <c r="R41" s="274"/>
      <c r="S41" s="274"/>
      <c r="T41" s="279" t="s">
        <v>42</v>
      </c>
      <c r="U41" s="280"/>
      <c r="V41" s="285"/>
      <c r="W41" s="273"/>
      <c r="X41" s="274"/>
      <c r="Y41" s="274"/>
      <c r="Z41" s="274"/>
      <c r="AA41" s="274"/>
      <c r="AB41" s="274"/>
      <c r="AC41" s="279" t="s">
        <v>99</v>
      </c>
      <c r="AD41" s="280"/>
      <c r="AE41" s="285"/>
      <c r="AF41" s="293"/>
      <c r="AG41" s="274"/>
      <c r="AH41" s="274"/>
      <c r="AI41" s="274"/>
      <c r="AJ41" s="274"/>
      <c r="AK41" s="274"/>
      <c r="AL41" s="279" t="s">
        <v>45</v>
      </c>
      <c r="AM41" s="280"/>
      <c r="AN41" s="285"/>
    </row>
    <row r="42" spans="2:40" ht="26.1" customHeight="1">
      <c r="B42" s="236"/>
      <c r="C42" s="244"/>
      <c r="D42" s="244"/>
      <c r="E42" s="244"/>
      <c r="F42" s="244"/>
      <c r="G42" s="244"/>
      <c r="H42" s="244"/>
      <c r="I42" s="254"/>
      <c r="J42" s="256" t="str">
        <f>AG4</f>
        <v/>
      </c>
      <c r="K42" s="263" t="str">
        <f>AH4</f>
        <v/>
      </c>
      <c r="L42" s="263"/>
      <c r="M42" s="270"/>
      <c r="N42" s="256" t="str">
        <f>AI4</f>
        <v/>
      </c>
      <c r="O42" s="263"/>
      <c r="P42" s="275"/>
      <c r="Q42" s="276" t="str">
        <f>AJ4</f>
        <v/>
      </c>
      <c r="R42" s="263"/>
      <c r="S42" s="275"/>
      <c r="T42" s="276" t="str">
        <f>AK4</f>
        <v/>
      </c>
      <c r="U42" s="263"/>
      <c r="V42" s="270"/>
      <c r="W42" s="286" t="str">
        <f>AL4</f>
        <v/>
      </c>
      <c r="X42" s="287"/>
      <c r="Y42" s="287"/>
      <c r="Z42" s="287" t="str">
        <f>AM4</f>
        <v/>
      </c>
      <c r="AA42" s="287"/>
      <c r="AB42" s="287"/>
      <c r="AC42" s="287" t="str">
        <f>AN4</f>
        <v/>
      </c>
      <c r="AD42" s="287"/>
      <c r="AE42" s="292"/>
      <c r="AF42" s="275" t="str">
        <f>AO4</f>
        <v/>
      </c>
      <c r="AG42" s="287"/>
      <c r="AH42" s="287"/>
      <c r="AI42" s="287" t="str">
        <f>AP4</f>
        <v/>
      </c>
      <c r="AJ42" s="287"/>
      <c r="AK42" s="287"/>
      <c r="AL42" s="287" t="str">
        <f>AQ4</f>
        <v/>
      </c>
      <c r="AM42" s="287"/>
      <c r="AN42" s="292"/>
    </row>
    <row r="43" spans="2:40" ht="26.1" customHeight="1">
      <c r="B43" s="237"/>
      <c r="C43" s="237"/>
      <c r="D43" s="237"/>
      <c r="E43" s="237"/>
      <c r="F43" s="245" t="s">
        <v>136</v>
      </c>
      <c r="G43" s="245"/>
      <c r="H43" s="245"/>
      <c r="I43" s="245"/>
      <c r="J43" s="234"/>
      <c r="K43" s="261" t="str">
        <f>AG6</f>
        <v>令　和　　　　年　　　　月　　　　日</v>
      </c>
      <c r="L43" s="261"/>
      <c r="M43" s="261"/>
      <c r="N43" s="261"/>
      <c r="O43" s="261"/>
      <c r="P43" s="261"/>
      <c r="Q43" s="261"/>
      <c r="R43" s="261"/>
      <c r="S43" s="261"/>
      <c r="T43" s="261"/>
      <c r="U43" s="261"/>
      <c r="V43" s="261"/>
      <c r="W43" s="261"/>
      <c r="X43" s="261"/>
      <c r="Y43" s="261"/>
      <c r="Z43" s="242"/>
      <c r="AA43" s="242"/>
      <c r="AB43" s="242"/>
      <c r="AC43" s="242"/>
      <c r="AD43" s="242"/>
      <c r="AE43" s="242"/>
      <c r="AF43" s="261"/>
      <c r="AG43" s="261"/>
      <c r="AH43" s="261"/>
      <c r="AI43" s="261"/>
      <c r="AJ43" s="261"/>
      <c r="AK43" s="261"/>
      <c r="AL43" s="261"/>
      <c r="AM43" s="261"/>
      <c r="AN43" s="252"/>
    </row>
    <row r="44" spans="2:40" ht="26.1" customHeight="1">
      <c r="B44" s="237"/>
      <c r="C44" s="237"/>
      <c r="D44" s="237"/>
      <c r="E44" s="237"/>
      <c r="F44" s="245" t="s">
        <v>142</v>
      </c>
      <c r="G44" s="245"/>
      <c r="H44" s="245"/>
      <c r="I44" s="245"/>
      <c r="J44" s="234"/>
      <c r="K44" s="261" t="str">
        <f>AG7</f>
        <v>令　和　　　　年　　　　月　　　　日</v>
      </c>
      <c r="L44" s="261"/>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52"/>
    </row>
    <row r="45" spans="2:40" ht="15.6" customHeight="1"/>
    <row r="46" spans="2:40" ht="15.6" customHeight="1">
      <c r="B46" s="238" t="s">
        <v>320</v>
      </c>
    </row>
    <row r="47" spans="2:40" ht="15.6" customHeight="1">
      <c r="B47" s="238" t="s">
        <v>261</v>
      </c>
    </row>
    <row r="48" spans="2:40" ht="15.6" customHeight="1">
      <c r="B48" s="238" t="s">
        <v>267</v>
      </c>
    </row>
    <row r="49" spans="2:41" ht="15.6" customHeight="1">
      <c r="B49" s="239"/>
    </row>
    <row r="50" spans="2:41" ht="15.6" customHeight="1">
      <c r="B50" s="12" t="s">
        <v>44</v>
      </c>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row>
    <row r="51" spans="2:41" ht="15.6" customHeight="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row>
    <row r="52" spans="2:41" ht="15.6" customHeight="1">
      <c r="B52" s="181"/>
      <c r="C52" s="181" t="s">
        <v>43</v>
      </c>
      <c r="D52" s="181"/>
      <c r="E52" s="181"/>
      <c r="F52" s="181"/>
      <c r="G52" s="181"/>
      <c r="H52" s="181"/>
      <c r="I52" s="181" t="s">
        <v>11</v>
      </c>
      <c r="J52" s="181"/>
      <c r="K52" s="181"/>
      <c r="L52" s="181"/>
      <c r="M52" s="271" t="str">
        <f>IF(L12="","",L12)</f>
        <v/>
      </c>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181"/>
      <c r="AM52" s="181"/>
      <c r="AN52" s="181"/>
      <c r="AO52" s="181"/>
    </row>
    <row r="53" spans="2:41" ht="15.6" customHeight="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row>
    <row r="54" spans="2:41" ht="15.6" customHeight="1">
      <c r="B54" s="181"/>
      <c r="C54" s="181"/>
      <c r="D54" s="181"/>
      <c r="E54" s="181"/>
      <c r="F54" s="181"/>
      <c r="G54" s="181"/>
      <c r="H54" s="181"/>
      <c r="I54" s="181" t="s">
        <v>106</v>
      </c>
      <c r="J54" s="181"/>
      <c r="K54" s="181"/>
      <c r="L54" s="181"/>
      <c r="M54" s="272" t="str">
        <f>IF(L13="","",L13)</f>
        <v/>
      </c>
      <c r="N54" s="272"/>
      <c r="O54" s="272"/>
      <c r="P54" s="272"/>
      <c r="Q54" s="272"/>
      <c r="R54" s="272"/>
      <c r="S54" s="272"/>
      <c r="T54" s="272"/>
      <c r="U54" s="272"/>
      <c r="V54" s="271"/>
      <c r="W54" s="271"/>
      <c r="X54" s="271"/>
      <c r="Y54" s="271"/>
      <c r="Z54" s="271"/>
      <c r="AA54" s="271"/>
      <c r="AB54" s="271"/>
      <c r="AC54" s="271"/>
      <c r="AD54" s="271"/>
      <c r="AE54" s="271"/>
      <c r="AF54" s="271"/>
      <c r="AG54" s="271"/>
      <c r="AH54" s="271"/>
      <c r="AI54" s="271"/>
      <c r="AJ54" s="271"/>
      <c r="AK54" s="271"/>
      <c r="AL54" s="181"/>
      <c r="AM54" s="181"/>
      <c r="AN54" s="181"/>
      <c r="AO54" s="181"/>
    </row>
    <row r="55" spans="2:41" ht="15.6" customHeight="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row>
    <row r="56" spans="2:41" ht="15.6" customHeight="1">
      <c r="B56" s="181"/>
      <c r="C56" s="181" t="s">
        <v>219</v>
      </c>
      <c r="D56" s="181"/>
      <c r="E56" s="181"/>
      <c r="F56" s="181"/>
      <c r="G56" s="181"/>
      <c r="H56" s="181"/>
      <c r="I56" s="181" t="s">
        <v>11</v>
      </c>
      <c r="J56" s="181"/>
      <c r="K56" s="181"/>
      <c r="L56" s="181"/>
      <c r="M56" s="271" t="str">
        <f>IF(L14="","",L14)</f>
        <v/>
      </c>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181"/>
      <c r="AM56" s="181"/>
      <c r="AN56" s="181"/>
      <c r="AO56" s="181"/>
    </row>
    <row r="57" spans="2:41" ht="15.6" customHeight="1">
      <c r="B57" s="181"/>
      <c r="C57" s="305" t="s">
        <v>46</v>
      </c>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row>
    <row r="58" spans="2:41" ht="15.6" customHeight="1">
      <c r="B58" s="181"/>
      <c r="C58" s="181"/>
      <c r="D58" s="181"/>
      <c r="E58" s="181"/>
      <c r="F58" s="181"/>
      <c r="G58" s="181"/>
      <c r="H58" s="181"/>
      <c r="I58" s="181" t="s">
        <v>106</v>
      </c>
      <c r="J58" s="181"/>
      <c r="K58" s="181"/>
      <c r="L58" s="181"/>
      <c r="M58" s="272" t="str">
        <f>IF(L15="","",L15)</f>
        <v/>
      </c>
      <c r="N58" s="272"/>
      <c r="O58" s="272"/>
      <c r="P58" s="272"/>
      <c r="Q58" s="272"/>
      <c r="R58" s="272"/>
      <c r="S58" s="272"/>
      <c r="T58" s="272"/>
      <c r="U58" s="272"/>
      <c r="V58" s="271"/>
      <c r="W58" s="271"/>
      <c r="X58" s="271"/>
      <c r="Y58" s="271"/>
      <c r="Z58" s="271"/>
      <c r="AA58" s="271"/>
      <c r="AB58" s="271"/>
      <c r="AC58" s="271"/>
      <c r="AD58" s="271"/>
      <c r="AE58" s="271"/>
      <c r="AF58" s="271"/>
      <c r="AG58" s="271"/>
      <c r="AH58" s="271"/>
      <c r="AI58" s="271"/>
      <c r="AJ58" s="271"/>
      <c r="AK58" s="271"/>
      <c r="AL58" s="181"/>
      <c r="AM58" s="181"/>
      <c r="AN58" s="181"/>
      <c r="AO58" s="181"/>
    </row>
    <row r="59" spans="2:41" ht="15.6" customHeight="1">
      <c r="B59" s="181"/>
      <c r="C59" s="181"/>
      <c r="D59" s="181"/>
      <c r="E59" s="181"/>
      <c r="F59" s="181"/>
      <c r="G59" s="181"/>
      <c r="H59" s="181"/>
      <c r="I59" s="181"/>
      <c r="J59" s="181"/>
      <c r="K59" s="181"/>
      <c r="L59" s="181"/>
      <c r="M59" s="181" t="s">
        <v>147</v>
      </c>
      <c r="N59" s="181"/>
      <c r="O59" s="181"/>
      <c r="P59" s="181"/>
      <c r="Q59" s="277" t="str">
        <f>IF(V15="","",V15)</f>
        <v/>
      </c>
      <c r="R59" s="277"/>
      <c r="S59" s="277"/>
      <c r="T59" s="277"/>
      <c r="U59" s="277"/>
      <c r="V59" s="277"/>
      <c r="W59" s="277"/>
      <c r="X59" s="277"/>
      <c r="Y59" s="277"/>
      <c r="Z59" s="277"/>
      <c r="AA59" s="277"/>
      <c r="AB59" s="277"/>
      <c r="AC59" s="277"/>
      <c r="AD59" s="277"/>
      <c r="AE59" s="277"/>
      <c r="AF59" s="277"/>
      <c r="AG59" s="277"/>
      <c r="AH59" s="277"/>
      <c r="AI59" s="277"/>
      <c r="AJ59" s="181" t="s">
        <v>73</v>
      </c>
      <c r="AK59" s="181"/>
      <c r="AL59" s="181"/>
      <c r="AM59" s="181"/>
      <c r="AN59" s="181"/>
      <c r="AO59" s="181"/>
    </row>
    <row r="60" spans="2:41" ht="15.6" customHeight="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row>
    <row r="61" spans="2:41" ht="15.6" customHeight="1">
      <c r="B61" s="181"/>
      <c r="C61" s="181" t="s">
        <v>114</v>
      </c>
      <c r="D61" s="181"/>
      <c r="E61" s="181"/>
      <c r="F61" s="181"/>
      <c r="G61" s="181"/>
      <c r="H61" s="181"/>
      <c r="I61" s="181" t="s">
        <v>11</v>
      </c>
      <c r="J61" s="181"/>
      <c r="K61" s="181"/>
      <c r="L61" s="181"/>
      <c r="M61" s="271" t="str">
        <f>IF(L16="","",L16)</f>
        <v/>
      </c>
      <c r="N61" s="271"/>
      <c r="O61" s="271"/>
      <c r="P61" s="271"/>
      <c r="Q61" s="271"/>
      <c r="R61" s="271"/>
      <c r="S61" s="271"/>
      <c r="T61" s="271"/>
      <c r="U61" s="271"/>
      <c r="V61" s="271"/>
      <c r="W61" s="271"/>
      <c r="X61" s="271"/>
      <c r="Y61" s="271"/>
      <c r="Z61" s="271"/>
      <c r="AA61" s="271"/>
      <c r="AB61" s="271"/>
      <c r="AC61" s="271"/>
      <c r="AD61" s="271"/>
      <c r="AE61" s="271"/>
      <c r="AF61" s="271"/>
      <c r="AG61" s="271"/>
      <c r="AH61" s="271"/>
      <c r="AI61" s="271"/>
      <c r="AJ61" s="271"/>
      <c r="AK61" s="271"/>
      <c r="AL61" s="181"/>
      <c r="AM61" s="181"/>
      <c r="AN61" s="181"/>
      <c r="AO61" s="181"/>
    </row>
    <row r="62" spans="2:41" ht="15.6" customHeight="1">
      <c r="B62" s="181"/>
      <c r="C62" s="305" t="s">
        <v>232</v>
      </c>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row>
    <row r="63" spans="2:41" ht="15.6" customHeight="1">
      <c r="B63" s="181"/>
      <c r="C63" s="181"/>
      <c r="D63" s="181"/>
      <c r="E63" s="181"/>
      <c r="F63" s="181"/>
      <c r="G63" s="181"/>
      <c r="H63" s="181"/>
      <c r="I63" s="181" t="s">
        <v>106</v>
      </c>
      <c r="J63" s="181"/>
      <c r="K63" s="181"/>
      <c r="L63" s="181"/>
      <c r="M63" s="272" t="str">
        <f>IF(L17="","",L17)</f>
        <v/>
      </c>
      <c r="N63" s="272"/>
      <c r="O63" s="272"/>
      <c r="P63" s="272"/>
      <c r="Q63" s="272"/>
      <c r="R63" s="272"/>
      <c r="S63" s="272"/>
      <c r="T63" s="272"/>
      <c r="U63" s="272"/>
      <c r="V63" s="271"/>
      <c r="W63" s="271"/>
      <c r="X63" s="271"/>
      <c r="Y63" s="271"/>
      <c r="Z63" s="271"/>
      <c r="AA63" s="271"/>
      <c r="AB63" s="271"/>
      <c r="AC63" s="271"/>
      <c r="AD63" s="271"/>
      <c r="AE63" s="271"/>
      <c r="AF63" s="271"/>
      <c r="AG63" s="271"/>
      <c r="AH63" s="271"/>
      <c r="AI63" s="271"/>
      <c r="AJ63" s="271"/>
      <c r="AK63" s="271"/>
      <c r="AL63" s="181"/>
      <c r="AM63" s="181"/>
      <c r="AN63" s="181"/>
      <c r="AO63" s="181"/>
    </row>
    <row r="64" spans="2:41" ht="15.6" customHeight="1">
      <c r="M64" s="181" t="s">
        <v>147</v>
      </c>
      <c r="N64" s="181"/>
      <c r="O64" s="181"/>
      <c r="P64" s="181"/>
      <c r="Q64" s="277" t="str">
        <f>IF(V17="","",V17)</f>
        <v/>
      </c>
      <c r="R64" s="277"/>
      <c r="S64" s="277"/>
      <c r="T64" s="277"/>
      <c r="U64" s="277"/>
      <c r="V64" s="277"/>
      <c r="W64" s="277"/>
      <c r="X64" s="277"/>
      <c r="Y64" s="277"/>
      <c r="Z64" s="277"/>
      <c r="AA64" s="277"/>
      <c r="AB64" s="277"/>
      <c r="AC64" s="277"/>
      <c r="AD64" s="277"/>
      <c r="AE64" s="277"/>
      <c r="AF64" s="277"/>
      <c r="AG64" s="277"/>
      <c r="AH64" s="277"/>
      <c r="AI64" s="277"/>
      <c r="AJ64" s="181" t="s">
        <v>73</v>
      </c>
    </row>
    <row r="65" spans="3:37" ht="15.6" customHeight="1"/>
    <row r="66" spans="3:37" ht="15.6" customHeight="1">
      <c r="C66" s="181" t="s">
        <v>114</v>
      </c>
      <c r="D66" s="181"/>
      <c r="E66" s="181"/>
      <c r="F66" s="181"/>
      <c r="G66" s="181"/>
      <c r="H66" s="181"/>
      <c r="I66" s="181" t="s">
        <v>11</v>
      </c>
      <c r="J66" s="181"/>
      <c r="K66" s="181"/>
      <c r="L66" s="181"/>
      <c r="M66" s="271" t="str">
        <f>IF(L18="","",L18)</f>
        <v/>
      </c>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row>
    <row r="67" spans="3:37" ht="15.6" customHeight="1">
      <c r="C67" s="305" t="s">
        <v>109</v>
      </c>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row>
    <row r="68" spans="3:37" ht="15.6" customHeight="1">
      <c r="C68" s="181"/>
      <c r="D68" s="181"/>
      <c r="E68" s="181"/>
      <c r="F68" s="181"/>
      <c r="G68" s="181"/>
      <c r="H68" s="181"/>
      <c r="I68" s="181" t="s">
        <v>106</v>
      </c>
      <c r="J68" s="181"/>
      <c r="K68" s="181"/>
      <c r="L68" s="181"/>
      <c r="M68" s="272" t="str">
        <f>IF(L19="","",L19)</f>
        <v/>
      </c>
      <c r="N68" s="272"/>
      <c r="O68" s="272"/>
      <c r="P68" s="272"/>
      <c r="Q68" s="272"/>
      <c r="R68" s="272"/>
      <c r="S68" s="272"/>
      <c r="T68" s="272"/>
      <c r="U68" s="272"/>
      <c r="V68" s="271"/>
      <c r="W68" s="271"/>
      <c r="X68" s="271"/>
      <c r="Y68" s="271"/>
      <c r="Z68" s="271"/>
      <c r="AA68" s="271"/>
      <c r="AB68" s="271"/>
      <c r="AC68" s="271"/>
      <c r="AD68" s="271"/>
      <c r="AE68" s="271"/>
      <c r="AF68" s="271"/>
      <c r="AG68" s="271"/>
      <c r="AH68" s="271"/>
      <c r="AI68" s="271"/>
      <c r="AJ68" s="271"/>
      <c r="AK68" s="271"/>
    </row>
    <row r="69" spans="3:37" ht="15.6" customHeight="1">
      <c r="M69" s="181" t="s">
        <v>147</v>
      </c>
      <c r="N69" s="181"/>
      <c r="O69" s="181"/>
      <c r="P69" s="181"/>
      <c r="Q69" s="277" t="str">
        <f>IF(V19="","",V19)</f>
        <v/>
      </c>
      <c r="R69" s="277"/>
      <c r="S69" s="277"/>
      <c r="T69" s="277"/>
      <c r="U69" s="277"/>
      <c r="V69" s="277"/>
      <c r="W69" s="277"/>
      <c r="X69" s="277"/>
      <c r="Y69" s="277"/>
      <c r="Z69" s="277"/>
      <c r="AA69" s="277"/>
      <c r="AB69" s="277"/>
      <c r="AC69" s="277"/>
      <c r="AD69" s="277"/>
      <c r="AE69" s="277"/>
      <c r="AF69" s="277"/>
      <c r="AG69" s="277"/>
      <c r="AH69" s="277"/>
      <c r="AI69" s="277"/>
      <c r="AJ69" s="181" t="s">
        <v>73</v>
      </c>
    </row>
  </sheetData>
  <sheetProtection password="CF8E" sheet="1" objects="1" scenarios="1" selectLockedCells="1"/>
  <mergeCells count="122">
    <mergeCell ref="B2:K2"/>
    <mergeCell ref="L2:AE2"/>
    <mergeCell ref="AG2:AQ2"/>
    <mergeCell ref="B3:K3"/>
    <mergeCell ref="L3:N3"/>
    <mergeCell ref="O3:W3"/>
    <mergeCell ref="X3:AC3"/>
    <mergeCell ref="AG3:AQ3"/>
    <mergeCell ref="B4:K4"/>
    <mergeCell ref="L4:Z4"/>
    <mergeCell ref="B5:K5"/>
    <mergeCell ref="L5:N5"/>
    <mergeCell ref="O5:P5"/>
    <mergeCell ref="Q5:R5"/>
    <mergeCell ref="S5:T5"/>
    <mergeCell ref="U5:V5"/>
    <mergeCell ref="W5:X5"/>
    <mergeCell ref="Y5:Z5"/>
    <mergeCell ref="B6:K6"/>
    <mergeCell ref="L6:N6"/>
    <mergeCell ref="O6:P6"/>
    <mergeCell ref="Q6:R6"/>
    <mergeCell ref="S6:T6"/>
    <mergeCell ref="U6:V6"/>
    <mergeCell ref="W6:X6"/>
    <mergeCell ref="Y6:Z6"/>
    <mergeCell ref="B7:K7"/>
    <mergeCell ref="L7:N7"/>
    <mergeCell ref="O7:P7"/>
    <mergeCell ref="Q7:R7"/>
    <mergeCell ref="S7:T7"/>
    <mergeCell ref="U7:V7"/>
    <mergeCell ref="W7:X7"/>
    <mergeCell ref="Y7:Z7"/>
    <mergeCell ref="B8:E8"/>
    <mergeCell ref="F8:K8"/>
    <mergeCell ref="L8:AE8"/>
    <mergeCell ref="B9:E9"/>
    <mergeCell ref="F9:K9"/>
    <mergeCell ref="L9:AE9"/>
    <mergeCell ref="B10:E10"/>
    <mergeCell ref="F10:K10"/>
    <mergeCell ref="L10:AE10"/>
    <mergeCell ref="B11:E11"/>
    <mergeCell ref="F11:K11"/>
    <mergeCell ref="L11:AE11"/>
    <mergeCell ref="B12:F12"/>
    <mergeCell ref="H12:K12"/>
    <mergeCell ref="L12:AE12"/>
    <mergeCell ref="H13:K13"/>
    <mergeCell ref="L13:AE13"/>
    <mergeCell ref="B14:F14"/>
    <mergeCell ref="H14:K14"/>
    <mergeCell ref="L14:AE14"/>
    <mergeCell ref="H15:K15"/>
    <mergeCell ref="L15:R15"/>
    <mergeCell ref="S15:U15"/>
    <mergeCell ref="V15:AE15"/>
    <mergeCell ref="H16:K16"/>
    <mergeCell ref="L16:AE16"/>
    <mergeCell ref="H17:K17"/>
    <mergeCell ref="L17:R17"/>
    <mergeCell ref="S17:U17"/>
    <mergeCell ref="V17:AE17"/>
    <mergeCell ref="H18:K18"/>
    <mergeCell ref="L18:AE18"/>
    <mergeCell ref="H19:K19"/>
    <mergeCell ref="L19:R19"/>
    <mergeCell ref="S19:U19"/>
    <mergeCell ref="V19:AE19"/>
    <mergeCell ref="K25:V25"/>
    <mergeCell ref="K26:V26"/>
    <mergeCell ref="Y26:AD26"/>
    <mergeCell ref="K27:V27"/>
    <mergeCell ref="B32:M32"/>
    <mergeCell ref="V34:AN34"/>
    <mergeCell ref="Z35:AN35"/>
    <mergeCell ref="Z36:AN36"/>
    <mergeCell ref="R37:Y37"/>
    <mergeCell ref="Z37:AM37"/>
    <mergeCell ref="C39:H39"/>
    <mergeCell ref="K39:AM39"/>
    <mergeCell ref="C40:H40"/>
    <mergeCell ref="K40:AN40"/>
    <mergeCell ref="J41:M41"/>
    <mergeCell ref="N41:P41"/>
    <mergeCell ref="Q41:S41"/>
    <mergeCell ref="T41:V41"/>
    <mergeCell ref="W41:Y41"/>
    <mergeCell ref="Z41:AB41"/>
    <mergeCell ref="AC41:AE41"/>
    <mergeCell ref="AF41:AH41"/>
    <mergeCell ref="AI41:AK41"/>
    <mergeCell ref="AL41:AN41"/>
    <mergeCell ref="K42:M42"/>
    <mergeCell ref="N42:P42"/>
    <mergeCell ref="Q42:S42"/>
    <mergeCell ref="T42:V42"/>
    <mergeCell ref="W42:Y42"/>
    <mergeCell ref="Z42:AB42"/>
    <mergeCell ref="AC42:AE42"/>
    <mergeCell ref="AF42:AH42"/>
    <mergeCell ref="AI42:AK42"/>
    <mergeCell ref="AL42:AN42"/>
    <mergeCell ref="F43:I43"/>
    <mergeCell ref="F44:I44"/>
    <mergeCell ref="B50:AO50"/>
    <mergeCell ref="M52:AK52"/>
    <mergeCell ref="M54:U54"/>
    <mergeCell ref="M56:AK56"/>
    <mergeCell ref="M58:U58"/>
    <mergeCell ref="Q59:AI59"/>
    <mergeCell ref="M61:AK61"/>
    <mergeCell ref="M63:U63"/>
    <mergeCell ref="Q64:AI64"/>
    <mergeCell ref="M66:AK66"/>
    <mergeCell ref="M68:U68"/>
    <mergeCell ref="Q69:AI69"/>
    <mergeCell ref="B41:B42"/>
    <mergeCell ref="C41:H42"/>
    <mergeCell ref="I41:I42"/>
    <mergeCell ref="B43:E44"/>
  </mergeCells>
  <phoneticPr fontId="21"/>
  <pageMargins left="0.78740157480314965" right="0.59055118110236227" top="0.59055118110236227" bottom="0.19685039370078741" header="0.51181102362204722" footer="0.51181102362204722"/>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dimension ref="A1:CB55"/>
  <sheetViews>
    <sheetView showGridLines="0" showZeros="0" zoomScale="80" zoomScaleNormal="80" workbookViewId="0">
      <pane ySplit="14" topLeftCell="A15" activePane="bottomLeft" state="frozen"/>
      <selection pane="bottomLeft" activeCell="L2" sqref="L2:AE2"/>
    </sheetView>
  </sheetViews>
  <sheetFormatPr defaultColWidth="2.125" defaultRowHeight="21" customHeight="1"/>
  <cols>
    <col min="1" max="34" width="2.125" style="230"/>
    <col min="35" max="35" width="8.375" style="230" bestFit="1" customWidth="1"/>
    <col min="36" max="45" width="2.125" style="230"/>
    <col min="46" max="46" width="2" style="230" customWidth="1"/>
    <col min="47" max="70" width="2.125" style="296"/>
    <col min="71" max="16384" width="2.125" style="230"/>
  </cols>
  <sheetData>
    <row r="1" spans="1:62" ht="5.0999999999999996" customHeight="1">
      <c r="A1" s="181"/>
      <c r="B1" s="181"/>
      <c r="C1" s="181"/>
      <c r="D1" s="181"/>
      <c r="E1" s="181"/>
      <c r="F1" s="181"/>
      <c r="G1" s="181"/>
    </row>
    <row r="2" spans="1:62" ht="15" customHeight="1">
      <c r="A2" s="18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375"/>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397"/>
      <c r="BE2" s="1"/>
      <c r="BF2" s="396"/>
      <c r="BG2" s="396"/>
      <c r="BH2" s="230"/>
      <c r="BI2" s="230"/>
      <c r="BJ2" s="230"/>
    </row>
    <row r="3" spans="1:62" ht="15" customHeight="1">
      <c r="A3" s="18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375"/>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397"/>
      <c r="BE3" s="1"/>
      <c r="BF3" s="396"/>
      <c r="BG3" s="396"/>
      <c r="BH3" s="230"/>
      <c r="BI3" s="230"/>
      <c r="BJ3" s="230"/>
    </row>
    <row r="4" spans="1:62" ht="15" customHeight="1">
      <c r="A4" s="181"/>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89" t="s">
        <v>32</v>
      </c>
      <c r="AB4" s="84"/>
      <c r="AC4" s="84"/>
      <c r="AD4" s="84"/>
      <c r="AE4" s="93"/>
      <c r="AF4" s="375"/>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397"/>
      <c r="BE4" s="1"/>
      <c r="BF4" s="396"/>
      <c r="BG4" s="396"/>
      <c r="BH4" s="230"/>
      <c r="BI4" s="230"/>
      <c r="BJ4" s="230"/>
    </row>
    <row r="5" spans="1:62" ht="15" customHeight="1">
      <c r="A5" s="181"/>
      <c r="B5" s="320"/>
      <c r="C5" s="331"/>
      <c r="D5" s="331"/>
      <c r="E5" s="331"/>
      <c r="F5" s="331"/>
      <c r="G5" s="331"/>
      <c r="H5" s="331"/>
      <c r="I5" s="331"/>
      <c r="J5" s="331"/>
      <c r="K5" s="349"/>
      <c r="L5" s="67"/>
      <c r="M5" s="73"/>
      <c r="N5" s="73"/>
      <c r="O5" s="73"/>
      <c r="P5" s="73"/>
      <c r="Q5" s="73"/>
      <c r="R5" s="73"/>
      <c r="S5" s="73"/>
      <c r="T5" s="73"/>
      <c r="U5" s="73"/>
      <c r="V5" s="73"/>
      <c r="W5" s="73"/>
      <c r="X5" s="73"/>
      <c r="Y5" s="73"/>
      <c r="Z5" s="73"/>
      <c r="AA5" s="89" t="s">
        <v>321</v>
      </c>
      <c r="AB5" s="84"/>
      <c r="AC5" s="84"/>
      <c r="AD5" s="84"/>
      <c r="AE5" s="93"/>
      <c r="AF5" s="375"/>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97"/>
      <c r="BE5" s="1"/>
      <c r="BF5" s="396"/>
      <c r="BG5" s="396"/>
      <c r="BH5" s="230"/>
      <c r="BI5" s="230"/>
      <c r="BJ5" s="230"/>
    </row>
    <row r="6" spans="1:62" ht="15" customHeight="1">
      <c r="A6" s="181"/>
      <c r="B6" s="321"/>
      <c r="C6" s="332"/>
      <c r="D6" s="332"/>
      <c r="E6" s="332"/>
      <c r="F6" s="332"/>
      <c r="G6" s="332"/>
      <c r="H6" s="332"/>
      <c r="I6" s="332"/>
      <c r="J6" s="332"/>
      <c r="K6" s="350" t="s">
        <v>28</v>
      </c>
      <c r="L6" s="351">
        <f>L4-L5</f>
        <v>0</v>
      </c>
      <c r="M6" s="89"/>
      <c r="N6" s="89"/>
      <c r="O6" s="89"/>
      <c r="P6" s="89"/>
      <c r="Q6" s="89"/>
      <c r="R6" s="89"/>
      <c r="S6" s="89"/>
      <c r="T6" s="89"/>
      <c r="U6" s="89"/>
      <c r="V6" s="89"/>
      <c r="W6" s="89"/>
      <c r="X6" s="89"/>
      <c r="Y6" s="89"/>
      <c r="Z6" s="89"/>
      <c r="AA6" s="89" t="s">
        <v>45</v>
      </c>
      <c r="AB6" s="84"/>
      <c r="AC6" s="84"/>
      <c r="AD6" s="84"/>
      <c r="AE6" s="93"/>
      <c r="AF6" s="375"/>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397"/>
      <c r="BE6" s="1"/>
      <c r="BF6" s="396"/>
      <c r="BG6" s="396"/>
      <c r="BH6" s="230"/>
      <c r="BI6" s="230"/>
      <c r="BJ6" s="230"/>
    </row>
    <row r="7" spans="1:62" ht="15" customHeight="1">
      <c r="A7" s="181"/>
      <c r="B7" s="40" t="s">
        <v>51</v>
      </c>
      <c r="C7" s="44"/>
      <c r="D7" s="44"/>
      <c r="E7" s="44"/>
      <c r="F7" s="44"/>
      <c r="G7" s="44"/>
      <c r="H7" s="44"/>
      <c r="I7" s="44"/>
      <c r="J7" s="44"/>
      <c r="K7" s="61"/>
      <c r="L7" s="68" t="s">
        <v>301</v>
      </c>
      <c r="M7" s="74"/>
      <c r="N7" s="74"/>
      <c r="O7" s="74"/>
      <c r="P7" s="74"/>
      <c r="Q7" s="83" t="s">
        <v>68</v>
      </c>
      <c r="R7" s="83"/>
      <c r="S7" s="74"/>
      <c r="T7" s="74"/>
      <c r="U7" s="83" t="s">
        <v>77</v>
      </c>
      <c r="V7" s="83"/>
      <c r="W7" s="74"/>
      <c r="X7" s="74"/>
      <c r="Y7" s="83" t="s">
        <v>9</v>
      </c>
      <c r="Z7" s="83"/>
      <c r="AA7" s="83"/>
      <c r="AB7" s="83"/>
      <c r="AC7" s="83"/>
      <c r="AD7" s="83"/>
      <c r="AE7" s="94"/>
      <c r="AF7" s="375"/>
      <c r="AG7" s="377" t="str">
        <f>LEFT(L7,1)&amp;"　"&amp;RIGHT(L7,1)&amp;IF(O7="","　　　　年　　　　月　　　　日",IF(O7&lt;10,"　　","　")&amp;DBCS(O7)&amp;"　年"&amp;IF(S7&lt;10,"　　","　")&amp;DBCS(S7)&amp;"　月"&amp;IF(W7&lt;10,"　　","　")&amp;DBCS(W7)&amp;"　日")</f>
        <v>令　和　　　　年　　　　月　　　　日</v>
      </c>
      <c r="AH7" s="377"/>
      <c r="AI7" s="377"/>
      <c r="AJ7" s="377"/>
      <c r="AK7" s="377"/>
      <c r="AL7" s="377"/>
      <c r="AM7" s="377"/>
      <c r="AN7" s="377"/>
      <c r="AO7" s="377"/>
      <c r="AP7" s="377"/>
      <c r="AQ7" s="377"/>
      <c r="AR7" s="377"/>
      <c r="AS7" s="377"/>
      <c r="AT7" s="377"/>
      <c r="AU7" s="377"/>
      <c r="AV7" s="377"/>
      <c r="AW7" s="377"/>
      <c r="AX7" s="377"/>
      <c r="AY7" s="377"/>
      <c r="AZ7" s="378"/>
      <c r="BA7" s="378"/>
      <c r="BB7" s="378"/>
      <c r="BC7" s="378"/>
      <c r="BD7" s="378"/>
      <c r="BE7" s="396"/>
      <c r="BF7" s="396"/>
      <c r="BG7" s="396"/>
      <c r="BH7" s="230"/>
      <c r="BI7" s="230"/>
      <c r="BJ7" s="230"/>
    </row>
    <row r="8" spans="1:62" ht="15" customHeight="1">
      <c r="A8" s="181"/>
      <c r="B8" s="41" t="s">
        <v>326</v>
      </c>
      <c r="C8" s="45"/>
      <c r="D8" s="45"/>
      <c r="E8" s="50"/>
      <c r="F8" s="319" t="s">
        <v>102</v>
      </c>
      <c r="G8" s="330"/>
      <c r="H8" s="330"/>
      <c r="I8" s="330"/>
      <c r="J8" s="330"/>
      <c r="K8" s="348"/>
      <c r="L8" s="352" t="str">
        <f>IF(L7="","",L7)</f>
        <v>令和</v>
      </c>
      <c r="M8" s="361"/>
      <c r="N8" s="361"/>
      <c r="O8" s="361" t="str">
        <f>IF(O7="","",O7)</f>
        <v/>
      </c>
      <c r="P8" s="361"/>
      <c r="Q8" s="361" t="s">
        <v>68</v>
      </c>
      <c r="R8" s="361"/>
      <c r="S8" s="361" t="str">
        <f>IF(S7="","",S7)</f>
        <v/>
      </c>
      <c r="T8" s="361"/>
      <c r="U8" s="361" t="s">
        <v>77</v>
      </c>
      <c r="V8" s="361"/>
      <c r="W8" s="361" t="str">
        <f>IF(W7="","",W7)</f>
        <v/>
      </c>
      <c r="X8" s="361"/>
      <c r="Y8" s="361" t="s">
        <v>9</v>
      </c>
      <c r="Z8" s="361"/>
      <c r="AA8" s="361"/>
      <c r="AB8" s="361"/>
      <c r="AC8" s="361"/>
      <c r="AD8" s="361"/>
      <c r="AE8" s="372"/>
      <c r="AF8" s="375"/>
      <c r="AG8" s="377" t="str">
        <f>LEFT(L8,1)&amp;"　"&amp;RIGHT(L8,1)&amp;IF(O8="","　　　　年　　　　月　　　　日",IF(O8&lt;10,"　　","　")&amp;DBCS(O8)&amp;"　年"&amp;IF(S8&lt;10,"　　","　")&amp;DBCS(S8)&amp;"　月"&amp;IF(W8&lt;10,"　　","　")&amp;DBCS(W8)&amp;"　日")</f>
        <v>令　和　　　　年　　　　月　　　　日</v>
      </c>
      <c r="AH8" s="377"/>
      <c r="AI8" s="377"/>
      <c r="AJ8" s="377"/>
      <c r="AK8" s="377"/>
      <c r="AL8" s="377"/>
      <c r="AM8" s="377"/>
      <c r="AN8" s="377"/>
      <c r="AO8" s="377"/>
      <c r="AP8" s="377"/>
      <c r="AQ8" s="377"/>
      <c r="AR8" s="377"/>
      <c r="AS8" s="377"/>
      <c r="AT8" s="377"/>
      <c r="AU8" s="377"/>
      <c r="AV8" s="377"/>
      <c r="AW8" s="377"/>
      <c r="AX8" s="377"/>
      <c r="AY8" s="377"/>
      <c r="AZ8" s="378"/>
      <c r="BA8" s="378"/>
      <c r="BB8" s="378"/>
      <c r="BC8" s="378"/>
      <c r="BD8" s="378"/>
      <c r="BE8" s="396"/>
      <c r="BF8" s="396"/>
      <c r="BG8" s="396"/>
      <c r="BH8" s="230"/>
      <c r="BI8" s="230"/>
      <c r="BJ8" s="230"/>
    </row>
    <row r="9" spans="1:62" ht="15" customHeight="1">
      <c r="A9" s="181"/>
      <c r="B9" s="321"/>
      <c r="C9" s="332"/>
      <c r="D9" s="332"/>
      <c r="E9" s="345"/>
      <c r="F9" s="56" t="s">
        <v>156</v>
      </c>
      <c r="G9" s="59"/>
      <c r="H9" s="59"/>
      <c r="I9" s="59"/>
      <c r="J9" s="59"/>
      <c r="K9" s="64"/>
      <c r="L9" s="71" t="s">
        <v>301</v>
      </c>
      <c r="M9" s="77"/>
      <c r="N9" s="77"/>
      <c r="O9" s="77"/>
      <c r="P9" s="77"/>
      <c r="Q9" s="364" t="s">
        <v>68</v>
      </c>
      <c r="R9" s="364"/>
      <c r="S9" s="77"/>
      <c r="T9" s="77"/>
      <c r="U9" s="364" t="s">
        <v>77</v>
      </c>
      <c r="V9" s="364"/>
      <c r="W9" s="77"/>
      <c r="X9" s="77"/>
      <c r="Y9" s="364" t="s">
        <v>9</v>
      </c>
      <c r="Z9" s="364"/>
      <c r="AA9" s="364"/>
      <c r="AB9" s="364"/>
      <c r="AC9" s="364"/>
      <c r="AD9" s="364"/>
      <c r="AE9" s="373"/>
      <c r="AF9" s="375"/>
      <c r="AG9" s="377" t="str">
        <f>LEFT(L9,1)&amp;"　"&amp;RIGHT(L9,1)&amp;IF(O9="","　　　　年　　　　月　　　　日",IF(O9&lt;10,"　　","　")&amp;DBCS(O9)&amp;"　年"&amp;IF(S9&lt;10,"　　","　")&amp;DBCS(S9)&amp;"　月"&amp;IF(W9&lt;10,"　　","　")&amp;DBCS(W9)&amp;"　日")</f>
        <v>令　和　　　　年　　　　月　　　　日</v>
      </c>
      <c r="AH9" s="377"/>
      <c r="AI9" s="377"/>
      <c r="AJ9" s="377"/>
      <c r="AK9" s="377"/>
      <c r="AL9" s="377"/>
      <c r="AM9" s="377"/>
      <c r="AN9" s="377"/>
      <c r="AO9" s="377"/>
      <c r="AP9" s="377"/>
      <c r="AQ9" s="377"/>
      <c r="AR9" s="377"/>
      <c r="AS9" s="377"/>
      <c r="AT9" s="377"/>
      <c r="AU9" s="377"/>
      <c r="AV9" s="377"/>
      <c r="AW9" s="377"/>
      <c r="AX9" s="377"/>
      <c r="AY9" s="377"/>
      <c r="AZ9" s="378"/>
      <c r="BA9" s="378"/>
      <c r="BB9" s="378"/>
      <c r="BC9" s="378"/>
      <c r="BD9" s="378"/>
      <c r="BE9" s="396"/>
      <c r="BF9" s="396"/>
      <c r="BG9" s="396"/>
      <c r="BH9" s="230"/>
      <c r="BI9" s="230"/>
      <c r="BJ9" s="230"/>
    </row>
    <row r="10" spans="1:62" ht="15" customHeight="1">
      <c r="A10" s="181"/>
      <c r="B10" s="41" t="s">
        <v>95</v>
      </c>
      <c r="C10" s="45"/>
      <c r="D10" s="45"/>
      <c r="E10" s="45"/>
      <c r="F10" s="54" t="s">
        <v>81</v>
      </c>
      <c r="G10" s="57"/>
      <c r="H10" s="57"/>
      <c r="I10" s="57"/>
      <c r="J10" s="57"/>
      <c r="K10" s="62"/>
      <c r="L10" s="118"/>
      <c r="M10" s="122"/>
      <c r="N10" s="122"/>
      <c r="O10" s="122"/>
      <c r="P10" s="122"/>
      <c r="Q10" s="122"/>
      <c r="R10" s="122"/>
      <c r="S10" s="122"/>
      <c r="T10" s="122"/>
      <c r="U10" s="122"/>
      <c r="V10" s="122"/>
      <c r="W10" s="122"/>
      <c r="X10" s="122"/>
      <c r="Y10" s="122"/>
      <c r="Z10" s="122"/>
      <c r="AA10" s="122"/>
      <c r="AB10" s="122"/>
      <c r="AC10" s="122"/>
      <c r="AD10" s="122"/>
      <c r="AE10" s="133"/>
      <c r="AF10" s="375"/>
      <c r="AG10" s="378"/>
      <c r="AH10" s="377"/>
      <c r="AI10" s="377"/>
      <c r="AJ10" s="377"/>
      <c r="AK10" s="377"/>
      <c r="AL10" s="377"/>
      <c r="AM10" s="377"/>
      <c r="AN10" s="377"/>
      <c r="AO10" s="377"/>
      <c r="AP10" s="377"/>
      <c r="AQ10" s="377"/>
      <c r="AR10" s="377"/>
      <c r="AS10" s="377"/>
      <c r="AT10" s="377"/>
      <c r="AU10" s="377"/>
      <c r="AV10" s="377"/>
      <c r="AW10" s="377"/>
      <c r="AX10" s="377"/>
      <c r="AY10" s="377"/>
      <c r="AZ10" s="378"/>
      <c r="BA10" s="378"/>
      <c r="BB10" s="378"/>
      <c r="BC10" s="378"/>
      <c r="BD10" s="378"/>
      <c r="BE10" s="396"/>
      <c r="BF10" s="396"/>
      <c r="BG10" s="396"/>
      <c r="BH10" s="230"/>
      <c r="BI10" s="230"/>
      <c r="BJ10" s="230"/>
    </row>
    <row r="11" spans="1:62" ht="15" customHeight="1">
      <c r="A11" s="181"/>
      <c r="B11" s="42"/>
      <c r="C11" s="46"/>
      <c r="D11" s="46"/>
      <c r="E11" s="51"/>
      <c r="F11" s="55" t="s">
        <v>61</v>
      </c>
      <c r="G11" s="58"/>
      <c r="H11" s="58"/>
      <c r="I11" s="58"/>
      <c r="J11" s="58"/>
      <c r="K11" s="63"/>
      <c r="L11" s="119"/>
      <c r="M11" s="123"/>
      <c r="N11" s="123"/>
      <c r="O11" s="123"/>
      <c r="P11" s="123"/>
      <c r="Q11" s="123"/>
      <c r="R11" s="123"/>
      <c r="S11" s="123"/>
      <c r="T11" s="123"/>
      <c r="U11" s="123"/>
      <c r="V11" s="123"/>
      <c r="W11" s="123"/>
      <c r="X11" s="123"/>
      <c r="Y11" s="123"/>
      <c r="Z11" s="123"/>
      <c r="AA11" s="123"/>
      <c r="AB11" s="123"/>
      <c r="AC11" s="123"/>
      <c r="AD11" s="123"/>
      <c r="AE11" s="134"/>
      <c r="AF11" s="375"/>
      <c r="AG11" s="377"/>
      <c r="AH11" s="377"/>
      <c r="AI11" s="377"/>
      <c r="AJ11" s="377"/>
      <c r="AK11" s="377"/>
      <c r="AL11" s="377"/>
      <c r="AM11" s="377"/>
      <c r="AN11" s="377"/>
      <c r="AO11" s="377"/>
      <c r="AP11" s="377"/>
      <c r="AQ11" s="377"/>
      <c r="AR11" s="377"/>
      <c r="AS11" s="377"/>
      <c r="AT11" s="377"/>
      <c r="AU11" s="377"/>
      <c r="AV11" s="377"/>
      <c r="AW11" s="377"/>
      <c r="AX11" s="377"/>
      <c r="AY11" s="377"/>
      <c r="AZ11" s="378"/>
      <c r="BA11" s="378"/>
      <c r="BB11" s="378"/>
      <c r="BC11" s="378"/>
      <c r="BD11" s="378"/>
      <c r="BE11" s="396"/>
      <c r="BF11" s="396"/>
      <c r="BG11" s="396"/>
      <c r="BH11" s="230"/>
      <c r="BI11" s="230"/>
      <c r="BJ11" s="230"/>
    </row>
    <row r="12" spans="1:62" ht="15" customHeight="1">
      <c r="A12" s="181"/>
      <c r="B12" s="42"/>
      <c r="C12" s="46"/>
      <c r="D12" s="46"/>
      <c r="E12" s="51"/>
      <c r="F12" s="55" t="s">
        <v>63</v>
      </c>
      <c r="G12" s="58"/>
      <c r="H12" s="58"/>
      <c r="I12" s="58"/>
      <c r="J12" s="58"/>
      <c r="K12" s="63"/>
      <c r="L12" s="119"/>
      <c r="M12" s="123"/>
      <c r="N12" s="123"/>
      <c r="O12" s="123"/>
      <c r="P12" s="123"/>
      <c r="Q12" s="123"/>
      <c r="R12" s="123"/>
      <c r="S12" s="123"/>
      <c r="T12" s="123"/>
      <c r="U12" s="123"/>
      <c r="V12" s="123"/>
      <c r="W12" s="123"/>
      <c r="X12" s="123"/>
      <c r="Y12" s="123"/>
      <c r="Z12" s="123"/>
      <c r="AA12" s="123"/>
      <c r="AB12" s="123"/>
      <c r="AC12" s="123"/>
      <c r="AD12" s="123"/>
      <c r="AE12" s="134"/>
      <c r="AF12" s="375"/>
      <c r="AG12" s="375"/>
      <c r="AH12" s="375"/>
      <c r="AI12" s="375"/>
      <c r="AJ12" s="375"/>
      <c r="AK12" s="375"/>
      <c r="AL12" s="375"/>
      <c r="AM12" s="375"/>
      <c r="AN12" s="375"/>
      <c r="AO12" s="375"/>
      <c r="AP12" s="375"/>
      <c r="AQ12" s="375"/>
      <c r="AR12" s="375"/>
      <c r="AS12" s="375"/>
      <c r="AT12" s="375"/>
      <c r="AU12" s="375"/>
      <c r="AV12" s="375"/>
      <c r="AW12" s="375"/>
      <c r="AX12" s="375"/>
      <c r="AY12" s="375"/>
      <c r="AZ12" s="396"/>
      <c r="BA12" s="396"/>
      <c r="BB12" s="396"/>
      <c r="BC12" s="396"/>
      <c r="BD12" s="396"/>
      <c r="BE12" s="396"/>
      <c r="BF12" s="396"/>
      <c r="BG12" s="396"/>
      <c r="BH12" s="230"/>
      <c r="BI12" s="230"/>
      <c r="BJ12" s="230"/>
    </row>
    <row r="13" spans="1:62" ht="15" customHeight="1">
      <c r="A13" s="181"/>
      <c r="B13" s="43"/>
      <c r="C13" s="47"/>
      <c r="D13" s="47"/>
      <c r="E13" s="52"/>
      <c r="F13" s="56" t="s">
        <v>82</v>
      </c>
      <c r="G13" s="59"/>
      <c r="H13" s="59"/>
      <c r="I13" s="59"/>
      <c r="J13" s="59"/>
      <c r="K13" s="64"/>
      <c r="L13" s="265"/>
      <c r="M13" s="267"/>
      <c r="N13" s="267"/>
      <c r="O13" s="267"/>
      <c r="P13" s="267"/>
      <c r="Q13" s="267"/>
      <c r="R13" s="267"/>
      <c r="S13" s="267"/>
      <c r="T13" s="267"/>
      <c r="U13" s="267"/>
      <c r="V13" s="267"/>
      <c r="W13" s="267"/>
      <c r="X13" s="267"/>
      <c r="Y13" s="267"/>
      <c r="Z13" s="267"/>
      <c r="AA13" s="267"/>
      <c r="AB13" s="267"/>
      <c r="AC13" s="267"/>
      <c r="AD13" s="267"/>
      <c r="AE13" s="290"/>
      <c r="AF13" s="375"/>
      <c r="AG13" s="375"/>
      <c r="AH13" s="375"/>
      <c r="AI13" s="375"/>
      <c r="AJ13" s="375"/>
      <c r="AK13" s="375"/>
      <c r="AL13" s="375"/>
      <c r="AM13" s="375"/>
      <c r="AN13" s="375"/>
      <c r="AO13" s="375"/>
      <c r="AP13" s="375"/>
      <c r="AQ13" s="375"/>
      <c r="AR13" s="375"/>
      <c r="AS13" s="375"/>
      <c r="AT13" s="375"/>
      <c r="AU13" s="375"/>
      <c r="AV13" s="375"/>
      <c r="AW13" s="375"/>
      <c r="AX13" s="375"/>
      <c r="AY13" s="375"/>
      <c r="AZ13" s="396"/>
      <c r="BA13" s="396"/>
      <c r="BB13" s="396"/>
      <c r="BC13" s="396"/>
      <c r="BD13" s="396"/>
      <c r="BE13" s="396"/>
      <c r="BF13" s="396"/>
      <c r="BG13" s="396"/>
      <c r="BH13" s="230"/>
      <c r="BI13" s="230"/>
      <c r="BJ13" s="230"/>
    </row>
    <row r="14" spans="1:62" ht="5.0999999999999996" customHeight="1">
      <c r="AE14" s="374"/>
      <c r="AF14" s="374"/>
      <c r="AG14" s="374"/>
      <c r="AH14" s="374"/>
      <c r="AI14" s="374"/>
      <c r="AJ14" s="374"/>
      <c r="AK14" s="374"/>
      <c r="AL14" s="374"/>
    </row>
    <row r="15" spans="1:62" ht="21" customHeight="1">
      <c r="A15" s="37"/>
    </row>
    <row r="17" spans="1:60" ht="21" customHeight="1">
      <c r="A17" s="181" t="s">
        <v>327</v>
      </c>
    </row>
    <row r="18" spans="1:60" ht="21" customHeight="1">
      <c r="A18" s="318" t="s">
        <v>93</v>
      </c>
    </row>
    <row r="19" spans="1:60" ht="21" customHeight="1">
      <c r="E19" s="346"/>
      <c r="L19" s="259"/>
      <c r="M19" s="259"/>
      <c r="N19" s="259"/>
      <c r="O19" s="259"/>
      <c r="P19" s="259"/>
      <c r="Q19" s="259"/>
      <c r="R19" s="259"/>
      <c r="S19" s="259"/>
      <c r="T19" s="259"/>
      <c r="U19" s="259"/>
      <c r="V19" s="259"/>
      <c r="W19" s="259"/>
    </row>
    <row r="20" spans="1:60" ht="21" customHeight="1">
      <c r="I20" s="249"/>
      <c r="J20" s="249"/>
      <c r="K20" s="249"/>
      <c r="L20" s="354" t="s">
        <v>329</v>
      </c>
      <c r="M20" s="354"/>
      <c r="N20" s="354"/>
      <c r="O20" s="354"/>
      <c r="P20" s="354"/>
      <c r="Q20" s="354"/>
      <c r="R20" s="354"/>
      <c r="S20" s="354"/>
      <c r="T20" s="354"/>
      <c r="U20" s="354"/>
      <c r="V20" s="354"/>
      <c r="W20" s="354"/>
      <c r="X20" s="354"/>
      <c r="Y20" s="354"/>
      <c r="Z20" s="354"/>
      <c r="AA20" s="354"/>
      <c r="AB20" s="354"/>
      <c r="AC20" s="354"/>
      <c r="AD20" s="354"/>
      <c r="AE20" s="354"/>
      <c r="AF20" s="354"/>
      <c r="AG20" s="354"/>
      <c r="AH20" s="249"/>
      <c r="AI20" s="249"/>
    </row>
    <row r="21" spans="1:60" ht="21" customHeight="1">
      <c r="L21" s="353"/>
      <c r="M21" s="353"/>
      <c r="N21" s="353"/>
      <c r="O21" s="353"/>
      <c r="P21" s="353"/>
      <c r="Q21" s="353"/>
      <c r="R21" s="353"/>
      <c r="S21" s="353"/>
      <c r="T21" s="353"/>
      <c r="U21" s="353"/>
      <c r="V21" s="353"/>
      <c r="W21" s="353"/>
      <c r="X21" s="353"/>
      <c r="Y21" s="353"/>
      <c r="Z21" s="353"/>
      <c r="AA21" s="353"/>
      <c r="AB21" s="353"/>
      <c r="AC21" s="353"/>
      <c r="AD21" s="353"/>
      <c r="AE21" s="353"/>
      <c r="AF21" s="353"/>
      <c r="AG21" s="353"/>
    </row>
    <row r="22" spans="1:60" ht="21" customHeight="1">
      <c r="B22" s="322" t="s">
        <v>31</v>
      </c>
      <c r="C22" s="333"/>
      <c r="D22" s="340" t="s">
        <v>274</v>
      </c>
      <c r="E22" s="340"/>
      <c r="F22" s="340"/>
      <c r="G22" s="340"/>
      <c r="H22" s="340"/>
      <c r="I22" s="340"/>
      <c r="J22" s="343"/>
      <c r="K22" s="343"/>
      <c r="L22" s="355" t="str">
        <f>IF(L2="","",L2)</f>
        <v/>
      </c>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81"/>
      <c r="AR22" s="388"/>
      <c r="AS22" s="388"/>
    </row>
    <row r="23" spans="1:60" ht="21" customHeight="1">
      <c r="B23" s="236"/>
      <c r="C23" s="334"/>
      <c r="D23" s="244"/>
      <c r="E23" s="244"/>
      <c r="F23" s="244"/>
      <c r="G23" s="244"/>
      <c r="H23" s="244"/>
      <c r="I23" s="244"/>
      <c r="J23" s="334"/>
      <c r="K23" s="334"/>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82"/>
      <c r="AR23" s="388"/>
      <c r="AS23" s="388"/>
    </row>
    <row r="24" spans="1:60" ht="21" customHeight="1">
      <c r="B24" s="322" t="s">
        <v>110</v>
      </c>
      <c r="C24" s="333"/>
      <c r="D24" s="340" t="s">
        <v>278</v>
      </c>
      <c r="E24" s="340"/>
      <c r="F24" s="340"/>
      <c r="G24" s="340"/>
      <c r="H24" s="340"/>
      <c r="I24" s="340"/>
      <c r="J24" s="343"/>
      <c r="K24" s="343"/>
      <c r="L24" s="357" t="str">
        <f>"津山市　"&amp;IF(O3="","　　　　　　　　　　",O3)&amp;"　地内"</f>
        <v>津山市　　　　　　　　　　　　地内</v>
      </c>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83"/>
      <c r="AR24" s="389"/>
      <c r="AS24" s="389"/>
    </row>
    <row r="25" spans="1:60" ht="21" customHeight="1">
      <c r="B25" s="232"/>
      <c r="C25" s="241"/>
      <c r="D25" s="341"/>
      <c r="E25" s="341"/>
      <c r="F25" s="341"/>
      <c r="G25" s="341"/>
      <c r="H25" s="341"/>
      <c r="I25" s="341"/>
      <c r="J25" s="334"/>
      <c r="K25" s="334"/>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84"/>
      <c r="AR25" s="389"/>
      <c r="AS25" s="389"/>
    </row>
    <row r="26" spans="1:60" ht="21" customHeight="1">
      <c r="B26" s="322" t="s">
        <v>112</v>
      </c>
      <c r="C26" s="333"/>
      <c r="D26" s="340" t="s">
        <v>330</v>
      </c>
      <c r="E26" s="340"/>
      <c r="F26" s="340"/>
      <c r="G26" s="340"/>
      <c r="H26" s="340"/>
      <c r="I26" s="340"/>
      <c r="J26" s="343"/>
      <c r="K26" s="262"/>
      <c r="L26" s="357" t="s">
        <v>136</v>
      </c>
      <c r="M26" s="357"/>
      <c r="N26" s="357"/>
      <c r="O26" s="357"/>
      <c r="P26" s="343"/>
      <c r="Q26" s="343"/>
      <c r="R26" s="343" t="str">
        <f>AG8</f>
        <v>令　和　　　　年　　　　月　　　　日</v>
      </c>
      <c r="S26" s="343"/>
      <c r="T26" s="343"/>
      <c r="U26" s="280"/>
      <c r="V26" s="280"/>
      <c r="W26" s="280"/>
      <c r="X26" s="343"/>
      <c r="Y26" s="343"/>
      <c r="Z26" s="343"/>
      <c r="AA26" s="343"/>
      <c r="AB26" s="343"/>
      <c r="AC26" s="343"/>
      <c r="AD26" s="280"/>
      <c r="AE26" s="280"/>
      <c r="AF26" s="280"/>
      <c r="AG26" s="343"/>
      <c r="AH26" s="343"/>
      <c r="AI26" s="343"/>
      <c r="AJ26" s="343"/>
      <c r="AK26" s="343"/>
      <c r="AL26" s="343"/>
      <c r="AM26" s="343"/>
      <c r="AN26" s="343"/>
      <c r="AO26" s="280"/>
      <c r="AP26" s="280"/>
      <c r="AQ26" s="285"/>
      <c r="AR26" s="390"/>
      <c r="AS26" s="390"/>
      <c r="AW26" s="395"/>
      <c r="AX26" s="395"/>
      <c r="AY26" s="395"/>
      <c r="AZ26" s="395"/>
      <c r="BA26" s="395"/>
      <c r="BB26" s="395"/>
      <c r="BC26" s="395"/>
      <c r="BD26" s="395"/>
      <c r="BE26" s="395"/>
      <c r="BF26" s="392"/>
      <c r="BG26" s="392"/>
      <c r="BH26" s="392"/>
    </row>
    <row r="27" spans="1:60" ht="21" customHeight="1">
      <c r="B27" s="236"/>
      <c r="C27" s="334"/>
      <c r="D27" s="244"/>
      <c r="E27" s="244"/>
      <c r="F27" s="244"/>
      <c r="G27" s="244"/>
      <c r="H27" s="244"/>
      <c r="I27" s="244"/>
      <c r="J27" s="334"/>
      <c r="K27" s="263"/>
      <c r="L27" s="358" t="s">
        <v>142</v>
      </c>
      <c r="M27" s="358"/>
      <c r="N27" s="358"/>
      <c r="O27" s="358"/>
      <c r="P27" s="263"/>
      <c r="Q27" s="263"/>
      <c r="R27" s="334" t="str">
        <f>AG9</f>
        <v>令　和　　　　年　　　　月　　　　日</v>
      </c>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70"/>
      <c r="AR27" s="391"/>
      <c r="AS27" s="391"/>
      <c r="AW27" s="392"/>
      <c r="AX27" s="392"/>
      <c r="AY27" s="392"/>
      <c r="AZ27" s="392"/>
      <c r="BA27" s="392"/>
      <c r="BB27" s="392"/>
      <c r="BC27" s="392"/>
      <c r="BD27" s="392"/>
      <c r="BE27" s="392"/>
      <c r="BF27" s="392"/>
      <c r="BG27" s="392"/>
      <c r="BH27" s="392"/>
    </row>
    <row r="28" spans="1:60" ht="21" customHeight="1">
      <c r="B28" s="322" t="s">
        <v>47</v>
      </c>
      <c r="C28" s="333"/>
      <c r="D28" s="340" t="s">
        <v>117</v>
      </c>
      <c r="E28" s="340"/>
      <c r="F28" s="340"/>
      <c r="G28" s="340"/>
      <c r="H28" s="340"/>
      <c r="I28" s="347"/>
      <c r="J28" s="347"/>
      <c r="K28" s="343"/>
      <c r="L28" s="343"/>
      <c r="M28" s="343"/>
      <c r="N28" s="343"/>
      <c r="O28" s="363" t="str">
        <f>IF(L4="","",AJ4&amp;AK4&amp;IF(OR(AK4="￥",AK4=""),"","，")&amp;AL4&amp;AM4&amp;AN4&amp;"，"&amp;AO4&amp;AP4&amp;AQ4)</f>
        <v/>
      </c>
      <c r="P28" s="363"/>
      <c r="Q28" s="363"/>
      <c r="R28" s="363"/>
      <c r="S28" s="363"/>
      <c r="T28" s="363"/>
      <c r="U28" s="363"/>
      <c r="V28" s="363"/>
      <c r="W28" s="363"/>
      <c r="X28" s="363"/>
      <c r="Y28" s="363"/>
      <c r="Z28" s="363"/>
      <c r="AA28" s="363"/>
      <c r="AB28" s="363"/>
      <c r="AC28" s="363"/>
      <c r="AD28" s="363"/>
      <c r="AE28" s="363"/>
      <c r="AF28" s="363"/>
      <c r="AG28" s="363"/>
      <c r="AH28" s="363"/>
      <c r="AI28" s="363"/>
      <c r="AJ28" s="363"/>
      <c r="AK28" s="380" t="s">
        <v>45</v>
      </c>
      <c r="AL28" s="380"/>
      <c r="AM28" s="343"/>
      <c r="AN28" s="343"/>
      <c r="AO28" s="343"/>
      <c r="AP28" s="343"/>
      <c r="AQ28" s="253"/>
      <c r="AR28" s="339"/>
      <c r="AS28" s="339"/>
      <c r="AU28" s="392"/>
      <c r="AV28" s="392"/>
      <c r="AW28" s="392"/>
      <c r="AX28" s="392"/>
      <c r="AY28" s="392"/>
      <c r="AZ28" s="392"/>
      <c r="BA28" s="392"/>
      <c r="BB28" s="392"/>
      <c r="BC28" s="392"/>
      <c r="BD28" s="392"/>
      <c r="BE28" s="392"/>
      <c r="BF28" s="392"/>
      <c r="BG28" s="392"/>
      <c r="BH28" s="392"/>
    </row>
    <row r="29" spans="1:60" ht="21" customHeight="1">
      <c r="B29" s="236"/>
      <c r="C29" s="334"/>
      <c r="D29" s="334"/>
      <c r="E29" s="334"/>
      <c r="F29" s="334"/>
      <c r="G29" s="263"/>
      <c r="H29" s="263"/>
      <c r="I29" s="263"/>
      <c r="J29" s="263"/>
      <c r="K29" s="334"/>
      <c r="L29" s="359" t="s">
        <v>159</v>
      </c>
      <c r="M29" s="241"/>
      <c r="N29" s="334"/>
      <c r="O29" s="334"/>
      <c r="P29" s="334"/>
      <c r="Q29" s="334"/>
      <c r="R29" s="334"/>
      <c r="S29" s="334"/>
      <c r="T29" s="334"/>
      <c r="U29" s="334"/>
      <c r="V29" s="334"/>
      <c r="AB29" s="369" t="str">
        <f>$AG$6</f>
        <v/>
      </c>
      <c r="AC29" s="369"/>
      <c r="AD29" s="369"/>
      <c r="AE29" s="369"/>
      <c r="AF29" s="369"/>
      <c r="AG29" s="369"/>
      <c r="AH29" s="369"/>
      <c r="AI29" s="369"/>
      <c r="AJ29" s="369"/>
      <c r="AK29" s="359" t="s">
        <v>151</v>
      </c>
      <c r="AL29" s="241"/>
      <c r="AM29" s="334"/>
      <c r="AN29" s="334"/>
      <c r="AO29" s="334"/>
      <c r="AP29" s="334"/>
      <c r="AQ29" s="254"/>
      <c r="AR29" s="339"/>
      <c r="AS29" s="339"/>
      <c r="AW29" s="392"/>
      <c r="AX29" s="392"/>
      <c r="AY29" s="392"/>
      <c r="AZ29" s="392"/>
      <c r="BA29" s="392"/>
      <c r="BB29" s="392"/>
      <c r="BC29" s="392"/>
      <c r="BD29" s="392"/>
      <c r="BE29" s="392"/>
      <c r="BF29" s="392"/>
      <c r="BG29" s="392"/>
      <c r="BH29" s="392"/>
    </row>
    <row r="30" spans="1:60" ht="21" customHeight="1">
      <c r="B30" s="323" t="s">
        <v>118</v>
      </c>
      <c r="C30" s="335"/>
      <c r="D30" s="342" t="s">
        <v>333</v>
      </c>
      <c r="E30" s="342"/>
      <c r="F30" s="342"/>
      <c r="G30" s="342"/>
      <c r="H30" s="342"/>
      <c r="I30" s="261"/>
      <c r="J30" s="261"/>
      <c r="K30" s="261"/>
      <c r="L30" s="261"/>
      <c r="M30" s="261"/>
      <c r="N30" s="261"/>
      <c r="O30" s="261"/>
      <c r="P30" s="261"/>
      <c r="Q30" s="261"/>
      <c r="R30" s="342" t="s">
        <v>296</v>
      </c>
      <c r="S30" s="342"/>
      <c r="T30" s="342"/>
      <c r="U30" s="342"/>
      <c r="V30" s="342"/>
      <c r="W30" s="261"/>
      <c r="X30" s="261"/>
      <c r="Y30" s="261"/>
      <c r="Z30" s="261"/>
      <c r="AA30" s="261"/>
      <c r="AB30" s="261"/>
      <c r="AC30" s="261"/>
      <c r="AD30" s="261"/>
      <c r="AE30" s="261"/>
      <c r="AF30" s="261"/>
      <c r="AG30" s="261"/>
      <c r="AH30" s="261"/>
      <c r="AI30" s="261"/>
      <c r="AJ30" s="261"/>
      <c r="AK30" s="261"/>
      <c r="AL30" s="261"/>
      <c r="AM30" s="261"/>
      <c r="AN30" s="261"/>
      <c r="AO30" s="261"/>
      <c r="AP30" s="261"/>
      <c r="AQ30" s="252"/>
      <c r="AR30" s="339"/>
      <c r="AS30" s="339"/>
    </row>
    <row r="31" spans="1:60" ht="21" customHeight="1">
      <c r="B31" s="323" t="s">
        <v>50</v>
      </c>
      <c r="C31" s="335"/>
      <c r="D31" s="342" t="s">
        <v>336</v>
      </c>
      <c r="E31" s="342"/>
      <c r="F31" s="342"/>
      <c r="G31" s="342"/>
      <c r="H31" s="342"/>
      <c r="I31" s="261"/>
      <c r="J31" s="261"/>
      <c r="K31" s="261"/>
      <c r="L31" s="360" t="s">
        <v>277</v>
      </c>
      <c r="M31" s="261"/>
      <c r="N31" s="261"/>
      <c r="O31" s="261"/>
      <c r="P31" s="261"/>
      <c r="Q31" s="261"/>
      <c r="R31" s="261"/>
      <c r="S31" s="261"/>
      <c r="T31" s="261"/>
      <c r="U31" s="261"/>
      <c r="V31" s="261"/>
      <c r="W31" s="261"/>
      <c r="X31" s="261"/>
      <c r="Y31" s="261"/>
      <c r="Z31" s="261"/>
      <c r="AA31" s="261"/>
      <c r="AB31" s="261"/>
      <c r="AC31" s="371" t="s">
        <v>409</v>
      </c>
      <c r="AD31" s="371"/>
      <c r="AE31" s="360" t="s">
        <v>5</v>
      </c>
      <c r="AF31" s="261"/>
      <c r="AG31" s="261"/>
      <c r="AH31" s="261"/>
      <c r="AI31" s="261"/>
      <c r="AJ31" s="261"/>
      <c r="AK31" s="261"/>
      <c r="AL31" s="261"/>
      <c r="AM31" s="261"/>
      <c r="AN31" s="261"/>
      <c r="AO31" s="261"/>
      <c r="AP31" s="261"/>
      <c r="AQ31" s="252"/>
      <c r="AR31" s="339"/>
      <c r="AS31" s="339"/>
      <c r="AW31" s="395"/>
      <c r="AX31" s="395"/>
      <c r="AY31" s="395"/>
      <c r="AZ31" s="395"/>
      <c r="BA31" s="395"/>
      <c r="BB31" s="395"/>
      <c r="BC31" s="395"/>
      <c r="BD31" s="395"/>
      <c r="BE31" s="395"/>
      <c r="BF31" s="392"/>
      <c r="BG31" s="392"/>
      <c r="BH31" s="392"/>
    </row>
    <row r="32" spans="1:60" ht="21" customHeight="1">
      <c r="B32" s="324"/>
      <c r="C32" s="336"/>
      <c r="D32" s="343"/>
      <c r="E32" s="343"/>
      <c r="F32" s="343"/>
      <c r="G32" s="343"/>
      <c r="H32" s="343"/>
      <c r="I32" s="343"/>
      <c r="J32" s="343"/>
      <c r="K32" s="343"/>
      <c r="L32" s="343"/>
      <c r="M32" s="343"/>
      <c r="N32" s="343"/>
      <c r="O32" s="343"/>
      <c r="P32" s="343"/>
      <c r="Q32" s="343"/>
      <c r="R32" s="343"/>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253"/>
      <c r="AR32" s="339"/>
      <c r="AS32" s="339"/>
      <c r="AW32" s="392"/>
      <c r="AX32" s="392"/>
      <c r="AY32" s="392"/>
      <c r="AZ32" s="392"/>
      <c r="BA32" s="392"/>
      <c r="BB32" s="392"/>
      <c r="BC32" s="392"/>
      <c r="BD32" s="392"/>
      <c r="BE32" s="392"/>
      <c r="BF32" s="392"/>
      <c r="BG32" s="392"/>
      <c r="BH32" s="392"/>
    </row>
    <row r="33" spans="2:80" ht="21" customHeight="1">
      <c r="B33" s="325"/>
      <c r="C33" s="337" t="s">
        <v>168</v>
      </c>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85"/>
      <c r="AR33" s="339"/>
      <c r="AS33" s="339"/>
      <c r="AU33" s="392"/>
      <c r="AV33" s="392"/>
      <c r="AW33" s="392"/>
      <c r="AX33" s="392"/>
      <c r="AY33" s="392"/>
      <c r="AZ33" s="392"/>
      <c r="BA33" s="392"/>
      <c r="BB33" s="392"/>
      <c r="BC33" s="392"/>
      <c r="BD33" s="392"/>
      <c r="BE33" s="392"/>
      <c r="BF33" s="392"/>
      <c r="BG33" s="392"/>
      <c r="BH33" s="392"/>
    </row>
    <row r="34" spans="2:80" ht="21" customHeight="1">
      <c r="B34" s="326"/>
      <c r="C34" s="337" t="s">
        <v>338</v>
      </c>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85"/>
      <c r="AR34" s="339"/>
      <c r="AS34" s="339"/>
      <c r="AW34" s="392"/>
      <c r="AX34" s="392"/>
      <c r="AY34" s="392"/>
      <c r="AZ34" s="392"/>
      <c r="BA34" s="392"/>
      <c r="BB34" s="392"/>
      <c r="BC34" s="392"/>
      <c r="BD34" s="392"/>
      <c r="BE34" s="392"/>
      <c r="BF34" s="392"/>
      <c r="BG34" s="392"/>
      <c r="BH34" s="392"/>
      <c r="BP34" s="393"/>
      <c r="BZ34" s="339"/>
    </row>
    <row r="35" spans="2:80" ht="21" customHeight="1">
      <c r="B35" s="327"/>
      <c r="C35" s="338" t="s">
        <v>174</v>
      </c>
      <c r="D35" s="344"/>
      <c r="E35" s="344"/>
      <c r="F35" s="344"/>
      <c r="G35" s="344"/>
      <c r="H35" s="344"/>
      <c r="I35" s="344"/>
      <c r="J35" s="344"/>
      <c r="K35" s="344"/>
      <c r="L35" s="344"/>
      <c r="M35" s="344"/>
      <c r="N35" s="344"/>
      <c r="O35" s="344"/>
      <c r="P35" s="344"/>
      <c r="Q35" s="344"/>
      <c r="R35" s="344"/>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85"/>
      <c r="AR35" s="339"/>
      <c r="AS35" s="339"/>
      <c r="AT35" s="12"/>
      <c r="BF35" s="398"/>
      <c r="BG35" s="398"/>
      <c r="BH35" s="398"/>
      <c r="BI35" s="398"/>
      <c r="BJ35" s="398"/>
      <c r="BK35" s="398"/>
      <c r="BL35" s="398"/>
      <c r="BM35" s="398"/>
      <c r="BN35" s="398"/>
      <c r="BO35" s="398"/>
      <c r="BP35" s="398"/>
      <c r="BQ35" s="398"/>
      <c r="BR35" s="398"/>
      <c r="BS35" s="181"/>
      <c r="BT35" s="181"/>
      <c r="BU35" s="181"/>
      <c r="BV35" s="181"/>
      <c r="BW35" s="181"/>
      <c r="BX35" s="181"/>
      <c r="BY35" s="181"/>
      <c r="BZ35" s="181"/>
      <c r="CA35" s="181"/>
      <c r="CB35" s="181"/>
    </row>
    <row r="36" spans="2:80" ht="21" customHeight="1">
      <c r="B36" s="232"/>
      <c r="C36" s="241"/>
      <c r="D36" s="241"/>
      <c r="E36" s="241"/>
      <c r="F36" s="241"/>
      <c r="G36" s="241"/>
      <c r="H36" s="241"/>
      <c r="I36" s="241"/>
      <c r="J36" s="241"/>
      <c r="K36" s="241"/>
      <c r="L36" s="241"/>
      <c r="M36" s="241"/>
      <c r="N36" s="241"/>
      <c r="O36" s="241"/>
      <c r="P36" s="241"/>
      <c r="Q36" s="241"/>
      <c r="R36" s="241"/>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254"/>
      <c r="AR36" s="339"/>
      <c r="AS36" s="339"/>
      <c r="AT36" s="181"/>
      <c r="BF36" s="398"/>
      <c r="BG36" s="398"/>
      <c r="BH36" s="398"/>
      <c r="BI36" s="398"/>
      <c r="BJ36" s="398"/>
      <c r="BK36" s="398"/>
      <c r="BL36" s="398"/>
      <c r="BM36" s="398"/>
      <c r="BN36" s="398"/>
      <c r="BO36" s="398"/>
      <c r="BP36" s="398"/>
      <c r="BQ36" s="398"/>
      <c r="BR36" s="398"/>
      <c r="BS36" s="181"/>
      <c r="BT36" s="181"/>
      <c r="BU36" s="181"/>
      <c r="BV36" s="181"/>
      <c r="BW36" s="181"/>
      <c r="BX36" s="181"/>
      <c r="BY36" s="181"/>
      <c r="BZ36" s="181"/>
      <c r="CA36" s="181"/>
      <c r="CB36" s="181"/>
    </row>
    <row r="37" spans="2:80" ht="21" customHeight="1">
      <c r="B37" s="231"/>
      <c r="C37" s="240"/>
      <c r="D37" s="240"/>
      <c r="E37" s="240"/>
      <c r="F37" s="240"/>
      <c r="G37" s="240"/>
      <c r="H37" s="240"/>
      <c r="I37" s="240"/>
      <c r="J37" s="240"/>
      <c r="K37" s="240"/>
      <c r="L37" s="240"/>
      <c r="M37" s="240"/>
      <c r="N37" s="240"/>
      <c r="O37" s="240"/>
      <c r="P37" s="240"/>
      <c r="Q37" s="240"/>
      <c r="R37" s="240"/>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253"/>
      <c r="AR37" s="339"/>
      <c r="AS37" s="339"/>
      <c r="AT37" s="181"/>
      <c r="BF37" s="399"/>
      <c r="BG37" s="399"/>
      <c r="BH37" s="399"/>
      <c r="BI37" s="399"/>
      <c r="BS37" s="181"/>
      <c r="BT37" s="181"/>
      <c r="BU37" s="181"/>
      <c r="BV37" s="181"/>
      <c r="BW37" s="181"/>
      <c r="BX37" s="181"/>
      <c r="BY37" s="181"/>
      <c r="BZ37" s="181"/>
      <c r="CA37" s="181"/>
      <c r="CB37" s="181"/>
    </row>
    <row r="38" spans="2:80" ht="21" customHeight="1">
      <c r="B38" s="328"/>
      <c r="C38" s="181" t="str">
        <f>AG7</f>
        <v>令　和　　　　年　　　　月　　　　日</v>
      </c>
      <c r="D38" s="181"/>
      <c r="E38" s="181"/>
      <c r="F38" s="181"/>
      <c r="G38" s="181"/>
      <c r="H38" s="181"/>
      <c r="I38" s="181"/>
      <c r="J38" s="181"/>
      <c r="K38" s="181"/>
      <c r="L38" s="181"/>
      <c r="M38" s="181"/>
      <c r="N38" s="181"/>
      <c r="O38" s="181"/>
      <c r="P38" s="181"/>
      <c r="Q38" s="181"/>
      <c r="R38" s="181"/>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85"/>
      <c r="AR38" s="339"/>
      <c r="AS38" s="339"/>
      <c r="AT38" s="181"/>
    </row>
    <row r="39" spans="2:80" ht="21" customHeight="1">
      <c r="B39" s="328"/>
      <c r="C39" s="181"/>
      <c r="D39" s="181"/>
      <c r="E39" s="181"/>
      <c r="F39" s="181"/>
      <c r="G39" s="181"/>
      <c r="H39" s="181"/>
      <c r="I39" s="181"/>
      <c r="J39" s="181"/>
      <c r="K39" s="181"/>
      <c r="L39" s="181"/>
      <c r="M39" s="181"/>
      <c r="N39" s="362"/>
      <c r="O39" s="362"/>
      <c r="P39" s="362"/>
      <c r="Q39" s="362"/>
      <c r="R39" s="362"/>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85"/>
      <c r="AR39" s="339"/>
      <c r="AS39" s="339"/>
      <c r="AT39" s="181"/>
    </row>
    <row r="40" spans="2:80" ht="21" customHeight="1">
      <c r="B40" s="328"/>
      <c r="C40" s="181"/>
      <c r="D40" s="181"/>
      <c r="E40" s="181"/>
      <c r="F40" s="181"/>
      <c r="G40" s="181"/>
      <c r="H40" s="181"/>
      <c r="I40" s="181"/>
      <c r="J40" s="181"/>
      <c r="K40" s="181"/>
      <c r="L40" s="181"/>
      <c r="M40" s="181"/>
      <c r="N40" s="181"/>
      <c r="O40" s="181"/>
      <c r="P40" s="181"/>
      <c r="Q40" s="181"/>
      <c r="R40" s="181" t="s">
        <v>90</v>
      </c>
      <c r="S40" s="181"/>
      <c r="T40" s="181"/>
      <c r="U40" s="181"/>
      <c r="V40" s="181"/>
      <c r="W40" s="181" t="s">
        <v>164</v>
      </c>
      <c r="X40" s="181"/>
      <c r="Y40" s="181"/>
      <c r="Z40" s="181"/>
      <c r="AA40" s="181"/>
      <c r="AB40" s="181"/>
      <c r="AC40" s="181"/>
      <c r="AD40" s="181"/>
      <c r="AE40" s="181"/>
      <c r="AF40" s="181"/>
      <c r="AG40" s="181"/>
      <c r="AH40" s="181"/>
      <c r="AI40" s="181"/>
      <c r="AJ40" s="181"/>
      <c r="AK40" s="181"/>
      <c r="AL40" s="181"/>
      <c r="AM40" s="181"/>
      <c r="AN40" s="181"/>
      <c r="AO40" s="181"/>
      <c r="AP40" s="181"/>
      <c r="AQ40" s="386"/>
      <c r="AR40" s="0"/>
      <c r="AS40" s="0"/>
    </row>
    <row r="41" spans="2:80" ht="21" customHeight="1">
      <c r="B41" s="328"/>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386"/>
      <c r="AR41" s="0"/>
      <c r="AS41" s="0"/>
    </row>
    <row r="42" spans="2:80" ht="21" customHeight="1">
      <c r="B42" s="328"/>
      <c r="C42" s="181"/>
      <c r="D42" s="181"/>
      <c r="E42" s="181"/>
      <c r="F42" s="181"/>
      <c r="G42" s="181"/>
      <c r="H42" s="181"/>
      <c r="I42" s="181"/>
      <c r="J42" s="181"/>
      <c r="K42" s="181"/>
      <c r="L42" s="181"/>
      <c r="M42" s="181"/>
      <c r="N42" s="181"/>
      <c r="O42" s="181"/>
      <c r="P42" s="181"/>
      <c r="Q42" s="181"/>
      <c r="R42" s="181"/>
      <c r="S42" s="181"/>
      <c r="T42" s="181"/>
      <c r="U42" s="181"/>
      <c r="V42" s="181"/>
      <c r="W42" s="181" t="s">
        <v>88</v>
      </c>
      <c r="X42" s="181"/>
      <c r="Y42" s="181"/>
      <c r="Z42" s="181"/>
      <c r="AA42" s="181"/>
      <c r="AB42" s="181"/>
      <c r="AC42" s="181"/>
      <c r="AD42" s="181"/>
      <c r="AE42" s="181"/>
      <c r="AF42" s="181"/>
      <c r="AG42" s="181"/>
      <c r="AH42" s="181"/>
      <c r="AI42" s="181"/>
      <c r="AJ42" s="181"/>
      <c r="AK42" s="181"/>
      <c r="AL42" s="181"/>
      <c r="AM42" s="181"/>
      <c r="AN42" s="181"/>
      <c r="AO42" s="181"/>
      <c r="AP42" s="181"/>
      <c r="AQ42" s="386"/>
      <c r="AR42" s="0"/>
      <c r="AS42" s="0"/>
    </row>
    <row r="43" spans="2:80" ht="21" customHeight="1">
      <c r="B43" s="328"/>
      <c r="C43" s="181"/>
      <c r="D43" s="181"/>
      <c r="E43" s="181"/>
      <c r="F43" s="181"/>
      <c r="G43" s="181"/>
      <c r="H43" s="181"/>
      <c r="I43" s="181"/>
      <c r="J43" s="181"/>
      <c r="K43" s="181"/>
      <c r="L43" s="181"/>
      <c r="M43" s="181"/>
      <c r="N43" s="362"/>
      <c r="O43" s="362"/>
      <c r="P43" s="362"/>
      <c r="Q43" s="362"/>
      <c r="R43" s="362"/>
      <c r="S43" s="362"/>
      <c r="T43" s="362"/>
      <c r="U43" s="362"/>
      <c r="V43" s="181"/>
      <c r="W43" s="181"/>
      <c r="X43" s="181"/>
      <c r="Y43" s="181"/>
      <c r="Z43" s="181"/>
      <c r="AA43" s="181"/>
      <c r="AB43" s="181"/>
      <c r="AC43" s="181"/>
      <c r="AD43" s="181"/>
      <c r="AE43" s="181"/>
      <c r="AF43" s="181"/>
      <c r="AG43" s="181"/>
      <c r="AH43" s="181"/>
      <c r="AI43" s="181"/>
      <c r="AJ43" s="181"/>
      <c r="AK43" s="181"/>
      <c r="AL43" s="181"/>
      <c r="AM43" s="181"/>
      <c r="AN43" s="181"/>
      <c r="AO43" s="181"/>
      <c r="AP43" s="181"/>
      <c r="AQ43" s="386"/>
      <c r="AR43" s="0"/>
      <c r="AS43" s="0"/>
    </row>
    <row r="44" spans="2:80" ht="21" customHeight="1">
      <c r="B44" s="328"/>
      <c r="C44" s="181"/>
      <c r="D44" s="181"/>
      <c r="E44" s="181"/>
      <c r="F44" s="181"/>
      <c r="G44" s="181"/>
      <c r="H44" s="181"/>
      <c r="I44" s="181"/>
      <c r="J44" s="181"/>
      <c r="K44" s="181"/>
      <c r="L44" s="181"/>
      <c r="M44" s="181"/>
      <c r="N44" s="181"/>
      <c r="O44" s="181"/>
      <c r="P44" s="181"/>
      <c r="Q44" s="181"/>
      <c r="R44" s="181"/>
      <c r="S44" s="181"/>
      <c r="T44" s="181"/>
      <c r="U44" s="181"/>
      <c r="V44" s="181"/>
      <c r="W44" s="181" t="s">
        <v>12</v>
      </c>
      <c r="X44" s="181"/>
      <c r="Y44" s="181"/>
      <c r="Z44" s="181"/>
      <c r="AA44" s="181"/>
      <c r="AB44" s="370" t="str">
        <f>目次!D29</f>
        <v>谷口圭三</v>
      </c>
      <c r="AC44" s="370"/>
      <c r="AD44" s="370"/>
      <c r="AE44" s="370"/>
      <c r="AF44" s="370"/>
      <c r="AG44" s="370"/>
      <c r="AH44" s="370"/>
      <c r="AI44" s="370"/>
      <c r="AJ44" s="370"/>
      <c r="AK44" s="370"/>
      <c r="AL44" s="181"/>
      <c r="AM44" s="181"/>
      <c r="AN44" s="181"/>
      <c r="AO44" s="181"/>
      <c r="AP44" s="181"/>
      <c r="AQ44" s="386"/>
      <c r="AR44" s="0"/>
      <c r="AS44" s="0"/>
    </row>
    <row r="45" spans="2:80" ht="21" customHeight="1">
      <c r="B45" s="328"/>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386"/>
      <c r="AR45" s="0"/>
      <c r="AS45" s="0"/>
    </row>
    <row r="46" spans="2:80" ht="21" customHeight="1">
      <c r="B46" s="328"/>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386"/>
      <c r="AR46" s="0"/>
      <c r="AS46" s="0"/>
    </row>
    <row r="47" spans="2:80" ht="21" customHeight="1">
      <c r="B47" s="328"/>
      <c r="C47" s="181"/>
      <c r="D47" s="181"/>
      <c r="E47" s="181"/>
      <c r="F47" s="181"/>
      <c r="G47" s="181"/>
      <c r="H47" s="181"/>
      <c r="I47" s="181"/>
      <c r="J47" s="181"/>
      <c r="K47" s="181"/>
      <c r="L47" s="181"/>
      <c r="M47" s="181"/>
      <c r="N47" s="181"/>
      <c r="O47" s="181"/>
      <c r="P47" s="181"/>
      <c r="Q47" s="181"/>
      <c r="R47" s="181" t="s">
        <v>95</v>
      </c>
      <c r="S47" s="181"/>
      <c r="T47" s="181"/>
      <c r="U47" s="181"/>
      <c r="V47" s="339"/>
      <c r="W47" s="181" t="s">
        <v>11</v>
      </c>
      <c r="X47" s="181"/>
      <c r="Y47" s="181"/>
      <c r="Z47" s="181"/>
      <c r="AA47" s="181" t="str">
        <f>IF(L10="","",L10)</f>
        <v/>
      </c>
      <c r="AB47" s="181"/>
      <c r="AC47" s="181"/>
      <c r="AD47" s="181"/>
      <c r="AE47" s="181"/>
      <c r="AF47" s="181"/>
      <c r="AG47" s="181"/>
      <c r="AH47" s="181"/>
      <c r="AI47" s="181"/>
      <c r="AJ47" s="181"/>
      <c r="AK47" s="181"/>
      <c r="AL47" s="181"/>
      <c r="AM47" s="181"/>
      <c r="AN47" s="181"/>
      <c r="AO47" s="181"/>
      <c r="AP47" s="181"/>
      <c r="AQ47" s="385"/>
      <c r="AR47" s="339"/>
      <c r="AS47" s="339"/>
      <c r="AT47" s="339"/>
      <c r="AU47" s="393"/>
      <c r="AV47" s="393"/>
    </row>
    <row r="48" spans="2:80" ht="21" customHeight="1">
      <c r="B48" s="328"/>
      <c r="C48" s="181"/>
      <c r="D48" s="181"/>
      <c r="E48" s="181"/>
      <c r="F48" s="181"/>
      <c r="G48" s="181"/>
      <c r="H48" s="181"/>
      <c r="I48" s="181"/>
      <c r="J48" s="181"/>
      <c r="K48" s="181"/>
      <c r="L48" s="181"/>
      <c r="M48" s="181"/>
      <c r="N48" s="362"/>
      <c r="O48" s="362"/>
      <c r="P48" s="362"/>
      <c r="Q48" s="362"/>
      <c r="R48" s="362"/>
      <c r="S48" s="362"/>
      <c r="T48" s="362"/>
      <c r="U48" s="362"/>
      <c r="V48" s="339"/>
      <c r="W48" s="362"/>
      <c r="X48" s="181"/>
      <c r="Y48" s="181"/>
      <c r="Z48" s="282"/>
      <c r="AA48" s="366"/>
      <c r="AB48" s="366"/>
      <c r="AC48" s="366"/>
      <c r="AD48" s="366"/>
      <c r="AE48" s="366"/>
      <c r="AF48" s="366"/>
      <c r="AG48" s="366"/>
      <c r="AH48" s="366"/>
      <c r="AI48" s="366"/>
      <c r="AJ48" s="366"/>
      <c r="AK48" s="366"/>
      <c r="AL48" s="366"/>
      <c r="AM48" s="366"/>
      <c r="AN48" s="366"/>
      <c r="AO48" s="366"/>
      <c r="AP48" s="313"/>
      <c r="AQ48" s="387"/>
      <c r="AR48" s="313"/>
      <c r="AS48" s="313"/>
      <c r="AT48" s="313"/>
      <c r="AU48" s="394"/>
      <c r="AV48" s="394"/>
    </row>
    <row r="49" spans="2:48" ht="21" customHeight="1">
      <c r="B49" s="328"/>
      <c r="C49" s="181"/>
      <c r="D49" s="181"/>
      <c r="E49" s="181"/>
      <c r="F49" s="181"/>
      <c r="G49" s="181"/>
      <c r="H49" s="181"/>
      <c r="I49" s="181"/>
      <c r="J49" s="181"/>
      <c r="K49" s="181"/>
      <c r="L49" s="181"/>
      <c r="M49" s="181"/>
      <c r="N49" s="362"/>
      <c r="O49" s="362"/>
      <c r="P49" s="362"/>
      <c r="Q49" s="362"/>
      <c r="R49" s="362"/>
      <c r="S49" s="362"/>
      <c r="T49" s="362"/>
      <c r="U49" s="362"/>
      <c r="V49" s="339"/>
      <c r="W49" s="362"/>
      <c r="X49" s="181"/>
      <c r="Y49" s="181"/>
      <c r="Z49" s="365"/>
      <c r="AA49" s="365" t="str">
        <f>IF(L11="","",L11)</f>
        <v/>
      </c>
      <c r="AB49" s="365"/>
      <c r="AC49" s="365"/>
      <c r="AD49" s="365"/>
      <c r="AE49" s="365"/>
      <c r="AF49" s="365"/>
      <c r="AG49" s="365"/>
      <c r="AH49" s="365"/>
      <c r="AI49" s="365"/>
      <c r="AJ49" s="365"/>
      <c r="AK49" s="365"/>
      <c r="AL49" s="365"/>
      <c r="AM49" s="365"/>
      <c r="AN49" s="365"/>
      <c r="AO49" s="365"/>
      <c r="AP49" s="313"/>
      <c r="AQ49" s="387"/>
      <c r="AR49" s="313"/>
      <c r="AS49" s="313"/>
      <c r="AT49" s="313"/>
      <c r="AU49" s="394"/>
      <c r="AV49" s="394"/>
    </row>
    <row r="50" spans="2:48" ht="21" customHeight="1">
      <c r="B50" s="329"/>
      <c r="C50" s="339"/>
      <c r="D50" s="339"/>
      <c r="E50" s="339"/>
      <c r="F50" s="339"/>
      <c r="G50" s="339"/>
      <c r="H50" s="339"/>
      <c r="I50" s="339"/>
      <c r="J50" s="339"/>
      <c r="K50" s="339"/>
      <c r="L50" s="339"/>
      <c r="M50" s="339"/>
      <c r="N50" s="181"/>
      <c r="O50" s="181"/>
      <c r="P50" s="181"/>
      <c r="Q50" s="181"/>
      <c r="R50" s="181"/>
      <c r="S50" s="181"/>
      <c r="T50" s="181"/>
      <c r="U50" s="181"/>
      <c r="V50" s="339"/>
      <c r="W50" s="181" t="s">
        <v>106</v>
      </c>
      <c r="X50" s="181"/>
      <c r="Y50" s="181"/>
      <c r="Z50" s="181"/>
      <c r="AA50" s="367" t="str">
        <f>IF(L12="","",L12)</f>
        <v/>
      </c>
      <c r="AB50" s="367"/>
      <c r="AC50" s="367"/>
      <c r="AD50" s="367"/>
      <c r="AE50" s="367"/>
      <c r="AF50" s="368"/>
      <c r="AG50" s="370" t="str">
        <f>IF(L13="","",L13)</f>
        <v/>
      </c>
      <c r="AH50" s="370"/>
      <c r="AI50" s="370"/>
      <c r="AJ50" s="370"/>
      <c r="AK50" s="370"/>
      <c r="AL50" s="370"/>
      <c r="AM50" s="370"/>
      <c r="AN50" s="344" t="s">
        <v>22</v>
      </c>
      <c r="AO50" s="344"/>
      <c r="AP50" s="344"/>
      <c r="AQ50" s="385"/>
      <c r="AR50" s="339"/>
      <c r="AS50" s="339"/>
    </row>
    <row r="51" spans="2:48" ht="9.9499999999999993" customHeight="1">
      <c r="B51" s="329"/>
      <c r="C51" s="339"/>
      <c r="D51" s="339"/>
      <c r="E51" s="339"/>
      <c r="F51" s="339"/>
      <c r="G51" s="339"/>
      <c r="H51" s="339"/>
      <c r="I51" s="339"/>
      <c r="J51" s="339"/>
      <c r="K51" s="339"/>
      <c r="L51" s="339"/>
      <c r="M51" s="339"/>
      <c r="N51" s="181"/>
      <c r="O51" s="181"/>
      <c r="P51" s="181"/>
      <c r="Q51" s="181"/>
      <c r="R51" s="181"/>
      <c r="S51" s="181"/>
      <c r="T51" s="181"/>
      <c r="U51" s="181"/>
      <c r="V51" s="339"/>
      <c r="W51" s="181"/>
      <c r="X51" s="181"/>
      <c r="Y51" s="181"/>
      <c r="Z51" s="181"/>
      <c r="AA51" s="368"/>
      <c r="AB51" s="368"/>
      <c r="AC51" s="368"/>
      <c r="AD51" s="368"/>
      <c r="AE51" s="368"/>
      <c r="AF51" s="368"/>
      <c r="AG51" s="379"/>
      <c r="AH51" s="379"/>
      <c r="AI51" s="379"/>
      <c r="AJ51" s="379"/>
      <c r="AK51" s="379"/>
      <c r="AL51" s="379"/>
      <c r="AM51" s="379"/>
      <c r="AN51" s="344"/>
      <c r="AO51" s="344"/>
      <c r="AP51" s="344"/>
      <c r="AQ51" s="385"/>
      <c r="AR51" s="339"/>
      <c r="AS51" s="339"/>
    </row>
    <row r="52" spans="2:48" ht="21" customHeight="1">
      <c r="B52" s="236"/>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254"/>
      <c r="AR52" s="339"/>
      <c r="AS52" s="339"/>
    </row>
    <row r="55" spans="2:48" ht="21" customHeight="1">
      <c r="AQ55" s="36" t="str">
        <f>目次!F1</f>
        <v>【契約監理/20240401/第1版】</v>
      </c>
    </row>
  </sheetData>
  <sheetProtection password="CF8E" sheet="1" objects="1" scenarios="1" formatCells="0" selectLockedCells="1"/>
  <mergeCells count="91">
    <mergeCell ref="B2:K2"/>
    <mergeCell ref="L2:AE2"/>
    <mergeCell ref="AG2:AQ2"/>
    <mergeCell ref="AS2:BC2"/>
    <mergeCell ref="B3:K3"/>
    <mergeCell ref="L3:N3"/>
    <mergeCell ref="O3:W3"/>
    <mergeCell ref="X3:AC3"/>
    <mergeCell ref="AG3:AQ3"/>
    <mergeCell ref="AS3:BC3"/>
    <mergeCell ref="B4:K4"/>
    <mergeCell ref="L4:Z4"/>
    <mergeCell ref="L5:Z5"/>
    <mergeCell ref="L6:Z6"/>
    <mergeCell ref="B7:K7"/>
    <mergeCell ref="L7:N7"/>
    <mergeCell ref="O7:P7"/>
    <mergeCell ref="Q7:R7"/>
    <mergeCell ref="S7:T7"/>
    <mergeCell ref="U7:V7"/>
    <mergeCell ref="W7:X7"/>
    <mergeCell ref="Y7:Z7"/>
    <mergeCell ref="B8:E8"/>
    <mergeCell ref="F8:K8"/>
    <mergeCell ref="L8:N8"/>
    <mergeCell ref="O8:P8"/>
    <mergeCell ref="Q8:R8"/>
    <mergeCell ref="S8:T8"/>
    <mergeCell ref="U8:V8"/>
    <mergeCell ref="W8:X8"/>
    <mergeCell ref="Y8:Z8"/>
    <mergeCell ref="B9:E9"/>
    <mergeCell ref="F9:K9"/>
    <mergeCell ref="L9:N9"/>
    <mergeCell ref="O9:P9"/>
    <mergeCell ref="Q9:R9"/>
    <mergeCell ref="S9:T9"/>
    <mergeCell ref="U9:V9"/>
    <mergeCell ref="W9:X9"/>
    <mergeCell ref="Y9:Z9"/>
    <mergeCell ref="B10:E10"/>
    <mergeCell ref="F10:K10"/>
    <mergeCell ref="L10:AE10"/>
    <mergeCell ref="B11:E11"/>
    <mergeCell ref="F11:K11"/>
    <mergeCell ref="L11:AE11"/>
    <mergeCell ref="B12:E12"/>
    <mergeCell ref="F12:K12"/>
    <mergeCell ref="L12:AE12"/>
    <mergeCell ref="B13:E13"/>
    <mergeCell ref="F13:K13"/>
    <mergeCell ref="L13:AE13"/>
    <mergeCell ref="AE14:AL14"/>
    <mergeCell ref="B22:C22"/>
    <mergeCell ref="D22:H22"/>
    <mergeCell ref="B24:C24"/>
    <mergeCell ref="D24:H24"/>
    <mergeCell ref="B26:C26"/>
    <mergeCell ref="D26:H26"/>
    <mergeCell ref="L26:O26"/>
    <mergeCell ref="AW26:BE26"/>
    <mergeCell ref="D27:I27"/>
    <mergeCell ref="L27:O27"/>
    <mergeCell ref="AW27:BE27"/>
    <mergeCell ref="B28:C28"/>
    <mergeCell ref="D28:H28"/>
    <mergeCell ref="O28:AJ28"/>
    <mergeCell ref="AK28:AL28"/>
    <mergeCell ref="AB29:AJ29"/>
    <mergeCell ref="B30:C30"/>
    <mergeCell ref="D30:H30"/>
    <mergeCell ref="R30:V30"/>
    <mergeCell ref="B31:C31"/>
    <mergeCell ref="D31:H31"/>
    <mergeCell ref="AC31:AD31"/>
    <mergeCell ref="AW31:BE31"/>
    <mergeCell ref="AW32:BE32"/>
    <mergeCell ref="BF37:BI37"/>
    <mergeCell ref="W40:AP40"/>
    <mergeCell ref="W42:AP42"/>
    <mergeCell ref="AB44:AK44"/>
    <mergeCell ref="AA47:AO47"/>
    <mergeCell ref="AA48:AO48"/>
    <mergeCell ref="AA49:AO49"/>
    <mergeCell ref="AA50:AE50"/>
    <mergeCell ref="AG50:AM50"/>
    <mergeCell ref="AN50:AP50"/>
    <mergeCell ref="L20:AG21"/>
    <mergeCell ref="L22:AQ23"/>
    <mergeCell ref="L24:AQ25"/>
    <mergeCell ref="J26:J27"/>
  </mergeCells>
  <phoneticPr fontId="21"/>
  <pageMargins left="0.47" right="0.17" top="0.78740157480314965" bottom="0.19685039370078741" header="0.51181102362204722" footer="0.51181102362204722"/>
  <pageSetup paperSize="9" fitToWidth="1" fitToHeight="1" orientation="portrait" usePrinterDefaults="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dimension ref="A1:CM102"/>
  <sheetViews>
    <sheetView showGridLines="0" showZeros="0" zoomScale="80" zoomScaleNormal="80" zoomScaleSheetLayoutView="100" workbookViewId="0">
      <pane ySplit="14" topLeftCell="A48" activePane="bottomLeft" state="frozen"/>
      <selection pane="bottomLeft" activeCell="L2" sqref="L2:AE2"/>
    </sheetView>
  </sheetViews>
  <sheetFormatPr defaultColWidth="2.125" defaultRowHeight="21" customHeight="1"/>
  <cols>
    <col min="1" max="45" width="2.125" style="230"/>
    <col min="46" max="46" width="2" style="230" customWidth="1"/>
    <col min="47" max="70" width="2.125" style="296"/>
    <col min="71" max="16384" width="2.125" style="230"/>
  </cols>
  <sheetData>
    <row r="1" spans="1:91" ht="5.0999999999999996" customHeight="1">
      <c r="A1" s="181"/>
      <c r="B1" s="181"/>
      <c r="C1" s="181"/>
      <c r="D1" s="181"/>
      <c r="E1" s="181"/>
      <c r="F1" s="181"/>
      <c r="G1" s="181"/>
    </row>
    <row r="2" spans="1:91" ht="15" customHeight="1">
      <c r="A2" s="181"/>
      <c r="B2" s="40" t="s">
        <v>274</v>
      </c>
      <c r="C2" s="44"/>
      <c r="D2" s="44"/>
      <c r="E2" s="44"/>
      <c r="F2" s="44"/>
      <c r="G2" s="44"/>
      <c r="H2" s="44"/>
      <c r="I2" s="44"/>
      <c r="J2" s="44"/>
      <c r="K2" s="61"/>
      <c r="L2" s="65"/>
      <c r="M2" s="72"/>
      <c r="N2" s="72"/>
      <c r="O2" s="72"/>
      <c r="P2" s="72"/>
      <c r="Q2" s="72"/>
      <c r="R2" s="72"/>
      <c r="S2" s="72"/>
      <c r="T2" s="72"/>
      <c r="U2" s="72"/>
      <c r="V2" s="72"/>
      <c r="W2" s="72"/>
      <c r="X2" s="72"/>
      <c r="Y2" s="72"/>
      <c r="Z2" s="72"/>
      <c r="AA2" s="72"/>
      <c r="AB2" s="72"/>
      <c r="AC2" s="72"/>
      <c r="AD2" s="72"/>
      <c r="AE2" s="91"/>
      <c r="AF2" s="375"/>
      <c r="AG2" s="376">
        <f>L4</f>
        <v>0</v>
      </c>
      <c r="AH2" s="376"/>
      <c r="AI2" s="376"/>
      <c r="AJ2" s="376"/>
      <c r="AK2" s="376"/>
      <c r="AL2" s="376"/>
      <c r="AM2" s="376"/>
      <c r="AN2" s="376"/>
      <c r="AO2" s="376"/>
      <c r="AP2" s="376"/>
      <c r="AQ2" s="376"/>
      <c r="AR2" s="377"/>
      <c r="AS2" s="376">
        <f>L6</f>
        <v>0</v>
      </c>
      <c r="AT2" s="376"/>
      <c r="AU2" s="376"/>
      <c r="AV2" s="376"/>
      <c r="AW2" s="376"/>
      <c r="AX2" s="376"/>
      <c r="AY2" s="376"/>
      <c r="AZ2" s="376"/>
      <c r="BA2" s="376"/>
      <c r="BB2" s="376"/>
      <c r="BC2" s="376"/>
      <c r="BD2" s="397"/>
      <c r="BE2" s="1"/>
      <c r="BF2" s="396"/>
      <c r="BG2" s="396"/>
      <c r="BH2" s="230"/>
      <c r="BI2" s="230"/>
      <c r="BJ2" s="230"/>
    </row>
    <row r="3" spans="1:91" ht="15" customHeight="1">
      <c r="A3" s="181"/>
      <c r="B3" s="40" t="s">
        <v>275</v>
      </c>
      <c r="C3" s="44"/>
      <c r="D3" s="44"/>
      <c r="E3" s="44"/>
      <c r="F3" s="44"/>
      <c r="G3" s="44"/>
      <c r="H3" s="44"/>
      <c r="I3" s="44"/>
      <c r="J3" s="44"/>
      <c r="K3" s="61"/>
      <c r="L3" s="66" t="s">
        <v>88</v>
      </c>
      <c r="M3" s="66"/>
      <c r="N3" s="66"/>
      <c r="O3" s="81"/>
      <c r="P3" s="81"/>
      <c r="Q3" s="81"/>
      <c r="R3" s="81"/>
      <c r="S3" s="81"/>
      <c r="T3" s="81"/>
      <c r="U3" s="81"/>
      <c r="V3" s="81"/>
      <c r="W3" s="81"/>
      <c r="X3" s="84" t="s">
        <v>15</v>
      </c>
      <c r="Y3" s="84"/>
      <c r="Z3" s="84"/>
      <c r="AA3" s="84"/>
      <c r="AB3" s="84"/>
      <c r="AC3" s="84"/>
      <c r="AD3" s="84"/>
      <c r="AE3" s="92"/>
      <c r="AF3" s="375"/>
      <c r="AG3" s="376">
        <f>IF(L4="",0,LEN(AG2))</f>
        <v>0</v>
      </c>
      <c r="AH3" s="376"/>
      <c r="AI3" s="376"/>
      <c r="AJ3" s="376"/>
      <c r="AK3" s="376"/>
      <c r="AL3" s="376"/>
      <c r="AM3" s="376"/>
      <c r="AN3" s="376"/>
      <c r="AO3" s="376"/>
      <c r="AP3" s="376"/>
      <c r="AQ3" s="376"/>
      <c r="AR3" s="377"/>
      <c r="AS3" s="376">
        <f>IF(OR(L6="",L6=0),0,LEN(AS2))</f>
        <v>0</v>
      </c>
      <c r="AT3" s="376"/>
      <c r="AU3" s="376"/>
      <c r="AV3" s="376"/>
      <c r="AW3" s="376"/>
      <c r="AX3" s="376"/>
      <c r="AY3" s="376"/>
      <c r="AZ3" s="376"/>
      <c r="BA3" s="376"/>
      <c r="BB3" s="376"/>
      <c r="BC3" s="376"/>
      <c r="BD3" s="397"/>
      <c r="BE3" s="1"/>
      <c r="BF3" s="396"/>
      <c r="BG3" s="396"/>
      <c r="BH3" s="230"/>
      <c r="BI3" s="230"/>
      <c r="BJ3" s="230"/>
    </row>
    <row r="4" spans="1:91" ht="15" customHeight="1">
      <c r="A4" s="181"/>
      <c r="B4" s="319" t="s">
        <v>256</v>
      </c>
      <c r="C4" s="330"/>
      <c r="D4" s="330"/>
      <c r="E4" s="330"/>
      <c r="F4" s="330"/>
      <c r="G4" s="330"/>
      <c r="H4" s="330"/>
      <c r="I4" s="330"/>
      <c r="J4" s="330"/>
      <c r="K4" s="348"/>
      <c r="L4" s="67"/>
      <c r="M4" s="73"/>
      <c r="N4" s="73"/>
      <c r="O4" s="73"/>
      <c r="P4" s="73"/>
      <c r="Q4" s="73"/>
      <c r="R4" s="73"/>
      <c r="S4" s="73"/>
      <c r="T4" s="73"/>
      <c r="U4" s="73"/>
      <c r="V4" s="73"/>
      <c r="W4" s="73"/>
      <c r="X4" s="73"/>
      <c r="Y4" s="73"/>
      <c r="Z4" s="73"/>
      <c r="AA4" s="89" t="s">
        <v>32</v>
      </c>
      <c r="AB4" s="84"/>
      <c r="AC4" s="84"/>
      <c r="AD4" s="84"/>
      <c r="AE4" s="93"/>
      <c r="AF4" s="375"/>
      <c r="AG4" s="376" t="str">
        <f>IF(AG3=10,"￥","")</f>
        <v/>
      </c>
      <c r="AH4" s="376" t="str">
        <f>IF(AG3=9,"￥",IF(AG3&gt;=10,DBCS(MID(AG2,AG3-9,1)),""))</f>
        <v/>
      </c>
      <c r="AI4" s="376" t="str">
        <f>IF(AG3=8,"￥",IF(AG3&gt;=9,DBCS(MID(AG2,AG3-8,1)),""))</f>
        <v/>
      </c>
      <c r="AJ4" s="376" t="str">
        <f>IF(AG3=7,"￥",IF(AG3&gt;=8,DBCS(MID(AG2,AG3-7,1)),""))</f>
        <v/>
      </c>
      <c r="AK4" s="376" t="str">
        <f>IF(AG3=6,"￥",IF(AG3&gt;=7,DBCS(MID(AG2,AG3-6,1)),""))</f>
        <v/>
      </c>
      <c r="AL4" s="376" t="str">
        <f>IF(AG3=5,"￥",IF(AG3&gt;=6,DBCS(MID(AG2,AG3-5,1)),""))</f>
        <v/>
      </c>
      <c r="AM4" s="376" t="str">
        <f>IF(AG3=4,"￥",IF(AG3&gt;=5,DBCS(MID(AG2,AG3-4,1)),""))</f>
        <v/>
      </c>
      <c r="AN4" s="376" t="str">
        <f>IF(AG3=3,"￥",IF(AG3&gt;=4,DBCS(MID(AG2,AG3-3,1)),""))</f>
        <v/>
      </c>
      <c r="AO4" s="376" t="str">
        <f>IF(AG3=2,"￥",IF(AG3&gt;=3,DBCS(MID(AG2,AG3-2,1)),""))</f>
        <v/>
      </c>
      <c r="AP4" s="376" t="str">
        <f>IF(AG3=1,"￥",IF(AG3&gt;=2,DBCS(MID(AG2,AG3-1,1)),""))</f>
        <v/>
      </c>
      <c r="AQ4" s="376" t="str">
        <f>IF(AG3&gt;0,DBCS(RIGHT(AG2,1)),"")</f>
        <v/>
      </c>
      <c r="AR4" s="377"/>
      <c r="AS4" s="376" t="str">
        <f>IF(AS3=10,"￥","")</f>
        <v/>
      </c>
      <c r="AT4" s="376" t="str">
        <f>IF(AS3=9,"￥",IF(AS3&gt;=10,DBCS(MID(AS2,AS3-9,1)),""))</f>
        <v/>
      </c>
      <c r="AU4" s="376" t="str">
        <f>IF(AS3=8,"￥",IF(AS3&gt;=9,DBCS(MID(AS2,AS3-8,1)),""))</f>
        <v/>
      </c>
      <c r="AV4" s="376" t="str">
        <f>IF(AS3=7,"￥",IF(AS3&gt;=8,DBCS(MID(AS2,AS3-7,1)),""))</f>
        <v/>
      </c>
      <c r="AW4" s="376" t="str">
        <f>IF(AS3=6,"￥",IF(AS3&gt;=7,DBCS(MID(AS2,AS3-6,1)),""))</f>
        <v/>
      </c>
      <c r="AX4" s="376" t="str">
        <f>IF(AS3=5,"￥",IF(AS3&gt;=6,DBCS(MID(AS2,AS3-5,1)),""))</f>
        <v/>
      </c>
      <c r="AY4" s="376" t="str">
        <f>IF(AS3=4,"￥",IF(AS3&gt;=5,DBCS(MID(AS2,AS3-4,1)),""))</f>
        <v/>
      </c>
      <c r="AZ4" s="376" t="str">
        <f>IF(AS3=3,"￥",IF(AS3&gt;=4,DBCS(MID(AS2,AS3-3,1)),""))</f>
        <v/>
      </c>
      <c r="BA4" s="376" t="str">
        <f>IF(AS3=2,"￥",IF(AS3&gt;=3,DBCS(MID(AS2,AS3-2,1)),""))</f>
        <v/>
      </c>
      <c r="BB4" s="376" t="str">
        <f>IF(AS3=1,"￥",IF(AS3&gt;=2,DBCS(MID(AS2,AS3-1,1)),""))</f>
        <v/>
      </c>
      <c r="BC4" s="376" t="str">
        <f>IF(AS3&gt;0,DBCS(RIGHT(AS2,1)),"")</f>
        <v/>
      </c>
      <c r="BD4" s="397"/>
      <c r="BE4" s="1"/>
      <c r="BF4" s="396"/>
      <c r="BG4" s="396"/>
      <c r="BH4" s="230"/>
      <c r="BI4" s="230"/>
      <c r="BJ4" s="230"/>
    </row>
    <row r="5" spans="1:91" ht="15" customHeight="1">
      <c r="A5" s="181"/>
      <c r="B5" s="320"/>
      <c r="C5" s="331"/>
      <c r="D5" s="331"/>
      <c r="E5" s="331"/>
      <c r="F5" s="331"/>
      <c r="G5" s="331"/>
      <c r="H5" s="331"/>
      <c r="I5" s="331"/>
      <c r="J5" s="331"/>
      <c r="K5" s="349"/>
      <c r="L5" s="67"/>
      <c r="M5" s="73"/>
      <c r="N5" s="73"/>
      <c r="O5" s="73"/>
      <c r="P5" s="73"/>
      <c r="Q5" s="73"/>
      <c r="R5" s="73"/>
      <c r="S5" s="73"/>
      <c r="T5" s="73"/>
      <c r="U5" s="73"/>
      <c r="V5" s="73"/>
      <c r="W5" s="73"/>
      <c r="X5" s="73"/>
      <c r="Y5" s="73"/>
      <c r="Z5" s="73"/>
      <c r="AA5" s="89" t="s">
        <v>321</v>
      </c>
      <c r="AB5" s="84"/>
      <c r="AC5" s="84"/>
      <c r="AD5" s="84"/>
      <c r="AE5" s="93"/>
      <c r="AF5" s="375"/>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97"/>
      <c r="BE5" s="1"/>
      <c r="BF5" s="396"/>
      <c r="BG5" s="396"/>
      <c r="BH5" s="230"/>
      <c r="BI5" s="230"/>
      <c r="BJ5" s="230"/>
    </row>
    <row r="6" spans="1:91" ht="15" customHeight="1">
      <c r="A6" s="181"/>
      <c r="B6" s="321"/>
      <c r="C6" s="332"/>
      <c r="D6" s="332"/>
      <c r="E6" s="332"/>
      <c r="F6" s="332"/>
      <c r="G6" s="332"/>
      <c r="H6" s="332"/>
      <c r="I6" s="332"/>
      <c r="J6" s="332"/>
      <c r="K6" s="350" t="s">
        <v>28</v>
      </c>
      <c r="L6" s="351">
        <f>L4-L5</f>
        <v>0</v>
      </c>
      <c r="M6" s="89"/>
      <c r="N6" s="89"/>
      <c r="O6" s="89"/>
      <c r="P6" s="89"/>
      <c r="Q6" s="89"/>
      <c r="R6" s="89"/>
      <c r="S6" s="89"/>
      <c r="T6" s="89"/>
      <c r="U6" s="89"/>
      <c r="V6" s="89"/>
      <c r="W6" s="89"/>
      <c r="X6" s="89"/>
      <c r="Y6" s="89"/>
      <c r="Z6" s="89"/>
      <c r="AA6" s="89" t="s">
        <v>45</v>
      </c>
      <c r="AB6" s="84"/>
      <c r="AC6" s="84"/>
      <c r="AD6" s="84"/>
      <c r="AE6" s="93"/>
      <c r="AF6" s="375"/>
      <c r="AG6" s="377" t="str">
        <f>AS4&amp;AT4&amp;IF(OR(AT4="￥",AT4=""),"","，")&amp;AU4&amp;AV4&amp;AW4&amp;IF(OR(AW4="￥",AW4=""),"","，")&amp;AX4&amp;AY4&amp;AZ4&amp;IF(OR(AZ4="￥",AZ4=""),"","，")&amp;BA4&amp;BB4&amp;BC4</f>
        <v/>
      </c>
      <c r="AH6" s="377"/>
      <c r="AI6" s="377"/>
      <c r="AJ6" s="377"/>
      <c r="AK6" s="377"/>
      <c r="AL6" s="377"/>
      <c r="AM6" s="377"/>
      <c r="AN6" s="377"/>
      <c r="AO6" s="377"/>
      <c r="AP6" s="377"/>
      <c r="AQ6" s="377"/>
      <c r="AR6" s="377"/>
      <c r="AS6" s="377"/>
      <c r="AT6" s="377"/>
      <c r="AU6" s="377"/>
      <c r="AV6" s="377"/>
      <c r="AW6" s="377"/>
      <c r="AX6" s="377"/>
      <c r="AY6" s="377"/>
      <c r="AZ6" s="377"/>
      <c r="BA6" s="377"/>
      <c r="BB6" s="377"/>
      <c r="BC6" s="377"/>
      <c r="BD6" s="397"/>
      <c r="BE6" s="1"/>
      <c r="BF6" s="396"/>
      <c r="BG6" s="396"/>
      <c r="BH6" s="230"/>
      <c r="BI6" s="230"/>
      <c r="BJ6" s="230"/>
    </row>
    <row r="7" spans="1:91" ht="15" customHeight="1">
      <c r="A7" s="181"/>
      <c r="B7" s="40" t="s">
        <v>51</v>
      </c>
      <c r="C7" s="44"/>
      <c r="D7" s="44"/>
      <c r="E7" s="44"/>
      <c r="F7" s="44"/>
      <c r="G7" s="44"/>
      <c r="H7" s="44"/>
      <c r="I7" s="44"/>
      <c r="J7" s="44"/>
      <c r="K7" s="61"/>
      <c r="L7" s="68" t="s">
        <v>301</v>
      </c>
      <c r="M7" s="74"/>
      <c r="N7" s="74"/>
      <c r="O7" s="74"/>
      <c r="P7" s="74"/>
      <c r="Q7" s="83" t="s">
        <v>68</v>
      </c>
      <c r="R7" s="83"/>
      <c r="S7" s="74"/>
      <c r="T7" s="74"/>
      <c r="U7" s="83" t="s">
        <v>77</v>
      </c>
      <c r="V7" s="83"/>
      <c r="W7" s="74"/>
      <c r="X7" s="74"/>
      <c r="Y7" s="83" t="s">
        <v>9</v>
      </c>
      <c r="Z7" s="83"/>
      <c r="AA7" s="83"/>
      <c r="AB7" s="83"/>
      <c r="AC7" s="83"/>
      <c r="AD7" s="83"/>
      <c r="AE7" s="94"/>
      <c r="AF7" s="375"/>
      <c r="AG7" s="377" t="str">
        <f>LEFT(L7,1)&amp;"　"&amp;RIGHT(L7,1)&amp;IF(O7="","　　　　年　　　　月　　　　日",IF(O7&lt;10,"　　","　")&amp;DBCS(O7)&amp;"　年"&amp;IF(S7&lt;10,"　　","　")&amp;DBCS(S7)&amp;"　月"&amp;IF(W7&lt;10,"　　","　")&amp;DBCS(W7)&amp;"　日")</f>
        <v>令　和　　　　年　　　　月　　　　日</v>
      </c>
      <c r="AH7" s="377"/>
      <c r="AI7" s="377"/>
      <c r="AJ7" s="377"/>
      <c r="AK7" s="377"/>
      <c r="AL7" s="377"/>
      <c r="AM7" s="377"/>
      <c r="AN7" s="377"/>
      <c r="AO7" s="377"/>
      <c r="AP7" s="377"/>
      <c r="AQ7" s="377"/>
      <c r="AR7" s="377"/>
      <c r="AS7" s="377"/>
      <c r="AT7" s="377"/>
      <c r="AU7" s="377"/>
      <c r="AV7" s="377"/>
      <c r="AW7" s="377"/>
      <c r="AX7" s="377"/>
      <c r="AY7" s="377"/>
      <c r="AZ7" s="378"/>
      <c r="BA7" s="378"/>
      <c r="BB7" s="378"/>
      <c r="BC7" s="378"/>
      <c r="BD7" s="378"/>
      <c r="BE7" s="396"/>
      <c r="BF7" s="396"/>
      <c r="BG7" s="396"/>
      <c r="BH7" s="230"/>
      <c r="BI7" s="230"/>
      <c r="BJ7" s="230"/>
    </row>
    <row r="8" spans="1:91" ht="15" customHeight="1">
      <c r="A8" s="181"/>
      <c r="B8" s="41" t="s">
        <v>326</v>
      </c>
      <c r="C8" s="45"/>
      <c r="D8" s="45"/>
      <c r="E8" s="50"/>
      <c r="F8" s="319" t="s">
        <v>102</v>
      </c>
      <c r="G8" s="330"/>
      <c r="H8" s="330"/>
      <c r="I8" s="330"/>
      <c r="J8" s="330"/>
      <c r="K8" s="348"/>
      <c r="L8" s="352" t="str">
        <f>IF(L7="","",L7)</f>
        <v>令和</v>
      </c>
      <c r="M8" s="361"/>
      <c r="N8" s="361"/>
      <c r="O8" s="361" t="str">
        <f>IF(O7="","",O7)</f>
        <v/>
      </c>
      <c r="P8" s="361"/>
      <c r="Q8" s="361" t="s">
        <v>68</v>
      </c>
      <c r="R8" s="361"/>
      <c r="S8" s="361" t="str">
        <f>IF(S7="","",S7)</f>
        <v/>
      </c>
      <c r="T8" s="361"/>
      <c r="U8" s="361" t="s">
        <v>77</v>
      </c>
      <c r="V8" s="361"/>
      <c r="W8" s="361" t="str">
        <f>IF(W7="","",W7)</f>
        <v/>
      </c>
      <c r="X8" s="361"/>
      <c r="Y8" s="361" t="s">
        <v>9</v>
      </c>
      <c r="Z8" s="361"/>
      <c r="AA8" s="361"/>
      <c r="AB8" s="361"/>
      <c r="AC8" s="361"/>
      <c r="AD8" s="361"/>
      <c r="AE8" s="372"/>
      <c r="AF8" s="375"/>
      <c r="AG8" s="377" t="str">
        <f>LEFT(L8,1)&amp;"　"&amp;RIGHT(L8,1)&amp;IF(O8="","　　　　年　　　　月　　　　日",IF(O8&lt;10,"　　","　")&amp;DBCS(O8)&amp;"　年"&amp;IF(S8&lt;10,"　　","　")&amp;DBCS(S8)&amp;"　月"&amp;IF(W8&lt;10,"　　","　")&amp;DBCS(W8)&amp;"　日")</f>
        <v>令　和　　　　年　　　　月　　　　日</v>
      </c>
      <c r="AH8" s="377"/>
      <c r="AI8" s="377"/>
      <c r="AJ8" s="377"/>
      <c r="AK8" s="377"/>
      <c r="AL8" s="377"/>
      <c r="AM8" s="377"/>
      <c r="AN8" s="377"/>
      <c r="AO8" s="377"/>
      <c r="AP8" s="377"/>
      <c r="AQ8" s="377"/>
      <c r="AR8" s="377"/>
      <c r="AS8" s="377"/>
      <c r="AT8" s="377"/>
      <c r="AU8" s="377"/>
      <c r="AV8" s="377"/>
      <c r="AW8" s="377"/>
      <c r="AX8" s="377"/>
      <c r="AY8" s="377"/>
      <c r="AZ8" s="378"/>
      <c r="BA8" s="378"/>
      <c r="BB8" s="378"/>
      <c r="BC8" s="378"/>
      <c r="BD8" s="378"/>
      <c r="BE8" s="396"/>
      <c r="BF8" s="396"/>
      <c r="BG8" s="396"/>
      <c r="BH8" s="230"/>
      <c r="BI8" s="230"/>
      <c r="BJ8" s="230"/>
    </row>
    <row r="9" spans="1:91" s="296" customFormat="1" ht="15" customHeight="1">
      <c r="A9" s="181"/>
      <c r="B9" s="321"/>
      <c r="C9" s="332"/>
      <c r="D9" s="332"/>
      <c r="E9" s="345"/>
      <c r="F9" s="56" t="s">
        <v>156</v>
      </c>
      <c r="G9" s="59"/>
      <c r="H9" s="59"/>
      <c r="I9" s="59"/>
      <c r="J9" s="59"/>
      <c r="K9" s="64"/>
      <c r="L9" s="71" t="s">
        <v>301</v>
      </c>
      <c r="M9" s="77"/>
      <c r="N9" s="77"/>
      <c r="O9" s="77"/>
      <c r="P9" s="77"/>
      <c r="Q9" s="364" t="s">
        <v>68</v>
      </c>
      <c r="R9" s="364"/>
      <c r="S9" s="77"/>
      <c r="T9" s="77"/>
      <c r="U9" s="364" t="s">
        <v>77</v>
      </c>
      <c r="V9" s="364"/>
      <c r="W9" s="77"/>
      <c r="X9" s="77"/>
      <c r="Y9" s="364" t="s">
        <v>9</v>
      </c>
      <c r="Z9" s="364"/>
      <c r="AA9" s="364"/>
      <c r="AB9" s="364"/>
      <c r="AC9" s="364"/>
      <c r="AD9" s="364"/>
      <c r="AE9" s="373"/>
      <c r="AF9" s="375"/>
      <c r="AG9" s="377" t="str">
        <f>LEFT(L9,1)&amp;"　"&amp;RIGHT(L9,1)&amp;IF(O9="","　　　　年　　　　月　　　　日",IF(O9&lt;10,"　　","　")&amp;DBCS(O9)&amp;"　年"&amp;IF(S9&lt;10,"　　","　")&amp;DBCS(S9)&amp;"　月"&amp;IF(W9&lt;10,"　　","　")&amp;DBCS(W9)&amp;"　日")</f>
        <v>令　和　　　　年　　　　月　　　　日</v>
      </c>
      <c r="AH9" s="377"/>
      <c r="AI9" s="377"/>
      <c r="AJ9" s="377"/>
      <c r="AK9" s="377"/>
      <c r="AL9" s="377"/>
      <c r="AM9" s="377"/>
      <c r="AN9" s="377"/>
      <c r="AO9" s="377"/>
      <c r="AP9" s="377"/>
      <c r="AQ9" s="377"/>
      <c r="AR9" s="377"/>
      <c r="AS9" s="377"/>
      <c r="AT9" s="377"/>
      <c r="AU9" s="377"/>
      <c r="AV9" s="377"/>
      <c r="AW9" s="377"/>
      <c r="AX9" s="377"/>
      <c r="AY9" s="377"/>
      <c r="AZ9" s="378"/>
      <c r="BA9" s="378"/>
      <c r="BB9" s="378"/>
      <c r="BC9" s="378"/>
      <c r="BD9" s="378"/>
      <c r="BE9" s="396"/>
      <c r="BF9" s="396"/>
      <c r="BG9" s="396"/>
      <c r="BH9" s="230"/>
      <c r="BI9" s="230"/>
      <c r="BJ9" s="230"/>
      <c r="BS9" s="230"/>
      <c r="BT9" s="230"/>
      <c r="BU9" s="230"/>
      <c r="BV9" s="230"/>
      <c r="BW9" s="230"/>
      <c r="BX9" s="230"/>
      <c r="BY9" s="230"/>
      <c r="BZ9" s="230"/>
      <c r="CA9" s="230"/>
      <c r="CB9" s="230"/>
      <c r="CC9" s="230"/>
      <c r="CD9" s="230"/>
      <c r="CE9" s="230"/>
      <c r="CF9" s="230"/>
      <c r="CG9" s="230"/>
      <c r="CH9" s="230"/>
      <c r="CI9" s="230"/>
      <c r="CJ9" s="230"/>
      <c r="CK9" s="230"/>
      <c r="CL9" s="230"/>
      <c r="CM9" s="230"/>
    </row>
    <row r="10" spans="1:91" s="296" customFormat="1" ht="15" customHeight="1">
      <c r="A10" s="181"/>
      <c r="B10" s="40" t="s">
        <v>214</v>
      </c>
      <c r="C10" s="44"/>
      <c r="D10" s="44"/>
      <c r="E10" s="44"/>
      <c r="F10" s="44"/>
      <c r="G10" s="44"/>
      <c r="H10" s="44"/>
      <c r="I10" s="44"/>
      <c r="J10" s="44"/>
      <c r="K10" s="61"/>
      <c r="L10" s="409" t="s">
        <v>163</v>
      </c>
      <c r="M10" s="411"/>
      <c r="N10" s="412"/>
      <c r="O10" s="361"/>
      <c r="P10" s="418" t="str">
        <f>IF(L10="不要","※1～16ページをページ指定で印刷してください","")</f>
        <v/>
      </c>
      <c r="Q10" s="361"/>
      <c r="R10" s="361"/>
      <c r="S10" s="361"/>
      <c r="T10" s="361"/>
      <c r="U10" s="361"/>
      <c r="V10" s="361"/>
      <c r="W10" s="361"/>
      <c r="X10" s="361"/>
      <c r="Y10" s="361"/>
      <c r="Z10" s="361"/>
      <c r="AA10" s="361"/>
      <c r="AB10" s="361"/>
      <c r="AC10" s="361"/>
      <c r="AD10" s="361"/>
      <c r="AE10" s="372"/>
      <c r="AF10" s="375"/>
      <c r="AG10" s="377"/>
      <c r="AH10" s="377"/>
      <c r="AI10" s="377"/>
      <c r="AJ10" s="377"/>
      <c r="AK10" s="377"/>
      <c r="AL10" s="377"/>
      <c r="AM10" s="377"/>
      <c r="AN10" s="377"/>
      <c r="AO10" s="377"/>
      <c r="AP10" s="377"/>
      <c r="AQ10" s="377"/>
      <c r="AR10" s="377"/>
      <c r="AS10" s="377"/>
      <c r="AT10" s="377"/>
      <c r="AU10" s="377"/>
      <c r="AV10" s="377"/>
      <c r="AW10" s="377"/>
      <c r="AX10" s="377"/>
      <c r="AY10" s="377"/>
      <c r="AZ10" s="378"/>
      <c r="BA10" s="378"/>
      <c r="BB10" s="378"/>
      <c r="BC10" s="378"/>
      <c r="BD10" s="378"/>
      <c r="BE10" s="396"/>
      <c r="BF10" s="396"/>
      <c r="BG10" s="396"/>
      <c r="BH10" s="230"/>
      <c r="BI10" s="230"/>
      <c r="BJ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row>
    <row r="11" spans="1:91" s="296" customFormat="1" ht="15" customHeight="1">
      <c r="A11" s="181"/>
      <c r="B11" s="41" t="s">
        <v>95</v>
      </c>
      <c r="C11" s="45"/>
      <c r="D11" s="45"/>
      <c r="E11" s="45"/>
      <c r="F11" s="54" t="s">
        <v>81</v>
      </c>
      <c r="G11" s="57"/>
      <c r="H11" s="57"/>
      <c r="I11" s="57"/>
      <c r="J11" s="57"/>
      <c r="K11" s="62"/>
      <c r="L11" s="118"/>
      <c r="M11" s="122"/>
      <c r="N11" s="122"/>
      <c r="O11" s="122"/>
      <c r="P11" s="122"/>
      <c r="Q11" s="122"/>
      <c r="R11" s="122"/>
      <c r="S11" s="122"/>
      <c r="T11" s="122"/>
      <c r="U11" s="122"/>
      <c r="V11" s="122"/>
      <c r="W11" s="122"/>
      <c r="X11" s="122"/>
      <c r="Y11" s="122"/>
      <c r="Z11" s="122"/>
      <c r="AA11" s="122"/>
      <c r="AB11" s="122"/>
      <c r="AC11" s="122"/>
      <c r="AD11" s="122"/>
      <c r="AE11" s="133"/>
      <c r="AF11" s="375"/>
      <c r="AG11" s="378"/>
      <c r="AH11" s="377"/>
      <c r="AI11" s="377"/>
      <c r="AJ11" s="377"/>
      <c r="AK11" s="377"/>
      <c r="AL11" s="377"/>
      <c r="AM11" s="377"/>
      <c r="AN11" s="377"/>
      <c r="AO11" s="377"/>
      <c r="AP11" s="377"/>
      <c r="AQ11" s="377"/>
      <c r="AR11" s="377"/>
      <c r="AS11" s="377"/>
      <c r="AT11" s="377"/>
      <c r="AU11" s="377"/>
      <c r="AV11" s="377"/>
      <c r="AW11" s="377"/>
      <c r="AX11" s="377"/>
      <c r="AY11" s="377"/>
      <c r="AZ11" s="378"/>
      <c r="BA11" s="378"/>
      <c r="BB11" s="378"/>
      <c r="BC11" s="378"/>
      <c r="BD11" s="378"/>
      <c r="BE11" s="396"/>
      <c r="BF11" s="396"/>
      <c r="BG11" s="396"/>
      <c r="BH11" s="230"/>
      <c r="BI11" s="230"/>
      <c r="BJ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row>
    <row r="12" spans="1:91" s="296" customFormat="1" ht="15" customHeight="1">
      <c r="A12" s="181"/>
      <c r="B12" s="42"/>
      <c r="C12" s="46"/>
      <c r="D12" s="46"/>
      <c r="E12" s="51"/>
      <c r="F12" s="55" t="s">
        <v>61</v>
      </c>
      <c r="G12" s="58"/>
      <c r="H12" s="58"/>
      <c r="I12" s="58"/>
      <c r="J12" s="58"/>
      <c r="K12" s="63"/>
      <c r="L12" s="119"/>
      <c r="M12" s="123"/>
      <c r="N12" s="123"/>
      <c r="O12" s="123"/>
      <c r="P12" s="123"/>
      <c r="Q12" s="123"/>
      <c r="R12" s="123"/>
      <c r="S12" s="123"/>
      <c r="T12" s="123"/>
      <c r="U12" s="123"/>
      <c r="V12" s="123"/>
      <c r="W12" s="123"/>
      <c r="X12" s="123"/>
      <c r="Y12" s="123"/>
      <c r="Z12" s="123"/>
      <c r="AA12" s="123"/>
      <c r="AB12" s="123"/>
      <c r="AC12" s="123"/>
      <c r="AD12" s="123"/>
      <c r="AE12" s="134"/>
      <c r="AF12" s="375"/>
      <c r="AG12" s="377"/>
      <c r="AH12" s="377"/>
      <c r="AI12" s="377"/>
      <c r="AJ12" s="377"/>
      <c r="AK12" s="377"/>
      <c r="AL12" s="377"/>
      <c r="AM12" s="377"/>
      <c r="AN12" s="377"/>
      <c r="AO12" s="377"/>
      <c r="AP12" s="377"/>
      <c r="AQ12" s="377"/>
      <c r="AR12" s="377"/>
      <c r="AS12" s="377"/>
      <c r="AT12" s="377"/>
      <c r="AU12" s="377"/>
      <c r="AV12" s="377"/>
      <c r="AW12" s="377"/>
      <c r="AX12" s="377"/>
      <c r="AY12" s="377"/>
      <c r="AZ12" s="378"/>
      <c r="BA12" s="378"/>
      <c r="BB12" s="378"/>
      <c r="BC12" s="378"/>
      <c r="BD12" s="378"/>
      <c r="BE12" s="396"/>
      <c r="BF12" s="396"/>
      <c r="BG12" s="396"/>
      <c r="BH12" s="230"/>
      <c r="BI12" s="230"/>
      <c r="BJ12" s="230"/>
      <c r="BS12" s="230"/>
      <c r="BT12" s="230"/>
      <c r="BU12" s="230"/>
      <c r="BV12" s="230"/>
      <c r="BW12" s="230"/>
      <c r="BX12" s="230"/>
      <c r="BY12" s="230"/>
      <c r="BZ12" s="230"/>
      <c r="CA12" s="230"/>
      <c r="CB12" s="230"/>
      <c r="CC12" s="230"/>
      <c r="CD12" s="230"/>
      <c r="CE12" s="230"/>
      <c r="CF12" s="230"/>
      <c r="CG12" s="230"/>
      <c r="CH12" s="230"/>
      <c r="CI12" s="230"/>
      <c r="CJ12" s="230"/>
      <c r="CK12" s="230"/>
      <c r="CL12" s="230"/>
      <c r="CM12" s="230"/>
    </row>
    <row r="13" spans="1:91" s="296" customFormat="1" ht="15" customHeight="1">
      <c r="A13" s="181"/>
      <c r="B13" s="42"/>
      <c r="C13" s="46"/>
      <c r="D13" s="46"/>
      <c r="E13" s="51"/>
      <c r="F13" s="55" t="s">
        <v>63</v>
      </c>
      <c r="G13" s="58"/>
      <c r="H13" s="58"/>
      <c r="I13" s="58"/>
      <c r="J13" s="58"/>
      <c r="K13" s="63"/>
      <c r="L13" s="119"/>
      <c r="M13" s="123"/>
      <c r="N13" s="123"/>
      <c r="O13" s="123"/>
      <c r="P13" s="123"/>
      <c r="Q13" s="123"/>
      <c r="R13" s="123"/>
      <c r="S13" s="123"/>
      <c r="T13" s="123"/>
      <c r="U13" s="123"/>
      <c r="V13" s="123"/>
      <c r="W13" s="123"/>
      <c r="X13" s="123"/>
      <c r="Y13" s="123"/>
      <c r="Z13" s="123"/>
      <c r="AA13" s="123"/>
      <c r="AB13" s="123"/>
      <c r="AC13" s="123"/>
      <c r="AD13" s="123"/>
      <c r="AE13" s="134"/>
      <c r="AF13" s="375"/>
      <c r="AG13" s="375"/>
      <c r="AH13" s="375"/>
      <c r="AI13" s="375"/>
      <c r="AJ13" s="375"/>
      <c r="AK13" s="375"/>
      <c r="AL13" s="375"/>
      <c r="AM13" s="375"/>
      <c r="AN13" s="375"/>
      <c r="AO13" s="375"/>
      <c r="AP13" s="375"/>
      <c r="AQ13" s="375"/>
      <c r="AR13" s="375"/>
      <c r="AS13" s="375"/>
      <c r="AT13" s="375"/>
      <c r="AU13" s="375"/>
      <c r="AV13" s="375"/>
      <c r="AW13" s="375"/>
      <c r="AX13" s="375"/>
      <c r="AY13" s="375"/>
      <c r="AZ13" s="396"/>
      <c r="BA13" s="396"/>
      <c r="BB13" s="396"/>
      <c r="BC13" s="396"/>
      <c r="BD13" s="396"/>
      <c r="BE13" s="396"/>
      <c r="BF13" s="396"/>
      <c r="BG13" s="396"/>
      <c r="BH13" s="230"/>
      <c r="BI13" s="230"/>
      <c r="BJ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row>
    <row r="14" spans="1:91" s="296" customFormat="1" ht="15" customHeight="1">
      <c r="A14" s="181"/>
      <c r="B14" s="43"/>
      <c r="C14" s="47"/>
      <c r="D14" s="47"/>
      <c r="E14" s="52"/>
      <c r="F14" s="56" t="s">
        <v>82</v>
      </c>
      <c r="G14" s="59"/>
      <c r="H14" s="59"/>
      <c r="I14" s="59"/>
      <c r="J14" s="59"/>
      <c r="K14" s="64"/>
      <c r="L14" s="265"/>
      <c r="M14" s="267"/>
      <c r="N14" s="267"/>
      <c r="O14" s="267"/>
      <c r="P14" s="267"/>
      <c r="Q14" s="267"/>
      <c r="R14" s="267"/>
      <c r="S14" s="267"/>
      <c r="T14" s="267"/>
      <c r="U14" s="267"/>
      <c r="V14" s="267"/>
      <c r="W14" s="267"/>
      <c r="X14" s="267"/>
      <c r="Y14" s="267"/>
      <c r="Z14" s="267"/>
      <c r="AA14" s="267"/>
      <c r="AB14" s="267"/>
      <c r="AC14" s="267"/>
      <c r="AD14" s="267"/>
      <c r="AE14" s="290"/>
      <c r="AF14" s="375"/>
      <c r="AG14" s="375"/>
      <c r="AH14" s="375"/>
      <c r="AI14" s="375"/>
      <c r="AJ14" s="375"/>
      <c r="AK14" s="375"/>
      <c r="AL14" s="375"/>
      <c r="AM14" s="375"/>
      <c r="AN14" s="375"/>
      <c r="AO14" s="375"/>
      <c r="AP14" s="375"/>
      <c r="AQ14" s="375"/>
      <c r="AR14" s="375"/>
      <c r="AS14" s="375"/>
      <c r="AT14" s="375"/>
      <c r="AU14" s="375"/>
      <c r="AV14" s="375"/>
      <c r="AW14" s="375"/>
      <c r="AX14" s="375"/>
      <c r="AY14" s="375"/>
      <c r="AZ14" s="396"/>
      <c r="BA14" s="396"/>
      <c r="BB14" s="396"/>
      <c r="BC14" s="396"/>
      <c r="BD14" s="396"/>
      <c r="BE14" s="396"/>
      <c r="BF14" s="396"/>
      <c r="BG14" s="396"/>
      <c r="BH14" s="230"/>
      <c r="BI14" s="230"/>
      <c r="BJ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row>
    <row r="15" spans="1:91" s="296" customFormat="1" ht="5.0999999999999996" customHeight="1">
      <c r="A15" s="230"/>
      <c r="B15" s="230"/>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c r="AE15" s="374"/>
      <c r="AF15" s="374"/>
      <c r="AG15" s="374"/>
      <c r="AH15" s="374"/>
      <c r="AI15" s="374"/>
      <c r="AJ15" s="374"/>
      <c r="AK15" s="374"/>
      <c r="AL15" s="374"/>
      <c r="AM15" s="230"/>
      <c r="AN15" s="230"/>
      <c r="AO15" s="230"/>
      <c r="AP15" s="230"/>
      <c r="AQ15" s="230"/>
      <c r="AR15" s="230"/>
      <c r="AS15" s="230"/>
      <c r="AT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row>
    <row r="16" spans="1:91" ht="21" customHeight="1">
      <c r="A16" s="37"/>
    </row>
    <row r="18" spans="1:91" s="296" customFormat="1" ht="21" customHeight="1">
      <c r="A18" s="181" t="s">
        <v>327</v>
      </c>
      <c r="B18" s="230"/>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BS18" s="230"/>
      <c r="BT18" s="230"/>
      <c r="BU18" s="230"/>
      <c r="BV18" s="230"/>
      <c r="BW18" s="230"/>
      <c r="BX18" s="230"/>
      <c r="BY18" s="230"/>
      <c r="BZ18" s="230"/>
      <c r="CA18" s="230"/>
      <c r="CB18" s="230"/>
      <c r="CC18" s="230"/>
      <c r="CD18" s="230"/>
      <c r="CE18" s="230"/>
      <c r="CF18" s="230"/>
      <c r="CG18" s="230"/>
      <c r="CH18" s="230"/>
      <c r="CI18" s="230"/>
      <c r="CJ18" s="230"/>
      <c r="CK18" s="230"/>
      <c r="CL18" s="230"/>
      <c r="CM18" s="230"/>
    </row>
    <row r="19" spans="1:91" s="296" customFormat="1" ht="21" customHeight="1">
      <c r="A19" s="318" t="s">
        <v>93</v>
      </c>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230"/>
      <c r="AQ19" s="230"/>
      <c r="AR19" s="230"/>
      <c r="AS19" s="230"/>
      <c r="AT19" s="230"/>
      <c r="BS19" s="230"/>
      <c r="BT19" s="230"/>
      <c r="BU19" s="230"/>
      <c r="BV19" s="230"/>
      <c r="BW19" s="230"/>
      <c r="BX19" s="230"/>
      <c r="BY19" s="230"/>
      <c r="BZ19" s="230"/>
      <c r="CA19" s="230"/>
      <c r="CB19" s="230"/>
      <c r="CC19" s="230"/>
      <c r="CD19" s="230"/>
      <c r="CE19" s="230"/>
      <c r="CF19" s="230"/>
      <c r="CG19" s="230"/>
      <c r="CH19" s="230"/>
      <c r="CI19" s="230"/>
      <c r="CJ19" s="230"/>
      <c r="CK19" s="230"/>
      <c r="CL19" s="230"/>
      <c r="CM19" s="230"/>
    </row>
    <row r="20" spans="1:91" s="296" customFormat="1" ht="21" customHeight="1">
      <c r="A20" s="230"/>
      <c r="B20" s="230"/>
      <c r="C20" s="230"/>
      <c r="D20" s="230"/>
      <c r="E20" s="346"/>
      <c r="F20" s="230"/>
      <c r="G20" s="230"/>
      <c r="H20" s="230"/>
      <c r="I20" s="230"/>
      <c r="J20" s="230"/>
      <c r="K20" s="230"/>
      <c r="L20" s="259"/>
      <c r="M20" s="259"/>
      <c r="N20" s="259"/>
      <c r="O20" s="259"/>
      <c r="P20" s="259"/>
      <c r="Q20" s="259"/>
      <c r="R20" s="259"/>
      <c r="S20" s="259"/>
      <c r="T20" s="259"/>
      <c r="U20" s="259"/>
      <c r="V20" s="259"/>
      <c r="W20" s="259"/>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row>
    <row r="21" spans="1:91" s="296" customFormat="1" ht="21" customHeight="1">
      <c r="A21" s="230"/>
      <c r="B21" s="230"/>
      <c r="C21" s="230"/>
      <c r="D21" s="230"/>
      <c r="E21" s="230"/>
      <c r="F21" s="230"/>
      <c r="G21" s="230"/>
      <c r="H21" s="230"/>
      <c r="I21" s="249"/>
      <c r="J21" s="249"/>
      <c r="K21" s="249"/>
      <c r="L21" s="354" t="s">
        <v>329</v>
      </c>
      <c r="M21" s="354"/>
      <c r="N21" s="354"/>
      <c r="O21" s="354"/>
      <c r="P21" s="354"/>
      <c r="Q21" s="354"/>
      <c r="R21" s="354"/>
      <c r="S21" s="354"/>
      <c r="T21" s="354"/>
      <c r="U21" s="354"/>
      <c r="V21" s="354"/>
      <c r="W21" s="354"/>
      <c r="X21" s="354"/>
      <c r="Y21" s="354"/>
      <c r="Z21" s="354"/>
      <c r="AA21" s="354"/>
      <c r="AB21" s="354"/>
      <c r="AC21" s="354"/>
      <c r="AD21" s="354"/>
      <c r="AE21" s="354"/>
      <c r="AF21" s="354"/>
      <c r="AG21" s="354"/>
      <c r="AH21" s="249"/>
      <c r="AI21" s="249"/>
      <c r="AJ21" s="230"/>
      <c r="AK21" s="230"/>
      <c r="AL21" s="230"/>
      <c r="AM21" s="230"/>
      <c r="AN21" s="230"/>
      <c r="AO21" s="230"/>
      <c r="AP21" s="230"/>
      <c r="AQ21" s="230"/>
      <c r="AR21" s="230"/>
      <c r="AS21" s="230"/>
      <c r="AT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row>
    <row r="22" spans="1:91" s="296" customFormat="1" ht="21" customHeight="1">
      <c r="A22" s="230"/>
      <c r="B22" s="230"/>
      <c r="C22" s="230"/>
      <c r="D22" s="230"/>
      <c r="E22" s="230"/>
      <c r="F22" s="230"/>
      <c r="G22" s="230"/>
      <c r="H22" s="230"/>
      <c r="I22" s="230"/>
      <c r="J22" s="230"/>
      <c r="K22" s="230"/>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230"/>
      <c r="AI22" s="230"/>
      <c r="AJ22" s="230"/>
      <c r="AK22" s="230"/>
      <c r="AL22" s="230"/>
      <c r="AM22" s="230"/>
      <c r="AN22" s="230"/>
      <c r="AO22" s="230"/>
      <c r="AP22" s="230"/>
      <c r="AQ22" s="230"/>
      <c r="AR22" s="230"/>
      <c r="AS22" s="230"/>
      <c r="AT22" s="230"/>
      <c r="BS22" s="230"/>
      <c r="BT22" s="230"/>
      <c r="BU22" s="230"/>
      <c r="BV22" s="230"/>
      <c r="BW22" s="230"/>
      <c r="BX22" s="230"/>
      <c r="BY22" s="230"/>
      <c r="BZ22" s="230"/>
      <c r="CA22" s="230"/>
      <c r="CB22" s="230"/>
      <c r="CC22" s="230"/>
      <c r="CD22" s="230"/>
      <c r="CE22" s="230"/>
      <c r="CF22" s="230"/>
      <c r="CG22" s="230"/>
      <c r="CH22" s="230"/>
      <c r="CI22" s="230"/>
      <c r="CJ22" s="230"/>
      <c r="CK22" s="230"/>
      <c r="CL22" s="230"/>
      <c r="CM22" s="230"/>
    </row>
    <row r="23" spans="1:91" s="296" customFormat="1" ht="21" customHeight="1">
      <c r="A23" s="230"/>
      <c r="B23" s="322" t="s">
        <v>31</v>
      </c>
      <c r="C23" s="333"/>
      <c r="D23" s="340" t="s">
        <v>274</v>
      </c>
      <c r="E23" s="340"/>
      <c r="F23" s="340"/>
      <c r="G23" s="340"/>
      <c r="H23" s="340"/>
      <c r="I23" s="340"/>
      <c r="J23" s="343"/>
      <c r="K23" s="343"/>
      <c r="L23" s="355" t="str">
        <f>IF(L2="","",L2)</f>
        <v/>
      </c>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81"/>
      <c r="AR23" s="388"/>
      <c r="AS23" s="388"/>
      <c r="AT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row>
    <row r="24" spans="1:91" s="296" customFormat="1" ht="21" customHeight="1">
      <c r="A24" s="230"/>
      <c r="B24" s="236"/>
      <c r="C24" s="334"/>
      <c r="D24" s="244"/>
      <c r="E24" s="244"/>
      <c r="F24" s="244"/>
      <c r="G24" s="244"/>
      <c r="H24" s="244"/>
      <c r="I24" s="244"/>
      <c r="J24" s="334"/>
      <c r="K24" s="334"/>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6"/>
      <c r="AM24" s="356"/>
      <c r="AN24" s="356"/>
      <c r="AO24" s="356"/>
      <c r="AP24" s="356"/>
      <c r="AQ24" s="382"/>
      <c r="AR24" s="388"/>
      <c r="AS24" s="388"/>
      <c r="AT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row>
    <row r="25" spans="1:91" s="296" customFormat="1" ht="21" customHeight="1">
      <c r="A25" s="230"/>
      <c r="B25" s="322" t="s">
        <v>110</v>
      </c>
      <c r="C25" s="333"/>
      <c r="D25" s="340" t="s">
        <v>278</v>
      </c>
      <c r="E25" s="340"/>
      <c r="F25" s="340"/>
      <c r="G25" s="340"/>
      <c r="H25" s="340"/>
      <c r="I25" s="340"/>
      <c r="J25" s="343"/>
      <c r="K25" s="343"/>
      <c r="L25" s="357" t="str">
        <f>"津山市　"&amp;IF(O3="","　　　　　　　　　　",O3)&amp;"　地内"</f>
        <v>津山市　　　　　　　　　　　　地内</v>
      </c>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83"/>
      <c r="AR25" s="389"/>
      <c r="AS25" s="389"/>
      <c r="AT25" s="230"/>
      <c r="BS25" s="230"/>
      <c r="BT25" s="230"/>
      <c r="BU25" s="230"/>
      <c r="BV25" s="230"/>
      <c r="BW25" s="230"/>
      <c r="BX25" s="230"/>
      <c r="BY25" s="230"/>
      <c r="BZ25" s="230"/>
      <c r="CA25" s="230"/>
      <c r="CB25" s="230"/>
      <c r="CC25" s="230"/>
      <c r="CD25" s="230"/>
      <c r="CE25" s="230"/>
      <c r="CF25" s="230"/>
      <c r="CG25" s="230"/>
      <c r="CH25" s="230"/>
      <c r="CI25" s="230"/>
      <c r="CJ25" s="230"/>
      <c r="CK25" s="230"/>
      <c r="CL25" s="230"/>
      <c r="CM25" s="230"/>
    </row>
    <row r="26" spans="1:91" s="296" customFormat="1" ht="21" customHeight="1">
      <c r="A26" s="230"/>
      <c r="B26" s="232"/>
      <c r="C26" s="241"/>
      <c r="D26" s="341"/>
      <c r="E26" s="341"/>
      <c r="F26" s="341"/>
      <c r="G26" s="341"/>
      <c r="H26" s="341"/>
      <c r="I26" s="341"/>
      <c r="J26" s="334"/>
      <c r="K26" s="334"/>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84"/>
      <c r="AR26" s="389"/>
      <c r="AS26" s="389"/>
      <c r="AT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row>
    <row r="27" spans="1:91" s="296" customFormat="1" ht="21" customHeight="1">
      <c r="A27" s="230"/>
      <c r="B27" s="322" t="s">
        <v>112</v>
      </c>
      <c r="C27" s="333"/>
      <c r="D27" s="340" t="s">
        <v>330</v>
      </c>
      <c r="E27" s="340"/>
      <c r="F27" s="340"/>
      <c r="G27" s="340"/>
      <c r="H27" s="340"/>
      <c r="I27" s="340"/>
      <c r="J27" s="343"/>
      <c r="K27" s="262"/>
      <c r="L27" s="357" t="s">
        <v>136</v>
      </c>
      <c r="M27" s="357"/>
      <c r="N27" s="357"/>
      <c r="O27" s="357"/>
      <c r="P27" s="343"/>
      <c r="Q27" s="343"/>
      <c r="R27" s="343" t="str">
        <f>AG8</f>
        <v>令　和　　　　年　　　　月　　　　日</v>
      </c>
      <c r="S27" s="343"/>
      <c r="T27" s="343"/>
      <c r="U27" s="280"/>
      <c r="V27" s="280"/>
      <c r="W27" s="280"/>
      <c r="X27" s="343"/>
      <c r="Y27" s="343"/>
      <c r="Z27" s="343"/>
      <c r="AA27" s="343"/>
      <c r="AB27" s="343"/>
      <c r="AC27" s="343"/>
      <c r="AD27" s="280"/>
      <c r="AE27" s="280"/>
      <c r="AF27" s="280"/>
      <c r="AG27" s="343"/>
      <c r="AH27" s="343"/>
      <c r="AI27" s="343"/>
      <c r="AJ27" s="343"/>
      <c r="AK27" s="343"/>
      <c r="AL27" s="343"/>
      <c r="AM27" s="343"/>
      <c r="AN27" s="343"/>
      <c r="AO27" s="280"/>
      <c r="AP27" s="280"/>
      <c r="AQ27" s="285"/>
      <c r="AR27" s="390"/>
      <c r="AS27" s="390"/>
      <c r="AT27" s="230"/>
      <c r="AW27" s="395"/>
      <c r="AX27" s="395"/>
      <c r="AY27" s="395"/>
      <c r="AZ27" s="395"/>
      <c r="BA27" s="395"/>
      <c r="BB27" s="395"/>
      <c r="BC27" s="395"/>
      <c r="BD27" s="395"/>
      <c r="BE27" s="395"/>
      <c r="BF27" s="392"/>
      <c r="BG27" s="392"/>
      <c r="BH27" s="392"/>
      <c r="BS27" s="230"/>
      <c r="BT27" s="230"/>
      <c r="BU27" s="230"/>
      <c r="BV27" s="230"/>
      <c r="BW27" s="230"/>
      <c r="BX27" s="230"/>
      <c r="BY27" s="230"/>
      <c r="BZ27" s="230"/>
      <c r="CA27" s="230"/>
      <c r="CB27" s="230"/>
      <c r="CC27" s="230"/>
      <c r="CD27" s="230"/>
      <c r="CE27" s="230"/>
      <c r="CF27" s="230"/>
      <c r="CG27" s="230"/>
      <c r="CH27" s="230"/>
      <c r="CI27" s="230"/>
      <c r="CJ27" s="230"/>
      <c r="CK27" s="230"/>
      <c r="CL27" s="230"/>
      <c r="CM27" s="230"/>
    </row>
    <row r="28" spans="1:91" s="296" customFormat="1" ht="21" customHeight="1">
      <c r="A28" s="230"/>
      <c r="B28" s="236"/>
      <c r="C28" s="334"/>
      <c r="D28" s="244"/>
      <c r="E28" s="244"/>
      <c r="F28" s="244"/>
      <c r="G28" s="244"/>
      <c r="H28" s="244"/>
      <c r="I28" s="244"/>
      <c r="J28" s="334"/>
      <c r="K28" s="263"/>
      <c r="L28" s="358" t="s">
        <v>142</v>
      </c>
      <c r="M28" s="358"/>
      <c r="N28" s="358"/>
      <c r="O28" s="358"/>
      <c r="P28" s="263"/>
      <c r="Q28" s="263"/>
      <c r="R28" s="334" t="str">
        <f>AG9</f>
        <v>令　和　　　　年　　　　月　　　　日</v>
      </c>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70"/>
      <c r="AR28" s="391"/>
      <c r="AS28" s="391"/>
      <c r="AT28" s="230"/>
      <c r="AW28" s="392"/>
      <c r="AX28" s="392"/>
      <c r="AY28" s="392"/>
      <c r="AZ28" s="392"/>
      <c r="BA28" s="392"/>
      <c r="BB28" s="392"/>
      <c r="BC28" s="392"/>
      <c r="BD28" s="392"/>
      <c r="BE28" s="392"/>
      <c r="BF28" s="392"/>
      <c r="BG28" s="392"/>
      <c r="BH28" s="392"/>
      <c r="BS28" s="230"/>
      <c r="BT28" s="230"/>
      <c r="BU28" s="230"/>
      <c r="BV28" s="230"/>
      <c r="BW28" s="230"/>
      <c r="BX28" s="230"/>
      <c r="BY28" s="230"/>
      <c r="BZ28" s="230"/>
      <c r="CA28" s="230"/>
      <c r="CB28" s="230"/>
      <c r="CC28" s="230"/>
      <c r="CD28" s="230"/>
      <c r="CE28" s="230"/>
      <c r="CF28" s="230"/>
      <c r="CG28" s="230"/>
      <c r="CH28" s="230"/>
      <c r="CI28" s="230"/>
      <c r="CJ28" s="230"/>
      <c r="CK28" s="230"/>
      <c r="CL28" s="230"/>
      <c r="CM28" s="230"/>
    </row>
    <row r="29" spans="1:91" s="296" customFormat="1" ht="21" customHeight="1">
      <c r="A29" s="230"/>
      <c r="B29" s="322" t="s">
        <v>47</v>
      </c>
      <c r="C29" s="333"/>
      <c r="D29" s="340" t="s">
        <v>117</v>
      </c>
      <c r="E29" s="340"/>
      <c r="F29" s="340"/>
      <c r="G29" s="340"/>
      <c r="H29" s="340"/>
      <c r="I29" s="347"/>
      <c r="J29" s="347"/>
      <c r="K29" s="343"/>
      <c r="L29" s="343"/>
      <c r="M29" s="343"/>
      <c r="N29" s="343"/>
      <c r="O29" s="363" t="str">
        <f>IF(L4="","",AJ4&amp;AK4&amp;IF(OR(AK4="￥",AK4=""),"","，")&amp;AL4&amp;AM4&amp;AN4&amp;"，"&amp;AO4&amp;AP4&amp;AQ4)</f>
        <v/>
      </c>
      <c r="P29" s="363"/>
      <c r="Q29" s="363"/>
      <c r="R29" s="363"/>
      <c r="S29" s="363"/>
      <c r="T29" s="363"/>
      <c r="U29" s="363"/>
      <c r="V29" s="363"/>
      <c r="W29" s="363"/>
      <c r="X29" s="363"/>
      <c r="Y29" s="363"/>
      <c r="Z29" s="363"/>
      <c r="AA29" s="363"/>
      <c r="AB29" s="363"/>
      <c r="AC29" s="363"/>
      <c r="AD29" s="363"/>
      <c r="AE29" s="363"/>
      <c r="AF29" s="363"/>
      <c r="AG29" s="363"/>
      <c r="AH29" s="363"/>
      <c r="AI29" s="363"/>
      <c r="AJ29" s="363"/>
      <c r="AK29" s="380" t="s">
        <v>45</v>
      </c>
      <c r="AL29" s="380"/>
      <c r="AM29" s="343"/>
      <c r="AN29" s="343"/>
      <c r="AO29" s="343"/>
      <c r="AP29" s="343"/>
      <c r="AQ29" s="253"/>
      <c r="AR29" s="339"/>
      <c r="AS29" s="339"/>
      <c r="AT29" s="230"/>
      <c r="AU29" s="392"/>
      <c r="AV29" s="392"/>
      <c r="AW29" s="392"/>
      <c r="AX29" s="392"/>
      <c r="AY29" s="392"/>
      <c r="AZ29" s="392"/>
      <c r="BA29" s="392"/>
      <c r="BB29" s="392"/>
      <c r="BC29" s="392"/>
      <c r="BD29" s="392"/>
      <c r="BE29" s="392"/>
      <c r="BF29" s="392"/>
      <c r="BG29" s="392"/>
      <c r="BH29" s="392"/>
      <c r="BS29" s="230"/>
      <c r="BT29" s="230"/>
      <c r="BU29" s="230"/>
      <c r="BV29" s="230"/>
      <c r="BW29" s="230"/>
      <c r="BX29" s="230"/>
      <c r="BY29" s="230"/>
      <c r="BZ29" s="230"/>
      <c r="CA29" s="230"/>
      <c r="CB29" s="230"/>
      <c r="CC29" s="230"/>
      <c r="CD29" s="230"/>
      <c r="CE29" s="230"/>
      <c r="CF29" s="230"/>
      <c r="CG29" s="230"/>
      <c r="CH29" s="230"/>
      <c r="CI29" s="230"/>
      <c r="CJ29" s="230"/>
      <c r="CK29" s="230"/>
      <c r="CL29" s="230"/>
      <c r="CM29" s="230"/>
    </row>
    <row r="30" spans="1:91" s="296" customFormat="1" ht="21" customHeight="1">
      <c r="A30" s="230"/>
      <c r="B30" s="236"/>
      <c r="C30" s="334"/>
      <c r="D30" s="334"/>
      <c r="E30" s="334"/>
      <c r="F30" s="334"/>
      <c r="G30" s="263"/>
      <c r="H30" s="263"/>
      <c r="I30" s="263"/>
      <c r="J30" s="263"/>
      <c r="K30" s="334"/>
      <c r="L30" s="359" t="s">
        <v>159</v>
      </c>
      <c r="M30" s="241"/>
      <c r="N30" s="334"/>
      <c r="O30" s="334"/>
      <c r="P30" s="334"/>
      <c r="Q30" s="334"/>
      <c r="R30" s="334"/>
      <c r="S30" s="334"/>
      <c r="T30" s="334"/>
      <c r="U30" s="334"/>
      <c r="V30" s="334"/>
      <c r="W30" s="230"/>
      <c r="X30" s="230"/>
      <c r="Y30" s="230"/>
      <c r="Z30" s="230"/>
      <c r="AA30" s="230"/>
      <c r="AB30" s="369" t="str">
        <f>$AG$6</f>
        <v/>
      </c>
      <c r="AC30" s="369"/>
      <c r="AD30" s="369"/>
      <c r="AE30" s="369"/>
      <c r="AF30" s="369"/>
      <c r="AG30" s="369"/>
      <c r="AH30" s="369"/>
      <c r="AI30" s="369"/>
      <c r="AJ30" s="369"/>
      <c r="AK30" s="359" t="s">
        <v>151</v>
      </c>
      <c r="AL30" s="241"/>
      <c r="AM30" s="334"/>
      <c r="AN30" s="334"/>
      <c r="AO30" s="334"/>
      <c r="AP30" s="334"/>
      <c r="AQ30" s="254"/>
      <c r="AR30" s="339"/>
      <c r="AS30" s="339"/>
      <c r="AT30" s="230"/>
      <c r="AW30" s="392"/>
      <c r="AX30" s="392"/>
      <c r="AY30" s="392"/>
      <c r="AZ30" s="392"/>
      <c r="BA30" s="392"/>
      <c r="BB30" s="392"/>
      <c r="BC30" s="392"/>
      <c r="BD30" s="392"/>
      <c r="BE30" s="392"/>
      <c r="BF30" s="392"/>
      <c r="BG30" s="392"/>
      <c r="BH30" s="392"/>
      <c r="BS30" s="230"/>
      <c r="BT30" s="230"/>
      <c r="BU30" s="230"/>
      <c r="BV30" s="230"/>
      <c r="BW30" s="230"/>
      <c r="BX30" s="230"/>
      <c r="BY30" s="230"/>
      <c r="BZ30" s="230"/>
      <c r="CA30" s="230"/>
      <c r="CB30" s="230"/>
      <c r="CC30" s="230"/>
      <c r="CD30" s="230"/>
      <c r="CE30" s="230"/>
      <c r="CF30" s="230"/>
      <c r="CG30" s="230"/>
      <c r="CH30" s="230"/>
      <c r="CI30" s="230"/>
      <c r="CJ30" s="230"/>
      <c r="CK30" s="230"/>
      <c r="CL30" s="230"/>
      <c r="CM30" s="230"/>
    </row>
    <row r="31" spans="1:91" s="296" customFormat="1" ht="21" customHeight="1">
      <c r="A31" s="230"/>
      <c r="B31" s="323" t="s">
        <v>118</v>
      </c>
      <c r="C31" s="335"/>
      <c r="D31" s="342" t="s">
        <v>333</v>
      </c>
      <c r="E31" s="342"/>
      <c r="F31" s="342"/>
      <c r="G31" s="342"/>
      <c r="H31" s="342"/>
      <c r="I31" s="261"/>
      <c r="J31" s="261"/>
      <c r="K31" s="261"/>
      <c r="L31" s="261"/>
      <c r="M31" s="261"/>
      <c r="N31" s="261"/>
      <c r="O31" s="261"/>
      <c r="P31" s="261"/>
      <c r="Q31" s="261"/>
      <c r="R31" s="342" t="s">
        <v>296</v>
      </c>
      <c r="S31" s="342"/>
      <c r="T31" s="342"/>
      <c r="U31" s="342"/>
      <c r="V31" s="342"/>
      <c r="W31" s="261"/>
      <c r="X31" s="261"/>
      <c r="Y31" s="261"/>
      <c r="Z31" s="261"/>
      <c r="AA31" s="261"/>
      <c r="AB31" s="261"/>
      <c r="AC31" s="261"/>
      <c r="AD31" s="261"/>
      <c r="AE31" s="261"/>
      <c r="AF31" s="261"/>
      <c r="AG31" s="261"/>
      <c r="AH31" s="261"/>
      <c r="AI31" s="261"/>
      <c r="AJ31" s="261"/>
      <c r="AK31" s="261"/>
      <c r="AL31" s="261"/>
      <c r="AM31" s="261"/>
      <c r="AN31" s="261"/>
      <c r="AO31" s="261"/>
      <c r="AP31" s="261"/>
      <c r="AQ31" s="252"/>
      <c r="AR31" s="339"/>
      <c r="AS31" s="339"/>
      <c r="AT31" s="230"/>
      <c r="BS31" s="230"/>
      <c r="BT31" s="230"/>
      <c r="BU31" s="230"/>
      <c r="BV31" s="230"/>
      <c r="BW31" s="230"/>
      <c r="BX31" s="230"/>
      <c r="BY31" s="230"/>
      <c r="BZ31" s="230"/>
      <c r="CA31" s="230"/>
      <c r="CB31" s="230"/>
      <c r="CC31" s="230"/>
      <c r="CD31" s="230"/>
      <c r="CE31" s="230"/>
      <c r="CF31" s="230"/>
      <c r="CG31" s="230"/>
      <c r="CH31" s="230"/>
      <c r="CI31" s="230"/>
      <c r="CJ31" s="230"/>
      <c r="CK31" s="230"/>
      <c r="CL31" s="230"/>
      <c r="CM31" s="230"/>
    </row>
    <row r="32" spans="1:91" s="296" customFormat="1" ht="21" customHeight="1">
      <c r="A32" s="230"/>
      <c r="B32" s="323" t="s">
        <v>50</v>
      </c>
      <c r="C32" s="335"/>
      <c r="D32" s="342" t="s">
        <v>336</v>
      </c>
      <c r="E32" s="342"/>
      <c r="F32" s="342"/>
      <c r="G32" s="342"/>
      <c r="H32" s="342"/>
      <c r="I32" s="261"/>
      <c r="J32" s="261"/>
      <c r="K32" s="261"/>
      <c r="L32" s="360" t="s">
        <v>277</v>
      </c>
      <c r="M32" s="261"/>
      <c r="N32" s="261"/>
      <c r="O32" s="261"/>
      <c r="P32" s="261"/>
      <c r="Q32" s="261"/>
      <c r="R32" s="261"/>
      <c r="S32" s="261"/>
      <c r="T32" s="261"/>
      <c r="U32" s="261"/>
      <c r="V32" s="261"/>
      <c r="W32" s="261"/>
      <c r="X32" s="261"/>
      <c r="Y32" s="261"/>
      <c r="Z32" s="261"/>
      <c r="AA32" s="261"/>
      <c r="AB32" s="261"/>
      <c r="AC32" s="371" t="s">
        <v>409</v>
      </c>
      <c r="AD32" s="371"/>
      <c r="AE32" s="360" t="s">
        <v>5</v>
      </c>
      <c r="AF32" s="261"/>
      <c r="AG32" s="261"/>
      <c r="AH32" s="261"/>
      <c r="AI32" s="261"/>
      <c r="AJ32" s="261"/>
      <c r="AK32" s="261"/>
      <c r="AL32" s="261"/>
      <c r="AM32" s="261"/>
      <c r="AN32" s="261"/>
      <c r="AO32" s="261"/>
      <c r="AP32" s="261"/>
      <c r="AQ32" s="252"/>
      <c r="AR32" s="339"/>
      <c r="AS32" s="339"/>
      <c r="AT32" s="230"/>
      <c r="AW32" s="395"/>
      <c r="AX32" s="395"/>
      <c r="AY32" s="395"/>
      <c r="AZ32" s="395"/>
      <c r="BA32" s="395"/>
      <c r="BB32" s="395"/>
      <c r="BC32" s="395"/>
      <c r="BD32" s="395"/>
      <c r="BE32" s="395"/>
      <c r="BF32" s="392"/>
      <c r="BG32" s="392"/>
      <c r="BH32" s="392"/>
      <c r="BS32" s="230"/>
      <c r="BT32" s="230"/>
      <c r="BU32" s="230"/>
      <c r="BV32" s="230"/>
      <c r="BW32" s="230"/>
      <c r="BX32" s="230"/>
      <c r="BY32" s="230"/>
      <c r="BZ32" s="230"/>
      <c r="CA32" s="230"/>
      <c r="CB32" s="230"/>
      <c r="CC32" s="230"/>
      <c r="CD32" s="230"/>
      <c r="CE32" s="230"/>
      <c r="CF32" s="230"/>
      <c r="CG32" s="230"/>
      <c r="CH32" s="230"/>
      <c r="CI32" s="230"/>
      <c r="CJ32" s="230"/>
      <c r="CK32" s="230"/>
      <c r="CL32" s="230"/>
      <c r="CM32" s="230"/>
    </row>
    <row r="33" spans="1:91" s="296" customFormat="1" ht="21" customHeight="1">
      <c r="A33" s="230"/>
      <c r="B33" s="324"/>
      <c r="C33" s="336"/>
      <c r="D33" s="343"/>
      <c r="E33" s="343"/>
      <c r="F33" s="343"/>
      <c r="G33" s="343"/>
      <c r="H33" s="343"/>
      <c r="I33" s="343"/>
      <c r="J33" s="343"/>
      <c r="K33" s="343"/>
      <c r="L33" s="343"/>
      <c r="M33" s="343"/>
      <c r="N33" s="343"/>
      <c r="O33" s="343"/>
      <c r="P33" s="343"/>
      <c r="Q33" s="343"/>
      <c r="R33" s="343"/>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253"/>
      <c r="AR33" s="329"/>
      <c r="AS33" s="339"/>
      <c r="AT33" s="230"/>
      <c r="AW33" s="392"/>
      <c r="AX33" s="392"/>
      <c r="AY33" s="392"/>
      <c r="AZ33" s="392"/>
      <c r="BA33" s="392"/>
      <c r="BB33" s="392"/>
      <c r="BC33" s="392"/>
      <c r="BD33" s="392"/>
      <c r="BE33" s="392"/>
      <c r="BF33" s="392"/>
      <c r="BG33" s="392"/>
      <c r="BH33" s="392"/>
      <c r="BS33" s="230"/>
      <c r="BT33" s="230"/>
      <c r="BU33" s="230"/>
      <c r="BV33" s="230"/>
      <c r="BW33" s="230"/>
      <c r="BX33" s="230"/>
      <c r="BY33" s="230"/>
      <c r="BZ33" s="230"/>
      <c r="CA33" s="230"/>
      <c r="CB33" s="230"/>
      <c r="CC33" s="230"/>
      <c r="CD33" s="230"/>
      <c r="CE33" s="230"/>
      <c r="CF33" s="230"/>
      <c r="CG33" s="230"/>
      <c r="CH33" s="230"/>
      <c r="CI33" s="230"/>
      <c r="CJ33" s="230"/>
      <c r="CK33" s="230"/>
      <c r="CL33" s="230"/>
      <c r="CM33" s="230"/>
    </row>
    <row r="34" spans="1:91" ht="21" customHeight="1">
      <c r="B34" s="325"/>
      <c r="C34" s="337" t="s">
        <v>130</v>
      </c>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85"/>
      <c r="AR34" s="329"/>
      <c r="AS34" s="339"/>
      <c r="AU34" s="392"/>
      <c r="AV34" s="392"/>
      <c r="AW34" s="392"/>
      <c r="AX34" s="392"/>
      <c r="AY34" s="392"/>
      <c r="AZ34" s="392"/>
      <c r="BA34" s="392"/>
      <c r="BB34" s="392"/>
      <c r="BC34" s="392"/>
      <c r="BD34" s="392"/>
      <c r="BE34" s="392"/>
      <c r="BF34" s="392"/>
      <c r="BG34" s="392"/>
      <c r="BH34" s="392"/>
    </row>
    <row r="35" spans="1:91" ht="21" customHeight="1">
      <c r="B35" s="326"/>
      <c r="C35" s="337" t="s">
        <v>276</v>
      </c>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85"/>
      <c r="AR35" s="329"/>
      <c r="AS35" s="339"/>
      <c r="AW35" s="392"/>
      <c r="AX35" s="392"/>
      <c r="AY35" s="392"/>
      <c r="AZ35" s="392"/>
      <c r="BA35" s="392"/>
      <c r="BB35" s="392"/>
      <c r="BC35" s="392"/>
      <c r="BD35" s="392"/>
      <c r="BE35" s="392"/>
      <c r="BF35" s="392"/>
      <c r="BG35" s="392"/>
      <c r="BH35" s="392"/>
      <c r="BP35" s="393"/>
      <c r="BZ35" s="339"/>
    </row>
    <row r="36" spans="1:91" ht="21" customHeight="1">
      <c r="B36" s="327"/>
      <c r="C36" s="338" t="s">
        <v>412</v>
      </c>
      <c r="D36" s="344"/>
      <c r="E36" s="344"/>
      <c r="F36" s="344"/>
      <c r="G36" s="344"/>
      <c r="H36" s="344"/>
      <c r="I36" s="344"/>
      <c r="J36" s="344"/>
      <c r="K36" s="344"/>
      <c r="L36" s="344"/>
      <c r="M36" s="344"/>
      <c r="N36" s="344"/>
      <c r="O36" s="344"/>
      <c r="P36" s="344"/>
      <c r="Q36" s="344"/>
      <c r="R36" s="344"/>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85"/>
      <c r="AR36" s="329"/>
      <c r="AS36" s="339"/>
      <c r="AT36" s="12"/>
      <c r="BF36" s="398"/>
      <c r="BG36" s="398"/>
      <c r="BH36" s="398"/>
      <c r="BI36" s="398"/>
      <c r="BJ36" s="398"/>
      <c r="BK36" s="398"/>
      <c r="BL36" s="398"/>
      <c r="BM36" s="398"/>
      <c r="BN36" s="398"/>
      <c r="BO36" s="398"/>
      <c r="BP36" s="398"/>
      <c r="BQ36" s="398"/>
      <c r="BR36" s="398"/>
      <c r="BS36" s="181"/>
      <c r="BT36" s="181"/>
      <c r="BU36" s="181"/>
      <c r="BV36" s="181"/>
      <c r="BW36" s="181"/>
      <c r="BX36" s="181"/>
      <c r="BY36" s="181"/>
      <c r="BZ36" s="181"/>
      <c r="CA36" s="181"/>
      <c r="CB36" s="181"/>
    </row>
    <row r="37" spans="1:91" ht="21" customHeight="1">
      <c r="B37" s="232"/>
      <c r="C37" s="241"/>
      <c r="D37" s="241"/>
      <c r="E37" s="241"/>
      <c r="F37" s="241"/>
      <c r="G37" s="241"/>
      <c r="H37" s="241"/>
      <c r="I37" s="241"/>
      <c r="J37" s="241"/>
      <c r="K37" s="241"/>
      <c r="L37" s="241"/>
      <c r="M37" s="241"/>
      <c r="N37" s="241"/>
      <c r="O37" s="241"/>
      <c r="P37" s="241"/>
      <c r="Q37" s="241"/>
      <c r="R37" s="241"/>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254"/>
      <c r="AR37" s="329"/>
      <c r="AS37" s="339"/>
      <c r="AT37" s="181"/>
      <c r="BF37" s="398"/>
      <c r="BG37" s="398"/>
      <c r="BH37" s="398"/>
      <c r="BI37" s="398"/>
      <c r="BJ37" s="398"/>
      <c r="BK37" s="398"/>
      <c r="BL37" s="398"/>
      <c r="BM37" s="398"/>
      <c r="BN37" s="398"/>
      <c r="BO37" s="398"/>
      <c r="BP37" s="398"/>
      <c r="BQ37" s="398"/>
      <c r="BR37" s="398"/>
      <c r="BS37" s="181"/>
      <c r="BT37" s="181"/>
      <c r="BU37" s="181"/>
      <c r="BV37" s="181"/>
      <c r="BW37" s="181"/>
      <c r="BX37" s="181"/>
      <c r="BY37" s="181"/>
      <c r="BZ37" s="181"/>
      <c r="CA37" s="181"/>
      <c r="CB37" s="181"/>
    </row>
    <row r="38" spans="1:91" ht="21" customHeight="1">
      <c r="B38" s="231"/>
      <c r="C38" s="240"/>
      <c r="D38" s="240"/>
      <c r="E38" s="240"/>
      <c r="F38" s="240"/>
      <c r="G38" s="240"/>
      <c r="H38" s="240"/>
      <c r="I38" s="240"/>
      <c r="J38" s="240"/>
      <c r="K38" s="240"/>
      <c r="L38" s="240"/>
      <c r="M38" s="240"/>
      <c r="N38" s="240"/>
      <c r="O38" s="240"/>
      <c r="P38" s="240"/>
      <c r="Q38" s="240"/>
      <c r="R38" s="240"/>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253"/>
      <c r="AR38" s="339"/>
      <c r="AS38" s="339"/>
      <c r="AT38" s="181"/>
      <c r="BF38" s="399"/>
      <c r="BG38" s="399"/>
      <c r="BH38" s="399"/>
      <c r="BI38" s="399"/>
      <c r="BS38" s="181"/>
      <c r="BT38" s="181"/>
      <c r="BU38" s="181"/>
      <c r="BV38" s="181"/>
      <c r="BW38" s="181"/>
      <c r="BX38" s="181"/>
      <c r="BY38" s="181"/>
      <c r="BZ38" s="181"/>
      <c r="CA38" s="181"/>
      <c r="CB38" s="181"/>
    </row>
    <row r="39" spans="1:91" ht="21" customHeight="1">
      <c r="B39" s="328"/>
      <c r="C39" s="181" t="str">
        <f>AG7</f>
        <v>令　和　　　　年　　　　月　　　　日</v>
      </c>
      <c r="D39" s="181"/>
      <c r="E39" s="181"/>
      <c r="F39" s="181"/>
      <c r="G39" s="181"/>
      <c r="H39" s="181"/>
      <c r="I39" s="181"/>
      <c r="J39" s="181"/>
      <c r="K39" s="181"/>
      <c r="L39" s="181"/>
      <c r="M39" s="181"/>
      <c r="N39" s="181"/>
      <c r="O39" s="181"/>
      <c r="P39" s="181"/>
      <c r="Q39" s="181"/>
      <c r="R39" s="181"/>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85"/>
      <c r="AR39" s="339"/>
      <c r="AS39" s="339"/>
      <c r="AT39" s="181"/>
    </row>
    <row r="40" spans="1:91" ht="21" customHeight="1">
      <c r="B40" s="328"/>
      <c r="C40" s="181"/>
      <c r="D40" s="181"/>
      <c r="E40" s="181"/>
      <c r="F40" s="181"/>
      <c r="G40" s="181"/>
      <c r="H40" s="181"/>
      <c r="I40" s="181"/>
      <c r="J40" s="181"/>
      <c r="K40" s="181"/>
      <c r="L40" s="181"/>
      <c r="M40" s="181"/>
      <c r="N40" s="362"/>
      <c r="O40" s="362"/>
      <c r="P40" s="362"/>
      <c r="Q40" s="362"/>
      <c r="R40" s="362"/>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85"/>
      <c r="AR40" s="339"/>
      <c r="AS40" s="339"/>
      <c r="AT40" s="181"/>
    </row>
    <row r="41" spans="1:91" ht="21" customHeight="1">
      <c r="B41" s="328"/>
      <c r="C41" s="181"/>
      <c r="D41" s="181"/>
      <c r="E41" s="181"/>
      <c r="F41" s="181"/>
      <c r="G41" s="181"/>
      <c r="H41" s="181"/>
      <c r="I41" s="181"/>
      <c r="J41" s="181"/>
      <c r="K41" s="181"/>
      <c r="L41" s="181"/>
      <c r="M41" s="181"/>
      <c r="N41" s="181"/>
      <c r="O41" s="181"/>
      <c r="P41" s="181"/>
      <c r="Q41" s="181"/>
      <c r="R41" s="181" t="s">
        <v>90</v>
      </c>
      <c r="S41" s="181"/>
      <c r="T41" s="181"/>
      <c r="U41" s="181"/>
      <c r="V41" s="181"/>
      <c r="W41" s="181" t="s">
        <v>164</v>
      </c>
      <c r="X41" s="181"/>
      <c r="Y41" s="181"/>
      <c r="Z41" s="181"/>
      <c r="AA41" s="181"/>
      <c r="AB41" s="181"/>
      <c r="AC41" s="181"/>
      <c r="AD41" s="181"/>
      <c r="AE41" s="181"/>
      <c r="AF41" s="181"/>
      <c r="AG41" s="181"/>
      <c r="AH41" s="181"/>
      <c r="AI41" s="181"/>
      <c r="AJ41" s="181"/>
      <c r="AK41" s="181"/>
      <c r="AL41" s="181"/>
      <c r="AM41" s="181"/>
      <c r="AN41" s="181"/>
      <c r="AO41" s="181"/>
      <c r="AP41" s="181"/>
      <c r="AQ41" s="386"/>
      <c r="AR41" s="0"/>
      <c r="AS41" s="0"/>
    </row>
    <row r="42" spans="1:91" ht="21" customHeight="1">
      <c r="B42" s="328"/>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386"/>
      <c r="AR42" s="0"/>
      <c r="AS42" s="0"/>
    </row>
    <row r="43" spans="1:91" ht="21" customHeight="1">
      <c r="B43" s="328"/>
      <c r="C43" s="181"/>
      <c r="D43" s="181"/>
      <c r="E43" s="181"/>
      <c r="F43" s="181"/>
      <c r="G43" s="181"/>
      <c r="H43" s="181"/>
      <c r="I43" s="181"/>
      <c r="J43" s="181"/>
      <c r="K43" s="181"/>
      <c r="L43" s="181"/>
      <c r="M43" s="181"/>
      <c r="N43" s="181"/>
      <c r="O43" s="181"/>
      <c r="P43" s="181"/>
      <c r="Q43" s="181"/>
      <c r="R43" s="181"/>
      <c r="S43" s="181"/>
      <c r="T43" s="181"/>
      <c r="U43" s="181"/>
      <c r="V43" s="181"/>
      <c r="W43" s="181" t="s">
        <v>88</v>
      </c>
      <c r="X43" s="181"/>
      <c r="Y43" s="181"/>
      <c r="Z43" s="181"/>
      <c r="AA43" s="181"/>
      <c r="AB43" s="181"/>
      <c r="AC43" s="181"/>
      <c r="AD43" s="181"/>
      <c r="AE43" s="181"/>
      <c r="AF43" s="181"/>
      <c r="AG43" s="181"/>
      <c r="AH43" s="181"/>
      <c r="AI43" s="181"/>
      <c r="AJ43" s="181"/>
      <c r="AK43" s="181"/>
      <c r="AL43" s="181"/>
      <c r="AM43" s="181"/>
      <c r="AN43" s="181"/>
      <c r="AO43" s="181"/>
      <c r="AP43" s="181"/>
      <c r="AQ43" s="386"/>
      <c r="AR43" s="0"/>
      <c r="AS43" s="0"/>
    </row>
    <row r="44" spans="1:91" ht="21" customHeight="1">
      <c r="B44" s="328"/>
      <c r="C44" s="181"/>
      <c r="D44" s="181"/>
      <c r="E44" s="181"/>
      <c r="F44" s="181"/>
      <c r="G44" s="181"/>
      <c r="H44" s="181"/>
      <c r="I44" s="181"/>
      <c r="J44" s="181"/>
      <c r="K44" s="181"/>
      <c r="L44" s="181"/>
      <c r="M44" s="181"/>
      <c r="N44" s="362"/>
      <c r="O44" s="362"/>
      <c r="P44" s="362"/>
      <c r="Q44" s="362"/>
      <c r="R44" s="362"/>
      <c r="S44" s="362"/>
      <c r="T44" s="362"/>
      <c r="U44" s="362"/>
      <c r="V44" s="181"/>
      <c r="W44" s="181"/>
      <c r="X44" s="181"/>
      <c r="Y44" s="181"/>
      <c r="Z44" s="181"/>
      <c r="AA44" s="181"/>
      <c r="AB44" s="181"/>
      <c r="AC44" s="181"/>
      <c r="AD44" s="181"/>
      <c r="AE44" s="181"/>
      <c r="AF44" s="181"/>
      <c r="AG44" s="181"/>
      <c r="AH44" s="181"/>
      <c r="AI44" s="181"/>
      <c r="AJ44" s="181"/>
      <c r="AK44" s="181"/>
      <c r="AL44" s="181"/>
      <c r="AM44" s="181"/>
      <c r="AN44" s="181"/>
      <c r="AO44" s="181"/>
      <c r="AP44" s="181"/>
      <c r="AQ44" s="386"/>
      <c r="AR44" s="0"/>
      <c r="AS44" s="0"/>
    </row>
    <row r="45" spans="1:91" ht="21" customHeight="1">
      <c r="B45" s="328"/>
      <c r="C45" s="181"/>
      <c r="D45" s="181"/>
      <c r="E45" s="181"/>
      <c r="F45" s="181"/>
      <c r="G45" s="181"/>
      <c r="H45" s="181"/>
      <c r="I45" s="181"/>
      <c r="J45" s="181"/>
      <c r="K45" s="181"/>
      <c r="L45" s="181"/>
      <c r="M45" s="181"/>
      <c r="N45" s="181"/>
      <c r="O45" s="181"/>
      <c r="P45" s="181"/>
      <c r="Q45" s="181"/>
      <c r="R45" s="181"/>
      <c r="S45" s="181"/>
      <c r="T45" s="181"/>
      <c r="U45" s="181"/>
      <c r="V45" s="181"/>
      <c r="W45" s="181" t="s">
        <v>12</v>
      </c>
      <c r="X45" s="181"/>
      <c r="Y45" s="181"/>
      <c r="Z45" s="181"/>
      <c r="AA45" s="181"/>
      <c r="AB45" s="370" t="str">
        <f>目次!D29</f>
        <v>谷口圭三</v>
      </c>
      <c r="AC45" s="370"/>
      <c r="AD45" s="370"/>
      <c r="AE45" s="370"/>
      <c r="AF45" s="370"/>
      <c r="AG45" s="370"/>
      <c r="AH45" s="370"/>
      <c r="AI45" s="370"/>
      <c r="AJ45" s="370"/>
      <c r="AK45" s="370"/>
      <c r="AL45" s="181"/>
      <c r="AM45" s="181"/>
      <c r="AN45" s="181"/>
      <c r="AO45" s="181"/>
      <c r="AP45" s="181"/>
      <c r="AQ45" s="386"/>
      <c r="AR45" s="0"/>
      <c r="AS45" s="0"/>
    </row>
    <row r="46" spans="1:91" ht="21" customHeight="1">
      <c r="B46" s="328"/>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386"/>
      <c r="AR46" s="0"/>
      <c r="AS46" s="0"/>
    </row>
    <row r="47" spans="1:91" ht="21" customHeight="1">
      <c r="B47" s="328"/>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386"/>
      <c r="AR47" s="0"/>
      <c r="AS47" s="0"/>
    </row>
    <row r="48" spans="1:91" ht="21" customHeight="1">
      <c r="B48" s="328"/>
      <c r="C48" s="181"/>
      <c r="D48" s="181"/>
      <c r="E48" s="181"/>
      <c r="F48" s="181"/>
      <c r="G48" s="181"/>
      <c r="H48" s="181"/>
      <c r="I48" s="181"/>
      <c r="J48" s="181"/>
      <c r="K48" s="181"/>
      <c r="L48" s="181"/>
      <c r="M48" s="181"/>
      <c r="N48" s="181"/>
      <c r="O48" s="181"/>
      <c r="P48" s="181"/>
      <c r="Q48" s="181"/>
      <c r="R48" s="181" t="s">
        <v>95</v>
      </c>
      <c r="S48" s="181"/>
      <c r="T48" s="181"/>
      <c r="U48" s="181"/>
      <c r="V48" s="339"/>
      <c r="W48" s="181" t="s">
        <v>11</v>
      </c>
      <c r="X48" s="181"/>
      <c r="Y48" s="181"/>
      <c r="Z48" s="181"/>
      <c r="AA48" s="181" t="str">
        <f>IF(L11="","",L11)</f>
        <v/>
      </c>
      <c r="AB48" s="181"/>
      <c r="AC48" s="181"/>
      <c r="AD48" s="181"/>
      <c r="AE48" s="181"/>
      <c r="AF48" s="181"/>
      <c r="AG48" s="181"/>
      <c r="AH48" s="181"/>
      <c r="AI48" s="181"/>
      <c r="AJ48" s="181"/>
      <c r="AK48" s="181"/>
      <c r="AL48" s="181"/>
      <c r="AM48" s="181"/>
      <c r="AN48" s="181"/>
      <c r="AO48" s="181"/>
      <c r="AP48" s="181"/>
      <c r="AQ48" s="385"/>
      <c r="AR48" s="339"/>
      <c r="AS48" s="339"/>
      <c r="AT48" s="339"/>
      <c r="AU48" s="393"/>
      <c r="AV48" s="393"/>
    </row>
    <row r="49" spans="1:91" ht="21" customHeight="1">
      <c r="B49" s="328"/>
      <c r="C49" s="181"/>
      <c r="D49" s="181"/>
      <c r="E49" s="181"/>
      <c r="F49" s="181"/>
      <c r="G49" s="181"/>
      <c r="H49" s="181"/>
      <c r="I49" s="181"/>
      <c r="J49" s="181"/>
      <c r="K49" s="181"/>
      <c r="L49" s="181"/>
      <c r="M49" s="181"/>
      <c r="N49" s="362"/>
      <c r="O49" s="362"/>
      <c r="P49" s="362"/>
      <c r="Q49" s="362"/>
      <c r="R49" s="362"/>
      <c r="S49" s="362"/>
      <c r="T49" s="362"/>
      <c r="U49" s="362"/>
      <c r="V49" s="339"/>
      <c r="W49" s="362"/>
      <c r="X49" s="181"/>
      <c r="Y49" s="181"/>
      <c r="Z49" s="282"/>
      <c r="AA49" s="366"/>
      <c r="AB49" s="366"/>
      <c r="AC49" s="366"/>
      <c r="AD49" s="366"/>
      <c r="AE49" s="366"/>
      <c r="AF49" s="366"/>
      <c r="AG49" s="366"/>
      <c r="AH49" s="366"/>
      <c r="AI49" s="366"/>
      <c r="AJ49" s="366"/>
      <c r="AK49" s="366"/>
      <c r="AL49" s="366"/>
      <c r="AM49" s="366"/>
      <c r="AN49" s="366"/>
      <c r="AO49" s="366"/>
      <c r="AP49" s="313"/>
      <c r="AQ49" s="387"/>
      <c r="AR49" s="313"/>
      <c r="AS49" s="313"/>
      <c r="AT49" s="313"/>
      <c r="AU49" s="394"/>
      <c r="AV49" s="394"/>
    </row>
    <row r="50" spans="1:91" s="296" customFormat="1" ht="21" customHeight="1">
      <c r="A50" s="230"/>
      <c r="B50" s="328"/>
      <c r="C50" s="181"/>
      <c r="D50" s="181"/>
      <c r="E50" s="181"/>
      <c r="F50" s="181"/>
      <c r="G50" s="181"/>
      <c r="H50" s="181"/>
      <c r="I50" s="181"/>
      <c r="J50" s="181"/>
      <c r="K50" s="181"/>
      <c r="L50" s="0"/>
      <c r="M50" s="181"/>
      <c r="N50" s="362"/>
      <c r="O50" s="362"/>
      <c r="P50" s="362"/>
      <c r="Q50" s="362"/>
      <c r="R50" s="362"/>
      <c r="S50" s="362"/>
      <c r="T50" s="362"/>
      <c r="U50" s="362"/>
      <c r="V50" s="339"/>
      <c r="W50" s="362"/>
      <c r="X50" s="181"/>
      <c r="Y50" s="181"/>
      <c r="Z50" s="365"/>
      <c r="AA50" s="365" t="str">
        <f>IF(L12="","",L12)</f>
        <v/>
      </c>
      <c r="AB50" s="365"/>
      <c r="AC50" s="365"/>
      <c r="AD50" s="365"/>
      <c r="AE50" s="365"/>
      <c r="AF50" s="365"/>
      <c r="AG50" s="365"/>
      <c r="AH50" s="365"/>
      <c r="AI50" s="365"/>
      <c r="AJ50" s="365"/>
      <c r="AK50" s="365"/>
      <c r="AL50" s="365"/>
      <c r="AM50" s="365"/>
      <c r="AN50" s="365"/>
      <c r="AO50" s="365"/>
      <c r="AP50" s="313"/>
      <c r="AQ50" s="387"/>
      <c r="AR50" s="313"/>
      <c r="AS50" s="313"/>
      <c r="AT50" s="313"/>
      <c r="AU50" s="394"/>
      <c r="AV50" s="394"/>
      <c r="BS50" s="230"/>
      <c r="BT50" s="230"/>
      <c r="BU50" s="230"/>
      <c r="BV50" s="230"/>
      <c r="BW50" s="230"/>
      <c r="BX50" s="230"/>
      <c r="BY50" s="230"/>
      <c r="BZ50" s="230"/>
      <c r="CA50" s="230"/>
      <c r="CB50" s="230"/>
      <c r="CC50" s="230"/>
      <c r="CD50" s="230"/>
      <c r="CE50" s="230"/>
      <c r="CF50" s="230"/>
      <c r="CG50" s="230"/>
      <c r="CH50" s="230"/>
      <c r="CI50" s="230"/>
      <c r="CJ50" s="230"/>
      <c r="CK50" s="230"/>
      <c r="CL50" s="230"/>
      <c r="CM50" s="230"/>
    </row>
    <row r="51" spans="1:91" s="296" customFormat="1" ht="21" customHeight="1">
      <c r="A51" s="230"/>
      <c r="B51" s="329"/>
      <c r="C51" s="339"/>
      <c r="D51" s="339"/>
      <c r="E51" s="339"/>
      <c r="F51" s="339"/>
      <c r="G51" s="339"/>
      <c r="H51" s="339"/>
      <c r="I51" s="339"/>
      <c r="J51" s="339"/>
      <c r="K51" s="339"/>
      <c r="L51" s="339"/>
      <c r="M51" s="339"/>
      <c r="N51" s="181"/>
      <c r="O51" s="181"/>
      <c r="P51" s="181"/>
      <c r="Q51" s="181"/>
      <c r="R51" s="181"/>
      <c r="S51" s="181"/>
      <c r="T51" s="181"/>
      <c r="U51" s="181"/>
      <c r="V51" s="339"/>
      <c r="W51" s="181" t="s">
        <v>106</v>
      </c>
      <c r="X51" s="181"/>
      <c r="Y51" s="181"/>
      <c r="Z51" s="181"/>
      <c r="AA51" s="367" t="str">
        <f>IF(L13="","",L13)</f>
        <v/>
      </c>
      <c r="AB51" s="367"/>
      <c r="AC51" s="367"/>
      <c r="AD51" s="367"/>
      <c r="AE51" s="367"/>
      <c r="AF51" s="368"/>
      <c r="AG51" s="370" t="str">
        <f>IF(L14="","",L14)</f>
        <v/>
      </c>
      <c r="AH51" s="370"/>
      <c r="AI51" s="370"/>
      <c r="AJ51" s="370"/>
      <c r="AK51" s="370"/>
      <c r="AL51" s="370"/>
      <c r="AM51" s="370"/>
      <c r="AN51" s="344" t="s">
        <v>22</v>
      </c>
      <c r="AO51" s="344"/>
      <c r="AP51" s="344"/>
      <c r="AQ51" s="385"/>
      <c r="AR51" s="339"/>
      <c r="AS51" s="339"/>
      <c r="AT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row>
    <row r="52" spans="1:91" s="296" customFormat="1" ht="9.9499999999999993" customHeight="1">
      <c r="A52" s="230"/>
      <c r="B52" s="329"/>
      <c r="C52" s="339"/>
      <c r="D52" s="339"/>
      <c r="E52" s="339"/>
      <c r="F52" s="339"/>
      <c r="G52" s="339"/>
      <c r="H52" s="339"/>
      <c r="I52" s="339"/>
      <c r="J52" s="339"/>
      <c r="K52" s="339"/>
      <c r="L52" s="339"/>
      <c r="M52" s="339"/>
      <c r="N52" s="181"/>
      <c r="O52" s="181"/>
      <c r="P52" s="181"/>
      <c r="Q52" s="181"/>
      <c r="R52" s="181"/>
      <c r="S52" s="181"/>
      <c r="T52" s="181"/>
      <c r="U52" s="181"/>
      <c r="V52" s="339"/>
      <c r="W52" s="181"/>
      <c r="X52" s="181"/>
      <c r="Y52" s="181"/>
      <c r="Z52" s="181"/>
      <c r="AA52" s="368"/>
      <c r="AB52" s="368"/>
      <c r="AC52" s="368"/>
      <c r="AD52" s="368"/>
      <c r="AE52" s="368"/>
      <c r="AF52" s="368"/>
      <c r="AG52" s="379"/>
      <c r="AH52" s="379"/>
      <c r="AI52" s="379"/>
      <c r="AJ52" s="379"/>
      <c r="AK52" s="379"/>
      <c r="AL52" s="379"/>
      <c r="AM52" s="379"/>
      <c r="AN52" s="344"/>
      <c r="AO52" s="344"/>
      <c r="AP52" s="344"/>
      <c r="AQ52" s="385"/>
      <c r="AR52" s="339"/>
      <c r="AS52" s="339"/>
      <c r="AT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row>
    <row r="53" spans="1:91" s="296" customFormat="1" ht="21" customHeight="1">
      <c r="A53" s="230"/>
      <c r="B53" s="236"/>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254"/>
      <c r="AR53" s="339"/>
      <c r="AS53" s="339"/>
      <c r="AT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row>
    <row r="55" spans="1:91" s="339" customFormat="1" ht="21" customHeight="1">
      <c r="AT55" s="425" t="str">
        <f>目次!F1</f>
        <v>【契約監理/20240401/第1版】</v>
      </c>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row>
    <row r="56" spans="1:91" s="339" customFormat="1" ht="21" customHeight="1">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row>
    <row r="57" spans="1:91" s="282" customFormat="1" ht="18.95" customHeight="1">
      <c r="D57" s="282" t="str">
        <f>IF(L10="要","（別紙）","")</f>
        <v>（別紙）</v>
      </c>
    </row>
    <row r="58" spans="1:91" s="282" customFormat="1" ht="18.95" customHeight="1"/>
    <row r="59" spans="1:91" s="282" customFormat="1" ht="18.95" customHeight="1">
      <c r="L59" s="410" t="str">
        <f>IF(L10="要","支払予定表","")</f>
        <v>支払予定表</v>
      </c>
      <c r="M59" s="410"/>
      <c r="N59" s="410"/>
      <c r="O59" s="410"/>
      <c r="P59" s="410"/>
      <c r="Q59" s="410"/>
      <c r="R59" s="410"/>
      <c r="S59" s="410"/>
      <c r="T59" s="410"/>
      <c r="U59" s="410"/>
      <c r="V59" s="410"/>
      <c r="W59" s="410"/>
      <c r="X59" s="410"/>
      <c r="Y59" s="410"/>
      <c r="Z59" s="410"/>
      <c r="AA59" s="410"/>
      <c r="AB59" s="410"/>
      <c r="AC59" s="410"/>
      <c r="AD59" s="410"/>
      <c r="AE59" s="410"/>
      <c r="AF59" s="410"/>
      <c r="AG59" s="410"/>
      <c r="AH59" s="410"/>
    </row>
    <row r="60" spans="1:91" s="282" customFormat="1" ht="18.95" customHeight="1">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row>
    <row r="61" spans="1:91" s="282" customFormat="1" ht="18.95" customHeight="1">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row>
    <row r="62" spans="1:91" s="282" customFormat="1" ht="18.95" customHeight="1"/>
    <row r="63" spans="1:91" s="282" customFormat="1" ht="18.95" customHeight="1"/>
    <row r="64" spans="1:91" s="282" customFormat="1" ht="18.95" customHeight="1">
      <c r="A64" s="282"/>
      <c r="B64" s="282"/>
      <c r="C64" s="282"/>
      <c r="D64" s="282"/>
      <c r="E64" s="400" t="str">
        <f>IF(L10="要","１．履行期間における年度別支払い限度額は、次のとおりとする","")</f>
        <v>１．履行期間における年度別支払い限度額は、次のとおりとする</v>
      </c>
      <c r="F64" s="400"/>
      <c r="G64" s="400"/>
      <c r="H64" s="400"/>
      <c r="I64" s="400"/>
      <c r="J64" s="400"/>
      <c r="K64" s="400"/>
      <c r="L64" s="400"/>
      <c r="M64" s="400"/>
      <c r="N64" s="400"/>
      <c r="O64" s="400"/>
      <c r="P64" s="400"/>
      <c r="Q64" s="400"/>
      <c r="R64" s="400"/>
      <c r="S64" s="400"/>
      <c r="T64" s="400"/>
      <c r="U64" s="400"/>
      <c r="V64" s="400"/>
      <c r="W64" s="400"/>
      <c r="X64" s="400"/>
      <c r="Y64" s="400"/>
      <c r="Z64" s="400"/>
      <c r="AA64" s="400"/>
      <c r="AB64" s="400"/>
      <c r="AC64" s="400"/>
      <c r="AD64" s="400"/>
      <c r="AE64" s="400"/>
      <c r="AF64" s="400"/>
      <c r="AG64" s="400"/>
      <c r="AH64" s="400"/>
      <c r="AI64" s="400"/>
      <c r="AJ64" s="400"/>
      <c r="AK64" s="400"/>
      <c r="AL64" s="400"/>
      <c r="AM64" s="400"/>
      <c r="AN64" s="400"/>
      <c r="AO64" s="400"/>
      <c r="AP64" s="282"/>
      <c r="AQ64" s="282"/>
    </row>
    <row r="65" spans="1:84" s="282" customFormat="1" ht="18.95" customHeight="1">
      <c r="A65" s="282"/>
      <c r="B65" s="282"/>
      <c r="C65" s="282"/>
      <c r="D65" s="282"/>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c r="AD65" s="400"/>
      <c r="AE65" s="400"/>
      <c r="AF65" s="400"/>
      <c r="AG65" s="400"/>
      <c r="AH65" s="400"/>
      <c r="AI65" s="400"/>
      <c r="AJ65" s="400"/>
      <c r="AK65" s="400"/>
      <c r="AL65" s="400"/>
      <c r="AM65" s="400"/>
      <c r="AN65" s="400"/>
      <c r="AO65" s="400"/>
      <c r="AP65" s="282"/>
      <c r="AQ65" s="282"/>
    </row>
    <row r="66" spans="1:84" s="282" customFormat="1" ht="18.95" customHeight="1">
      <c r="A66" s="282"/>
      <c r="B66" s="282"/>
      <c r="C66" s="282"/>
      <c r="D66" s="282"/>
      <c r="E66" s="400"/>
      <c r="F66" s="403" t="str">
        <f>IF(L10="要","年　度","")</f>
        <v>年　度</v>
      </c>
      <c r="G66" s="30"/>
      <c r="H66" s="30"/>
      <c r="I66" s="30"/>
      <c r="J66" s="30"/>
      <c r="K66" s="30"/>
      <c r="L66" s="30"/>
      <c r="M66" s="30"/>
      <c r="N66" s="413" t="str">
        <f>IF(L10="要","年度別支払限度額","")</f>
        <v>年度別支払限度額</v>
      </c>
      <c r="O66" s="10"/>
      <c r="P66" s="10"/>
      <c r="Q66" s="10"/>
      <c r="R66" s="10"/>
      <c r="S66" s="10"/>
      <c r="T66" s="10"/>
      <c r="U66" s="10"/>
      <c r="V66" s="10"/>
      <c r="W66" s="10"/>
      <c r="X66" s="10"/>
      <c r="Y66" s="10"/>
      <c r="Z66" s="10"/>
      <c r="AA66" s="10"/>
      <c r="AB66" s="10"/>
      <c r="AC66" s="10"/>
      <c r="AD66" s="10"/>
      <c r="AE66" s="10"/>
      <c r="AF66" s="10"/>
      <c r="AG66" s="10"/>
      <c r="AH66" s="10"/>
      <c r="AI66" s="403" t="str">
        <f>IF(L10="要","備　考","")</f>
        <v>備　考</v>
      </c>
      <c r="AJ66" s="30"/>
      <c r="AK66" s="30"/>
      <c r="AL66" s="30"/>
      <c r="AM66" s="30"/>
      <c r="AN66" s="30"/>
      <c r="AO66" s="30"/>
      <c r="AP66" s="282"/>
      <c r="AQ66" s="282"/>
      <c r="BC66" s="282" t="str">
        <f>IF(BI10="要","年　度","")</f>
        <v/>
      </c>
      <c r="BK66" s="282" t="str">
        <f>IF(BI10="要","年度別支払限度額","")</f>
        <v/>
      </c>
      <c r="CF66" s="282" t="str">
        <f>IF(BI10="要","備　考","")</f>
        <v/>
      </c>
    </row>
    <row r="67" spans="1:84" s="282" customFormat="1" ht="18.95" customHeight="1">
      <c r="A67" s="282"/>
      <c r="B67" s="282"/>
      <c r="C67" s="282"/>
      <c r="D67" s="282"/>
      <c r="E67" s="400"/>
      <c r="F67" s="30"/>
      <c r="G67" s="30"/>
      <c r="H67" s="30"/>
      <c r="I67" s="30"/>
      <c r="J67" s="30"/>
      <c r="K67" s="30"/>
      <c r="L67" s="30"/>
      <c r="M67" s="30"/>
      <c r="N67" s="414" t="str">
        <f>IF(L10="要","（消費税含む）","")</f>
        <v>（消費税含む）</v>
      </c>
      <c r="O67" s="11"/>
      <c r="P67" s="11"/>
      <c r="Q67" s="11"/>
      <c r="R67" s="11"/>
      <c r="S67" s="11"/>
      <c r="T67" s="11"/>
      <c r="U67" s="11"/>
      <c r="V67" s="11"/>
      <c r="W67" s="11"/>
      <c r="X67" s="11"/>
      <c r="Y67" s="11"/>
      <c r="Z67" s="11"/>
      <c r="AA67" s="11"/>
      <c r="AB67" s="11"/>
      <c r="AC67" s="11"/>
      <c r="AD67" s="11"/>
      <c r="AE67" s="11"/>
      <c r="AF67" s="11"/>
      <c r="AG67" s="11"/>
      <c r="AH67" s="11"/>
      <c r="AI67" s="30"/>
      <c r="AJ67" s="30"/>
      <c r="AK67" s="30"/>
      <c r="AL67" s="30"/>
      <c r="AM67" s="30"/>
      <c r="AN67" s="30"/>
      <c r="AO67" s="30"/>
      <c r="AP67" s="282"/>
      <c r="AQ67" s="282"/>
      <c r="BK67" s="282" t="str">
        <f>IF(BI10="要","（消費税含む）","")</f>
        <v/>
      </c>
    </row>
    <row r="68" spans="1:84" s="282" customFormat="1" ht="18.95" customHeight="1">
      <c r="A68" s="282"/>
      <c r="B68" s="282"/>
      <c r="C68" s="282"/>
      <c r="D68" s="282"/>
      <c r="E68" s="400"/>
      <c r="F68" s="404"/>
      <c r="G68" s="404"/>
      <c r="H68" s="404"/>
      <c r="I68" s="404"/>
      <c r="J68" s="406"/>
      <c r="K68" s="407" t="str">
        <f>IF(L10="要","年度","")</f>
        <v>年度</v>
      </c>
      <c r="L68" s="6"/>
      <c r="M68" s="6"/>
      <c r="N68" s="404"/>
      <c r="O68" s="404"/>
      <c r="P68" s="404"/>
      <c r="Q68" s="404"/>
      <c r="R68" s="404"/>
      <c r="S68" s="404"/>
      <c r="T68" s="404"/>
      <c r="U68" s="404"/>
      <c r="V68" s="404"/>
      <c r="W68" s="404"/>
      <c r="X68" s="404"/>
      <c r="Y68" s="404"/>
      <c r="Z68" s="404"/>
      <c r="AA68" s="404"/>
      <c r="AB68" s="404"/>
      <c r="AC68" s="404"/>
      <c r="AD68" s="404"/>
      <c r="AE68" s="406"/>
      <c r="AF68" s="407" t="str">
        <f>IF(L10="要","円","")</f>
        <v>円</v>
      </c>
      <c r="AG68" s="6"/>
      <c r="AH68" s="6"/>
      <c r="AI68" s="404"/>
      <c r="AJ68" s="404"/>
      <c r="AK68" s="404"/>
      <c r="AL68" s="404"/>
      <c r="AM68" s="404"/>
      <c r="AN68" s="404"/>
      <c r="AO68" s="404"/>
      <c r="AP68" s="282"/>
      <c r="AQ68" s="282"/>
      <c r="BH68" s="282" t="str">
        <f>IF(BI10="要","年度","")</f>
        <v/>
      </c>
      <c r="CC68" s="282" t="str">
        <f>IF(BI10="要","円","")</f>
        <v/>
      </c>
    </row>
    <row r="69" spans="1:84" s="282" customFormat="1" ht="18.95" customHeight="1">
      <c r="A69" s="282"/>
      <c r="B69" s="282"/>
      <c r="C69" s="282"/>
      <c r="D69" s="282"/>
      <c r="E69" s="400"/>
      <c r="F69" s="404"/>
      <c r="G69" s="404"/>
      <c r="H69" s="404"/>
      <c r="I69" s="404"/>
      <c r="J69" s="406"/>
      <c r="K69" s="408"/>
      <c r="L69" s="6"/>
      <c r="M69" s="6"/>
      <c r="N69" s="404"/>
      <c r="O69" s="404"/>
      <c r="P69" s="404"/>
      <c r="Q69" s="404"/>
      <c r="R69" s="404"/>
      <c r="S69" s="404"/>
      <c r="T69" s="404"/>
      <c r="U69" s="404"/>
      <c r="V69" s="404"/>
      <c r="W69" s="404"/>
      <c r="X69" s="404"/>
      <c r="Y69" s="404"/>
      <c r="Z69" s="404"/>
      <c r="AA69" s="404"/>
      <c r="AB69" s="404"/>
      <c r="AC69" s="404"/>
      <c r="AD69" s="404"/>
      <c r="AE69" s="406"/>
      <c r="AF69" s="408"/>
      <c r="AG69" s="6"/>
      <c r="AH69" s="6"/>
      <c r="AI69" s="404"/>
      <c r="AJ69" s="404"/>
      <c r="AK69" s="404"/>
      <c r="AL69" s="404"/>
      <c r="AM69" s="404"/>
      <c r="AN69" s="404"/>
      <c r="AO69" s="404"/>
      <c r="AP69" s="282"/>
      <c r="AQ69" s="282"/>
    </row>
    <row r="70" spans="1:84" s="282" customFormat="1" ht="18.95" customHeight="1">
      <c r="A70" s="282"/>
      <c r="B70" s="282"/>
      <c r="C70" s="282"/>
      <c r="D70" s="282"/>
      <c r="E70" s="400"/>
      <c r="F70" s="404"/>
      <c r="G70" s="404"/>
      <c r="H70" s="404"/>
      <c r="I70" s="404"/>
      <c r="J70" s="406"/>
      <c r="K70" s="407" t="str">
        <f>IF(L10="要","年度","")</f>
        <v>年度</v>
      </c>
      <c r="L70" s="6"/>
      <c r="M70" s="6"/>
      <c r="N70" s="404"/>
      <c r="O70" s="404"/>
      <c r="P70" s="404"/>
      <c r="Q70" s="404"/>
      <c r="R70" s="404"/>
      <c r="S70" s="404"/>
      <c r="T70" s="404"/>
      <c r="U70" s="404"/>
      <c r="V70" s="404"/>
      <c r="W70" s="404"/>
      <c r="X70" s="404"/>
      <c r="Y70" s="404"/>
      <c r="Z70" s="404"/>
      <c r="AA70" s="404"/>
      <c r="AB70" s="404"/>
      <c r="AC70" s="404"/>
      <c r="AD70" s="404"/>
      <c r="AE70" s="406"/>
      <c r="AF70" s="407" t="str">
        <f>IF(L10="要","円","")</f>
        <v>円</v>
      </c>
      <c r="AG70" s="6"/>
      <c r="AH70" s="6"/>
      <c r="AI70" s="404"/>
      <c r="AJ70" s="404"/>
      <c r="AK70" s="404"/>
      <c r="AL70" s="404"/>
      <c r="AM70" s="404"/>
      <c r="AN70" s="404"/>
      <c r="AO70" s="404"/>
      <c r="AP70" s="282"/>
      <c r="AQ70" s="282"/>
      <c r="BH70" s="282" t="str">
        <f>IF(BI10="要","年度","")</f>
        <v/>
      </c>
      <c r="CC70" s="282" t="str">
        <f>IF(BI10="要","円","")</f>
        <v/>
      </c>
    </row>
    <row r="71" spans="1:84" s="282" customFormat="1" ht="18.95" customHeight="1">
      <c r="A71" s="282"/>
      <c r="B71" s="282"/>
      <c r="C71" s="282"/>
      <c r="D71" s="282"/>
      <c r="E71" s="400"/>
      <c r="F71" s="404"/>
      <c r="G71" s="404"/>
      <c r="H71" s="404"/>
      <c r="I71" s="404"/>
      <c r="J71" s="406"/>
      <c r="K71" s="408"/>
      <c r="L71" s="6"/>
      <c r="M71" s="6"/>
      <c r="N71" s="404"/>
      <c r="O71" s="404"/>
      <c r="P71" s="404"/>
      <c r="Q71" s="404"/>
      <c r="R71" s="404"/>
      <c r="S71" s="404"/>
      <c r="T71" s="404"/>
      <c r="U71" s="404"/>
      <c r="V71" s="404"/>
      <c r="W71" s="404"/>
      <c r="X71" s="404"/>
      <c r="Y71" s="404"/>
      <c r="Z71" s="404"/>
      <c r="AA71" s="404"/>
      <c r="AB71" s="404"/>
      <c r="AC71" s="404"/>
      <c r="AD71" s="404"/>
      <c r="AE71" s="406"/>
      <c r="AF71" s="408"/>
      <c r="AG71" s="6"/>
      <c r="AH71" s="6"/>
      <c r="AI71" s="404"/>
      <c r="AJ71" s="404"/>
      <c r="AK71" s="404"/>
      <c r="AL71" s="404"/>
      <c r="AM71" s="404"/>
      <c r="AN71" s="404"/>
      <c r="AO71" s="404"/>
      <c r="AP71" s="282"/>
      <c r="AQ71" s="282"/>
    </row>
    <row r="72" spans="1:84" s="282" customFormat="1" ht="18.95" customHeight="1">
      <c r="A72" s="282"/>
      <c r="B72" s="282"/>
      <c r="C72" s="282"/>
      <c r="D72" s="282"/>
      <c r="E72" s="400"/>
      <c r="F72" s="404"/>
      <c r="G72" s="404"/>
      <c r="H72" s="404"/>
      <c r="I72" s="404"/>
      <c r="J72" s="406"/>
      <c r="K72" s="407" t="str">
        <f>IF(L10="要","年度","")</f>
        <v>年度</v>
      </c>
      <c r="L72" s="6"/>
      <c r="M72" s="6"/>
      <c r="N72" s="404"/>
      <c r="O72" s="404"/>
      <c r="P72" s="404"/>
      <c r="Q72" s="404"/>
      <c r="R72" s="404"/>
      <c r="S72" s="404"/>
      <c r="T72" s="404"/>
      <c r="U72" s="404"/>
      <c r="V72" s="404"/>
      <c r="W72" s="404"/>
      <c r="X72" s="404"/>
      <c r="Y72" s="404"/>
      <c r="Z72" s="404"/>
      <c r="AA72" s="404"/>
      <c r="AB72" s="404"/>
      <c r="AC72" s="404"/>
      <c r="AD72" s="404"/>
      <c r="AE72" s="406"/>
      <c r="AF72" s="407" t="str">
        <f>IF(L10="要","円","")</f>
        <v>円</v>
      </c>
      <c r="AG72" s="6"/>
      <c r="AH72" s="6"/>
      <c r="AI72" s="404"/>
      <c r="AJ72" s="404"/>
      <c r="AK72" s="404"/>
      <c r="AL72" s="404"/>
      <c r="AM72" s="404"/>
      <c r="AN72" s="404"/>
      <c r="AO72" s="404"/>
      <c r="AP72" s="282"/>
      <c r="AQ72" s="282"/>
      <c r="BH72" s="282" t="str">
        <f>IF(BI10="要","年度","")</f>
        <v/>
      </c>
      <c r="CC72" s="282" t="str">
        <f>IF(BI10="要","円","")</f>
        <v/>
      </c>
    </row>
    <row r="73" spans="1:84" s="282" customFormat="1" ht="18.95" customHeight="1">
      <c r="A73" s="282"/>
      <c r="B73" s="282"/>
      <c r="C73" s="282"/>
      <c r="D73" s="282"/>
      <c r="E73" s="400"/>
      <c r="F73" s="404"/>
      <c r="G73" s="404"/>
      <c r="H73" s="404"/>
      <c r="I73" s="404"/>
      <c r="J73" s="406"/>
      <c r="K73" s="408"/>
      <c r="L73" s="6"/>
      <c r="M73" s="6"/>
      <c r="N73" s="404"/>
      <c r="O73" s="404"/>
      <c r="P73" s="404"/>
      <c r="Q73" s="404"/>
      <c r="R73" s="404"/>
      <c r="S73" s="404"/>
      <c r="T73" s="404"/>
      <c r="U73" s="404"/>
      <c r="V73" s="404"/>
      <c r="W73" s="404"/>
      <c r="X73" s="404"/>
      <c r="Y73" s="404"/>
      <c r="Z73" s="404"/>
      <c r="AA73" s="404"/>
      <c r="AB73" s="404"/>
      <c r="AC73" s="404"/>
      <c r="AD73" s="404"/>
      <c r="AE73" s="406"/>
      <c r="AF73" s="408"/>
      <c r="AG73" s="6"/>
      <c r="AH73" s="6"/>
      <c r="AI73" s="404"/>
      <c r="AJ73" s="404"/>
      <c r="AK73" s="404"/>
      <c r="AL73" s="404"/>
      <c r="AM73" s="404"/>
      <c r="AN73" s="404"/>
      <c r="AO73" s="404"/>
      <c r="AP73" s="282"/>
      <c r="AQ73" s="282"/>
    </row>
    <row r="74" spans="1:84" s="282" customFormat="1" ht="18.95" customHeight="1">
      <c r="A74" s="282"/>
      <c r="B74" s="282"/>
      <c r="C74" s="282"/>
      <c r="D74" s="282"/>
      <c r="E74" s="400"/>
      <c r="F74" s="403" t="str">
        <f>IF(L10="要","合　計","")</f>
        <v>合　計</v>
      </c>
      <c r="G74" s="30"/>
      <c r="H74" s="30"/>
      <c r="I74" s="30"/>
      <c r="J74" s="30"/>
      <c r="K74" s="30"/>
      <c r="L74" s="30"/>
      <c r="M74" s="30"/>
      <c r="N74" s="404"/>
      <c r="O74" s="404"/>
      <c r="P74" s="404"/>
      <c r="Q74" s="404"/>
      <c r="R74" s="404"/>
      <c r="S74" s="404"/>
      <c r="T74" s="404"/>
      <c r="U74" s="404"/>
      <c r="V74" s="404"/>
      <c r="W74" s="404"/>
      <c r="X74" s="404"/>
      <c r="Y74" s="404"/>
      <c r="Z74" s="404"/>
      <c r="AA74" s="404"/>
      <c r="AB74" s="404"/>
      <c r="AC74" s="404"/>
      <c r="AD74" s="404"/>
      <c r="AE74" s="406"/>
      <c r="AF74" s="407" t="str">
        <f>IF(L10="要","円","")</f>
        <v>円</v>
      </c>
      <c r="AG74" s="6"/>
      <c r="AH74" s="6"/>
      <c r="AI74" s="404"/>
      <c r="AJ74" s="404"/>
      <c r="AK74" s="404"/>
      <c r="AL74" s="404"/>
      <c r="AM74" s="404"/>
      <c r="AN74" s="404"/>
      <c r="AO74" s="404"/>
      <c r="AP74" s="282"/>
      <c r="AQ74" s="282"/>
      <c r="BC74" s="282" t="str">
        <f>IF(BI10="要","合　計","")</f>
        <v/>
      </c>
      <c r="CC74" s="282" t="str">
        <f>IF(BI10="要","円","")</f>
        <v/>
      </c>
    </row>
    <row r="75" spans="1:84" s="282" customFormat="1" ht="18.95" customHeight="1">
      <c r="A75" s="282"/>
      <c r="B75" s="282"/>
      <c r="C75" s="282"/>
      <c r="D75" s="282"/>
      <c r="E75" s="400"/>
      <c r="F75" s="30"/>
      <c r="G75" s="30"/>
      <c r="H75" s="30"/>
      <c r="I75" s="30"/>
      <c r="J75" s="30"/>
      <c r="K75" s="30"/>
      <c r="L75" s="30"/>
      <c r="M75" s="30"/>
      <c r="N75" s="415"/>
      <c r="O75" s="415"/>
      <c r="P75" s="415"/>
      <c r="Q75" s="415"/>
      <c r="R75" s="415"/>
      <c r="S75" s="415"/>
      <c r="T75" s="415"/>
      <c r="U75" s="415"/>
      <c r="V75" s="415"/>
      <c r="W75" s="415"/>
      <c r="X75" s="415"/>
      <c r="Y75" s="415"/>
      <c r="Z75" s="415"/>
      <c r="AA75" s="415"/>
      <c r="AB75" s="415"/>
      <c r="AC75" s="415"/>
      <c r="AD75" s="415"/>
      <c r="AE75" s="422"/>
      <c r="AF75" s="423"/>
      <c r="AG75" s="7"/>
      <c r="AH75" s="7"/>
      <c r="AI75" s="404"/>
      <c r="AJ75" s="404"/>
      <c r="AK75" s="404"/>
      <c r="AL75" s="404"/>
      <c r="AM75" s="404"/>
      <c r="AN75" s="404"/>
      <c r="AO75" s="404"/>
      <c r="AP75" s="282"/>
      <c r="AQ75" s="282"/>
    </row>
    <row r="76" spans="1:84" s="282" customFormat="1" ht="18.95" customHeight="1">
      <c r="A76" s="282"/>
      <c r="B76" s="282"/>
      <c r="C76" s="282"/>
      <c r="D76" s="282"/>
      <c r="E76" s="400"/>
      <c r="F76" s="30"/>
      <c r="G76" s="30"/>
      <c r="H76" s="30"/>
      <c r="I76" s="30"/>
      <c r="J76" s="30"/>
      <c r="K76" s="30"/>
      <c r="L76" s="30"/>
      <c r="M76" s="30"/>
      <c r="N76" s="416" t="str">
        <f>IF(L10="要","（","")</f>
        <v>（</v>
      </c>
      <c r="O76" s="417" t="str">
        <f>IF(L10="要","内消費税及び地方消費税の額","")</f>
        <v>内消費税及び地方消費税の額</v>
      </c>
      <c r="P76" s="419"/>
      <c r="Q76" s="419"/>
      <c r="R76" s="419"/>
      <c r="S76" s="419"/>
      <c r="T76" s="419"/>
      <c r="U76" s="419"/>
      <c r="V76" s="419"/>
      <c r="W76" s="419"/>
      <c r="X76" s="421"/>
      <c r="Y76" s="421"/>
      <c r="Z76" s="421"/>
      <c r="AA76" s="421"/>
      <c r="AB76" s="421"/>
      <c r="AC76" s="421"/>
      <c r="AD76" s="421"/>
      <c r="AE76" s="421"/>
      <c r="AF76" s="424" t="str">
        <f>IF(L10="要","円）","")</f>
        <v>円）</v>
      </c>
      <c r="AG76" s="8"/>
      <c r="AH76" s="8"/>
      <c r="AI76" s="404"/>
      <c r="AJ76" s="404"/>
      <c r="AK76" s="404"/>
      <c r="AL76" s="404"/>
      <c r="AM76" s="404"/>
      <c r="AN76" s="404"/>
      <c r="AO76" s="404"/>
      <c r="AP76" s="282"/>
      <c r="AQ76" s="282"/>
      <c r="BK76" s="282" t="str">
        <f>IF(BI10="要","（","")</f>
        <v/>
      </c>
      <c r="BL76" s="282" t="str">
        <f>IF(BI10="要","内消費税及び地方消費税の額","")</f>
        <v/>
      </c>
      <c r="CC76" s="282" t="str">
        <f>IF(BI10="要","円）","")</f>
        <v/>
      </c>
    </row>
    <row r="77" spans="1:84" s="282" customFormat="1" ht="18.95" customHeight="1">
      <c r="A77" s="282"/>
      <c r="B77" s="282"/>
      <c r="C77" s="282"/>
      <c r="D77" s="282"/>
      <c r="E77" s="400"/>
      <c r="F77" s="400"/>
      <c r="G77" s="400"/>
      <c r="H77" s="400"/>
      <c r="I77" s="400"/>
      <c r="J77" s="400"/>
      <c r="K77" s="400"/>
      <c r="L77" s="400"/>
      <c r="M77" s="400"/>
      <c r="N77" s="400"/>
      <c r="O77" s="400"/>
      <c r="P77" s="400"/>
      <c r="Q77" s="400"/>
      <c r="R77" s="400"/>
      <c r="S77" s="400"/>
      <c r="T77" s="400"/>
      <c r="U77" s="400"/>
      <c r="V77" s="400"/>
      <c r="W77" s="400"/>
      <c r="X77" s="400"/>
      <c r="Y77" s="400"/>
      <c r="Z77" s="400"/>
      <c r="AA77" s="400"/>
      <c r="AB77" s="400"/>
      <c r="AC77" s="400"/>
      <c r="AD77" s="400"/>
      <c r="AE77" s="400"/>
      <c r="AF77" s="400"/>
      <c r="AG77" s="400"/>
      <c r="AH77" s="400"/>
      <c r="AI77" s="400"/>
      <c r="AJ77" s="400"/>
      <c r="AK77" s="400"/>
      <c r="AL77" s="400"/>
      <c r="AM77" s="400"/>
      <c r="AN77" s="400"/>
      <c r="AO77" s="400"/>
      <c r="AP77" s="282"/>
      <c r="AQ77" s="282"/>
    </row>
    <row r="78" spans="1:84" s="282" customFormat="1" ht="18.9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c r="AN78" s="282"/>
      <c r="AO78" s="282"/>
      <c r="AP78" s="282"/>
      <c r="AQ78" s="282"/>
    </row>
    <row r="79" spans="1:84" s="282" customFormat="1" ht="18.95" customHeight="1">
      <c r="A79" s="282"/>
      <c r="B79" s="282"/>
      <c r="C79" s="282"/>
      <c r="D79" s="282"/>
      <c r="E79" s="400" t="str">
        <f>IF(L10="要","２．","")</f>
        <v>２．</v>
      </c>
      <c r="F79" s="400"/>
      <c r="G79" s="405" t="str">
        <f>IF(L10="要","発注者は、予算の都合等、必要がある場合は、支払限度額を変更できるものとする。","")</f>
        <v>発注者は、予算の都合等、必要がある場合は、支払限度額を変更できるものとする。</v>
      </c>
      <c r="H79" s="400"/>
      <c r="I79" s="400"/>
      <c r="J79" s="400"/>
      <c r="K79" s="400"/>
      <c r="L79" s="400"/>
      <c r="M79" s="400"/>
      <c r="N79" s="400"/>
      <c r="O79" s="400"/>
      <c r="P79" s="400"/>
      <c r="Q79" s="400"/>
      <c r="R79" s="400"/>
      <c r="S79" s="400"/>
      <c r="T79" s="400"/>
      <c r="U79" s="400"/>
      <c r="V79" s="400"/>
      <c r="W79" s="400"/>
      <c r="X79" s="400"/>
      <c r="Y79" s="400"/>
      <c r="Z79" s="400"/>
      <c r="AA79" s="400"/>
      <c r="AB79" s="400"/>
      <c r="AC79" s="400"/>
      <c r="AD79" s="400"/>
      <c r="AE79" s="400"/>
      <c r="AF79" s="400"/>
      <c r="AG79" s="400"/>
      <c r="AH79" s="400"/>
      <c r="AI79" s="400"/>
      <c r="AJ79" s="400"/>
      <c r="AK79" s="400"/>
      <c r="AL79" s="400"/>
      <c r="AM79" s="400"/>
      <c r="AN79" s="400"/>
      <c r="AO79" s="400"/>
      <c r="AP79" s="400"/>
      <c r="AQ79" s="400"/>
    </row>
    <row r="80" spans="1:84" s="282" customFormat="1" ht="18.95" customHeight="1">
      <c r="A80" s="282"/>
      <c r="B80" s="282"/>
      <c r="C80" s="282"/>
      <c r="D80" s="282"/>
      <c r="E80" s="400"/>
      <c r="F80" s="400"/>
      <c r="G80" s="400"/>
      <c r="H80" s="400"/>
      <c r="I80" s="400"/>
      <c r="J80" s="400"/>
      <c r="K80" s="400"/>
      <c r="L80" s="400"/>
      <c r="M80" s="400"/>
      <c r="N80" s="400"/>
      <c r="O80" s="400"/>
      <c r="P80" s="400"/>
      <c r="Q80" s="400"/>
      <c r="R80" s="400"/>
      <c r="S80" s="400"/>
      <c r="T80" s="400"/>
      <c r="U80" s="400"/>
      <c r="V80" s="400"/>
      <c r="W80" s="400"/>
      <c r="X80" s="400"/>
      <c r="Y80" s="400"/>
      <c r="Z80" s="400"/>
      <c r="AA80" s="400"/>
      <c r="AB80" s="400"/>
      <c r="AC80" s="400"/>
      <c r="AD80" s="400"/>
      <c r="AE80" s="400"/>
      <c r="AF80" s="400"/>
      <c r="AG80" s="400"/>
      <c r="AH80" s="400"/>
      <c r="AI80" s="400"/>
      <c r="AJ80" s="400"/>
      <c r="AK80" s="400"/>
      <c r="AL80" s="400"/>
      <c r="AM80" s="400"/>
      <c r="AN80" s="400"/>
      <c r="AO80" s="400"/>
      <c r="AP80" s="400"/>
      <c r="AQ80" s="400"/>
    </row>
    <row r="81" spans="1:70" s="282" customFormat="1" ht="18.95" customHeight="1">
      <c r="A81" s="282"/>
      <c r="B81" s="282"/>
      <c r="C81" s="282"/>
      <c r="D81" s="282"/>
      <c r="E81" s="400"/>
      <c r="F81" s="400"/>
      <c r="G81" s="400"/>
      <c r="H81" s="400"/>
      <c r="I81" s="400"/>
      <c r="J81" s="400"/>
      <c r="K81" s="400"/>
      <c r="L81" s="400"/>
      <c r="M81" s="400"/>
      <c r="N81" s="400"/>
      <c r="O81" s="400"/>
      <c r="P81" s="400"/>
      <c r="Q81" s="400"/>
      <c r="R81" s="400"/>
      <c r="S81" s="400"/>
      <c r="T81" s="400"/>
      <c r="U81" s="400"/>
      <c r="V81" s="400"/>
      <c r="W81" s="400"/>
      <c r="X81" s="400"/>
      <c r="Y81" s="400"/>
      <c r="Z81" s="400"/>
      <c r="AA81" s="400"/>
      <c r="AB81" s="400"/>
      <c r="AC81" s="400"/>
      <c r="AD81" s="400"/>
      <c r="AE81" s="400"/>
      <c r="AF81" s="400"/>
      <c r="AG81" s="400"/>
      <c r="AH81" s="400"/>
      <c r="AI81" s="400"/>
      <c r="AJ81" s="400"/>
      <c r="AK81" s="400"/>
      <c r="AL81" s="400"/>
      <c r="AM81" s="400"/>
      <c r="AN81" s="400"/>
      <c r="AO81" s="400"/>
      <c r="AP81" s="400"/>
      <c r="AQ81" s="400"/>
    </row>
    <row r="82" spans="1:70" s="282" customFormat="1" ht="18.95" customHeight="1">
      <c r="A82" s="282"/>
      <c r="B82" s="282"/>
      <c r="C82" s="282"/>
      <c r="D82" s="282"/>
      <c r="E82" s="400" t="str">
        <f>IF(L10="要","３．","")</f>
        <v>３．</v>
      </c>
      <c r="F82" s="400"/>
      <c r="G82" s="400" t="str">
        <f>IF(L10="要","発注者が支払限度額を変更する場合は、受注者に通知する。","")</f>
        <v>発注者が支払限度額を変更する場合は、受注者に通知する。</v>
      </c>
      <c r="H82" s="400"/>
      <c r="I82" s="400"/>
      <c r="J82" s="400"/>
      <c r="K82" s="400"/>
      <c r="L82" s="400"/>
      <c r="M82" s="400"/>
      <c r="N82" s="400"/>
      <c r="O82" s="400"/>
      <c r="P82" s="400"/>
      <c r="Q82" s="400"/>
      <c r="R82" s="400"/>
      <c r="S82" s="400"/>
      <c r="T82" s="400"/>
      <c r="U82" s="400"/>
      <c r="V82" s="400"/>
      <c r="W82" s="400"/>
      <c r="X82" s="400"/>
      <c r="Y82" s="400"/>
      <c r="Z82" s="400"/>
      <c r="AA82" s="400"/>
      <c r="AB82" s="400"/>
      <c r="AC82" s="400"/>
      <c r="AD82" s="400"/>
      <c r="AE82" s="400"/>
      <c r="AF82" s="400"/>
      <c r="AG82" s="400"/>
      <c r="AH82" s="400"/>
      <c r="AI82" s="400"/>
      <c r="AJ82" s="400"/>
      <c r="AK82" s="400"/>
      <c r="AL82" s="400"/>
      <c r="AM82" s="400"/>
      <c r="AN82" s="400"/>
      <c r="AO82" s="400"/>
      <c r="AP82" s="400"/>
      <c r="AQ82" s="400"/>
    </row>
    <row r="83" spans="1:70" s="282" customFormat="1" ht="18.95" customHeight="1">
      <c r="A83" s="282"/>
      <c r="B83" s="282"/>
      <c r="C83" s="282"/>
      <c r="D83" s="282"/>
      <c r="E83" s="400"/>
      <c r="F83" s="400"/>
      <c r="G83" s="400"/>
      <c r="H83" s="400"/>
      <c r="I83" s="400"/>
      <c r="J83" s="400"/>
      <c r="K83" s="400"/>
      <c r="L83" s="400"/>
      <c r="M83" s="400"/>
      <c r="N83" s="400"/>
      <c r="O83" s="400"/>
      <c r="P83" s="400"/>
      <c r="Q83" s="400"/>
      <c r="R83" s="400"/>
      <c r="S83" s="400"/>
      <c r="T83" s="400"/>
      <c r="U83" s="400"/>
      <c r="V83" s="400"/>
      <c r="W83" s="400"/>
      <c r="X83" s="400"/>
      <c r="Y83" s="400"/>
      <c r="Z83" s="400"/>
      <c r="AA83" s="400"/>
      <c r="AB83" s="400"/>
      <c r="AC83" s="400"/>
      <c r="AD83" s="400"/>
      <c r="AE83" s="400"/>
      <c r="AF83" s="400"/>
      <c r="AG83" s="400"/>
      <c r="AH83" s="400"/>
      <c r="AI83" s="400"/>
      <c r="AJ83" s="400"/>
      <c r="AK83" s="400"/>
      <c r="AL83" s="400"/>
      <c r="AM83" s="400"/>
      <c r="AN83" s="400"/>
      <c r="AO83" s="400"/>
      <c r="AP83" s="400"/>
      <c r="AQ83" s="400"/>
    </row>
    <row r="84" spans="1:70" s="282" customFormat="1" ht="18.95" customHeight="1">
      <c r="A84" s="282"/>
      <c r="B84" s="282"/>
      <c r="C84" s="282"/>
      <c r="D84" s="282"/>
      <c r="E84" s="400"/>
      <c r="F84" s="400"/>
      <c r="G84" s="400"/>
      <c r="H84" s="400"/>
      <c r="I84" s="400"/>
      <c r="J84" s="400"/>
      <c r="K84" s="400"/>
      <c r="L84" s="400"/>
      <c r="M84" s="400"/>
      <c r="N84" s="400"/>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row>
    <row r="85" spans="1:70" s="282" customFormat="1" ht="21.75" customHeight="1">
      <c r="A85" s="282"/>
      <c r="B85" s="282"/>
      <c r="C85" s="282"/>
      <c r="D85" s="282"/>
      <c r="E85" s="401" t="str">
        <f>IF(L10="要","４.","")</f>
        <v>４.</v>
      </c>
      <c r="F85" s="401"/>
      <c r="G85" s="401" t="str">
        <f>IF(L10="要","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f>
        <v>上記にかかわらず、契約金額等に変更がなく、各年度における支払限度額に当該年度の支払い額が満たない場合は、発注者は当該年度の翌年度以降にその不足額を支払うこととし、上記の表の訂正、受注者への通知は要しないものとする。</v>
      </c>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row>
    <row r="86" spans="1:70" s="282" customFormat="1" ht="21.75" customHeight="1">
      <c r="A86" s="282"/>
      <c r="B86" s="282"/>
      <c r="C86" s="282"/>
      <c r="D86" s="282"/>
      <c r="E86" s="402"/>
      <c r="F86" s="402"/>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row>
    <row r="87" spans="1:70" s="282" customFormat="1" ht="18.95" customHeight="1">
      <c r="A87" s="282"/>
      <c r="B87" s="282"/>
      <c r="C87" s="282"/>
      <c r="D87" s="282"/>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0"/>
      <c r="AL87" s="400"/>
      <c r="AM87" s="400"/>
      <c r="AN87" s="400"/>
      <c r="AO87" s="400"/>
      <c r="AP87" s="400"/>
      <c r="AQ87" s="400"/>
      <c r="AT87" s="426" t="str">
        <f>目次!F1</f>
        <v>【契約監理/20240401/第1版】</v>
      </c>
    </row>
    <row r="88" spans="1:70" s="282" customFormat="1" ht="18.95" customHeight="1">
      <c r="A88" s="282"/>
      <c r="B88" s="282"/>
      <c r="C88" s="282"/>
      <c r="D88" s="282"/>
      <c r="E88" s="400"/>
      <c r="F88" s="400"/>
      <c r="G88" s="400"/>
      <c r="H88" s="400"/>
      <c r="I88" s="400"/>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0"/>
      <c r="AL88" s="400"/>
      <c r="AM88" s="400"/>
      <c r="AN88" s="400"/>
      <c r="AO88" s="400"/>
      <c r="AP88" s="400"/>
      <c r="AQ88" s="400"/>
    </row>
    <row r="89" spans="1:70" s="282" customFormat="1" ht="18.9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row>
    <row r="90" spans="1:70" s="282" customFormat="1" ht="18.9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c r="AL90" s="282"/>
      <c r="AM90" s="282"/>
      <c r="AN90" s="282"/>
      <c r="AO90" s="282"/>
      <c r="AP90" s="282"/>
      <c r="AQ90" s="282"/>
    </row>
    <row r="91" spans="1:70" s="282" customFormat="1" ht="18.9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c r="AL91" s="282"/>
      <c r="AM91" s="282"/>
      <c r="AN91" s="282"/>
      <c r="AO91" s="282"/>
      <c r="AP91" s="282"/>
      <c r="AQ91" s="282"/>
    </row>
    <row r="92" spans="1:70" s="282" customFormat="1" ht="18.9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c r="AL92" s="282"/>
      <c r="AM92" s="282"/>
      <c r="AN92" s="282"/>
      <c r="AO92" s="282"/>
      <c r="AP92" s="282"/>
      <c r="AQ92" s="282"/>
    </row>
    <row r="93" spans="1:70" s="282" customFormat="1" ht="18.9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row>
    <row r="94" spans="1:70" s="282" customFormat="1" ht="18.9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row>
    <row r="95" spans="1:70" s="282" customFormat="1" ht="18.9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row>
    <row r="96" spans="1:70" s="282" customFormat="1" ht="18.9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row>
    <row r="97" spans="1:70" s="282" customFormat="1" ht="18.9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row>
    <row r="98" spans="1:70" s="282" customFormat="1" ht="18.95" customHeight="1">
      <c r="A98" s="282"/>
      <c r="B98" s="282"/>
      <c r="C98" s="282"/>
      <c r="D98" s="282"/>
      <c r="E98" s="282"/>
      <c r="F98" s="282"/>
      <c r="G98" s="282"/>
      <c r="H98" s="282"/>
      <c r="I98" s="282"/>
      <c r="J98" s="282"/>
      <c r="K98" s="282"/>
      <c r="L98" s="282"/>
      <c r="M98" s="282"/>
      <c r="N98" s="282"/>
      <c r="O98" s="282"/>
      <c r="P98" s="282"/>
      <c r="Q98" s="282"/>
      <c r="R98" s="282"/>
      <c r="S98" s="282"/>
      <c r="T98" s="282"/>
      <c r="U98" s="282"/>
      <c r="V98" s="420"/>
      <c r="W98" s="282"/>
      <c r="X98" s="282"/>
      <c r="Y98" s="282"/>
      <c r="Z98" s="282"/>
      <c r="AA98" s="282"/>
      <c r="AB98" s="282"/>
      <c r="AC98" s="282"/>
      <c r="AD98" s="282"/>
      <c r="AE98" s="282"/>
      <c r="AF98" s="282"/>
      <c r="AG98" s="282"/>
      <c r="AH98" s="282"/>
      <c r="AI98" s="282"/>
      <c r="AJ98" s="282"/>
      <c r="AK98" s="282"/>
      <c r="AL98" s="282"/>
      <c r="AM98" s="282"/>
      <c r="AN98" s="282"/>
      <c r="AO98" s="282"/>
      <c r="AP98" s="282"/>
      <c r="AQ98" s="282"/>
    </row>
    <row r="99" spans="1:70" s="282" customFormat="1" ht="18.9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row>
    <row r="100" spans="1:70" s="339" customFormat="1" ht="21" customHeight="1">
      <c r="A100" s="0"/>
      <c r="B100" s="0"/>
      <c r="C100" s="0"/>
      <c r="D100" s="0"/>
      <c r="E100" s="0"/>
      <c r="F100" s="0"/>
      <c r="G100" s="0"/>
      <c r="H100" s="0"/>
      <c r="I100" s="0"/>
      <c r="J100" s="0"/>
      <c r="K100" s="0"/>
      <c r="L100" s="0"/>
      <c r="M100" s="0"/>
      <c r="N100" s="0"/>
      <c r="O100" s="0"/>
      <c r="P100" s="0"/>
      <c r="Q100" s="0"/>
      <c r="R100" s="0"/>
      <c r="S100" s="0"/>
      <c r="T100" s="0"/>
      <c r="U100" s="0"/>
      <c r="V100" s="344">
        <v>2</v>
      </c>
      <c r="W100" s="0"/>
      <c r="X100" s="0"/>
      <c r="Y100" s="0"/>
      <c r="Z100" s="0"/>
      <c r="AA100" s="0"/>
      <c r="AB100" s="0"/>
      <c r="AC100" s="0"/>
      <c r="AD100" s="0"/>
      <c r="AE100" s="0"/>
      <c r="AF100" s="0"/>
      <c r="AG100" s="0"/>
      <c r="AH100" s="0"/>
      <c r="AI100" s="0"/>
      <c r="AJ100" s="0"/>
      <c r="AK100" s="0"/>
      <c r="AL100" s="0"/>
      <c r="AM100" s="0"/>
      <c r="AN100" s="0"/>
      <c r="AO100" s="0"/>
      <c r="AP100" s="0"/>
      <c r="AQ100" s="0"/>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row>
    <row r="101" spans="1:70" s="339" customFormat="1" ht="21" customHeight="1">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row>
    <row r="102" spans="1:70" s="339" customFormat="1" ht="21" customHeight="1">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row>
  </sheetData>
  <sheetProtection password="CF8E" sheet="1" objects="1" scenarios="1" formatCells="0" selectLockedCells="1"/>
  <mergeCells count="122">
    <mergeCell ref="B2:K2"/>
    <mergeCell ref="L2:AE2"/>
    <mergeCell ref="AG2:AQ2"/>
    <mergeCell ref="AS2:BC2"/>
    <mergeCell ref="B3:K3"/>
    <mergeCell ref="L3:N3"/>
    <mergeCell ref="O3:W3"/>
    <mergeCell ref="X3:AC3"/>
    <mergeCell ref="AG3:AQ3"/>
    <mergeCell ref="AS3:BC3"/>
    <mergeCell ref="B4:K4"/>
    <mergeCell ref="L4:Z4"/>
    <mergeCell ref="L5:Z5"/>
    <mergeCell ref="L6:Z6"/>
    <mergeCell ref="B7:K7"/>
    <mergeCell ref="L7:N7"/>
    <mergeCell ref="O7:P7"/>
    <mergeCell ref="Q7:R7"/>
    <mergeCell ref="S7:T7"/>
    <mergeCell ref="U7:V7"/>
    <mergeCell ref="W7:X7"/>
    <mergeCell ref="Y7:Z7"/>
    <mergeCell ref="B8:E8"/>
    <mergeCell ref="F8:K8"/>
    <mergeCell ref="L8:N8"/>
    <mergeCell ref="O8:P8"/>
    <mergeCell ref="Q8:R8"/>
    <mergeCell ref="S8:T8"/>
    <mergeCell ref="U8:V8"/>
    <mergeCell ref="W8:X8"/>
    <mergeCell ref="Y8:Z8"/>
    <mergeCell ref="B9:E9"/>
    <mergeCell ref="F9:K9"/>
    <mergeCell ref="L9:N9"/>
    <mergeCell ref="O9:P9"/>
    <mergeCell ref="Q9:R9"/>
    <mergeCell ref="S9:T9"/>
    <mergeCell ref="U9:V9"/>
    <mergeCell ref="W9:X9"/>
    <mergeCell ref="Y9:Z9"/>
    <mergeCell ref="B10:K10"/>
    <mergeCell ref="L10:N10"/>
    <mergeCell ref="B11:E11"/>
    <mergeCell ref="F11:K11"/>
    <mergeCell ref="L11:AE11"/>
    <mergeCell ref="B12:E12"/>
    <mergeCell ref="F12:K12"/>
    <mergeCell ref="L12:AE12"/>
    <mergeCell ref="B13:E13"/>
    <mergeCell ref="F13:K13"/>
    <mergeCell ref="L13:AE13"/>
    <mergeCell ref="B14:E14"/>
    <mergeCell ref="F14:K14"/>
    <mergeCell ref="L14:AE14"/>
    <mergeCell ref="AE15:AL15"/>
    <mergeCell ref="B23:C23"/>
    <mergeCell ref="D23:H23"/>
    <mergeCell ref="B25:C25"/>
    <mergeCell ref="D25:H25"/>
    <mergeCell ref="B27:C27"/>
    <mergeCell ref="D27:H27"/>
    <mergeCell ref="L27:O27"/>
    <mergeCell ref="AW27:BE27"/>
    <mergeCell ref="D28:I28"/>
    <mergeCell ref="L28:O28"/>
    <mergeCell ref="AW28:BE28"/>
    <mergeCell ref="B29:C29"/>
    <mergeCell ref="D29:H29"/>
    <mergeCell ref="O29:AJ29"/>
    <mergeCell ref="AK29:AL29"/>
    <mergeCell ref="AB30:AJ30"/>
    <mergeCell ref="B31:C31"/>
    <mergeCell ref="D31:H31"/>
    <mergeCell ref="R31:V31"/>
    <mergeCell ref="B32:C32"/>
    <mergeCell ref="D32:H32"/>
    <mergeCell ref="AC32:AD32"/>
    <mergeCell ref="AW32:BE32"/>
    <mergeCell ref="AW33:BE33"/>
    <mergeCell ref="BF38:BI38"/>
    <mergeCell ref="W41:AP41"/>
    <mergeCell ref="W43:AP43"/>
    <mergeCell ref="AB45:AK45"/>
    <mergeCell ref="AA48:AO48"/>
    <mergeCell ref="AA49:AO49"/>
    <mergeCell ref="AA50:AO50"/>
    <mergeCell ref="AA51:AE51"/>
    <mergeCell ref="AG51:AM51"/>
    <mergeCell ref="AN51:AP51"/>
    <mergeCell ref="N66:AH66"/>
    <mergeCell ref="N67:AH67"/>
    <mergeCell ref="O76:W76"/>
    <mergeCell ref="X76:AE76"/>
    <mergeCell ref="AF76:AH76"/>
    <mergeCell ref="E85:F85"/>
    <mergeCell ref="L21:AG22"/>
    <mergeCell ref="L23:AQ24"/>
    <mergeCell ref="L25:AQ26"/>
    <mergeCell ref="J27:J28"/>
    <mergeCell ref="L59:AH61"/>
    <mergeCell ref="F66:M67"/>
    <mergeCell ref="AI66:AO67"/>
    <mergeCell ref="F68:J69"/>
    <mergeCell ref="K68:M69"/>
    <mergeCell ref="N68:AE69"/>
    <mergeCell ref="AF68:AH69"/>
    <mergeCell ref="AI68:AO69"/>
    <mergeCell ref="F70:J71"/>
    <mergeCell ref="K70:M71"/>
    <mergeCell ref="N70:AE71"/>
    <mergeCell ref="AF70:AH71"/>
    <mergeCell ref="AI70:AO71"/>
    <mergeCell ref="F72:J73"/>
    <mergeCell ref="K72:M73"/>
    <mergeCell ref="N72:AE73"/>
    <mergeCell ref="AF72:AH73"/>
    <mergeCell ref="AI72:AO73"/>
    <mergeCell ref="F74:M76"/>
    <mergeCell ref="N74:AE75"/>
    <mergeCell ref="AF74:AH75"/>
    <mergeCell ref="AI74:AO76"/>
    <mergeCell ref="G85:AQ86"/>
  </mergeCells>
  <phoneticPr fontId="21"/>
  <conditionalFormatting sqref="E79:AO86">
    <cfRule type="expression" dxfId="35" priority="1" stopIfTrue="1">
      <formula>$L$12&lt;&gt;"要"</formula>
    </cfRule>
  </conditionalFormatting>
  <dataValidations count="1">
    <dataValidation type="list" allowBlank="0" showDropDown="0" showInputMessage="1" showErrorMessage="1" sqref="L10:N10">
      <formula1>"要,不要"</formula1>
    </dataValidation>
  </dataValidations>
  <pageMargins left="0.47" right="0.17" top="0.78740157480314965" bottom="0.19685039370078741" header="0.51181102362204722" footer="0.51181102362204722"/>
  <pageSetup paperSize="9" fitToWidth="1" fitToHeight="1" orientation="portrait" usePrinterDefaults="1" r:id="rId1"/>
  <headerFooter alignWithMargins="0"/>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25</vt:i4>
      </vt:variant>
    </vt:vector>
  </HeadingPairs>
  <TitlesOfParts>
    <vt:vector size="25" baseType="lpstr">
      <vt:lpstr>目次</vt:lpstr>
      <vt:lpstr>着手届</vt:lpstr>
      <vt:lpstr>着手届(JV)</vt:lpstr>
      <vt:lpstr>工程表</vt:lpstr>
      <vt:lpstr>工程表 (JV)</vt:lpstr>
      <vt:lpstr>選任届</vt:lpstr>
      <vt:lpstr>選任届(JV)</vt:lpstr>
      <vt:lpstr>契約書（300万円未満）</vt:lpstr>
      <vt:lpstr>契約書（300万円未満・予定表有）</vt:lpstr>
      <vt:lpstr>契約書（300万円以上）</vt:lpstr>
      <vt:lpstr>契約書（300万円以上・予定表有）</vt:lpstr>
      <vt:lpstr>契約書（300万円以上　議決用・単体）</vt:lpstr>
      <vt:lpstr>契約書（300万円以上　議決用・JV）</vt:lpstr>
      <vt:lpstr>契約書（300万円以上　議決用・3JV）</vt:lpstr>
      <vt:lpstr>契約書（300万円以上・議決不要・JV）</vt:lpstr>
      <vt:lpstr>変更契約書</vt:lpstr>
      <vt:lpstr>変更契約書 (JV）</vt:lpstr>
      <vt:lpstr>特約条項</vt:lpstr>
      <vt:lpstr>ﾘｻｲｸﾙ(解体)</vt:lpstr>
      <vt:lpstr>ﾘｻｲｸﾙ(新築)</vt:lpstr>
      <vt:lpstr>ﾘｻｲｸﾙ(その他)</vt:lpstr>
      <vt:lpstr>ﾘｻｲｸﾙ（別紙）</vt:lpstr>
      <vt:lpstr>免税事業者届</vt:lpstr>
      <vt:lpstr>中間</vt:lpstr>
      <vt:lpstr>中間(JV)</vt:lpstr>
    </vt:vector>
  </TitlesOfParts>
  <LinksUpToDate>false</LinksUpToDate>
  <SharedDoc>false</SharedDoc>
  <HyperlinksChanged>false</HyperlinksChanged>
  <AppVersion>4.1.2</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津山市</dc:creator>
  <cp:lastModifiedBy>user</cp:lastModifiedBy>
  <cp:lastPrinted>2023-04-11T01:30:21Z</cp:lastPrinted>
  <dcterms:created xsi:type="dcterms:W3CDTF">2010-02-22T05:22:52Z</dcterms:created>
  <dcterms:modified xsi:type="dcterms:W3CDTF">2024-03-22T05:53:56Z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3" baseType="lpwstr">
      <vt:lpwstr>2.1.10.0</vt:lpwstr>
      <vt:lpwstr>2.1.8.0</vt:lpwstr>
      <vt:lpwstr>3.1.2.0</vt:lpwstr>
    </vt:vector>
  </property>
  <property fmtid="{DCFEDD21-7773-49B2-8022-6FC58DB5260B}" pid="3" name="LastSavedVersion">
    <vt:lpwstr>3.1.2.0</vt:lpwstr>
  </property>
  <property fmtid="{DCFEDD21-7773-49B2-8022-6FC58DB5260B}" pid="4" name="LastSavedDate">
    <vt:filetime>2024-03-22T05:53:56Z</vt:filetime>
  </property>
</Properties>
</file>