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4485" tabRatio="910"/>
  </bookViews>
  <sheets>
    <sheet name="別紙様式１　事業計画書" sheetId="1" r:id="rId1"/>
    <sheet name="（記入例）別紙様式１　事業計画書 " sheetId="2" r:id="rId2"/>
    <sheet name="別紙様式１別添　賃金改善内訳" sheetId="6" r:id="rId3"/>
    <sheet name="（記入例）別紙様式１別添　賃金改善内訳" sheetId="4" r:id="rId4"/>
    <sheet name="別紙様式２　事業実績報告書" sheetId="14" r:id="rId5"/>
    <sheet name="別紙様式２別添１　賃金改善内訳 " sheetId="15" r:id="rId6"/>
    <sheet name="別紙様式２別添２ 職員ごとの賃金改善額（月別）" sheetId="17" r:id="rId7"/>
    <sheet name="参考" sheetId="3" r:id="rId8"/>
  </sheets>
  <definedNames>
    <definedName name="ss">#REF!</definedName>
    <definedName name="bbbb">#REF!</definedName>
    <definedName name="aaaa">#REF!</definedName>
    <definedName name="保育所別民改費担当者一覧">#REF!</definedName>
    <definedName name="_xlnm.Print_Area" localSheetId="0">'別紙様式１　事業計画書'!$A$1:$AI$40</definedName>
    <definedName name="_xlnm.Print_Area" localSheetId="1">'（記入例）別紙様式１　事業計画書 '!$A$1:$AI$40</definedName>
    <definedName name="_xlnm.Print_Area" localSheetId="3">'（記入例）別紙様式１別添　賃金改善内訳'!$A$1:$T$83</definedName>
    <definedName name="_xlnm.Print_Titles" localSheetId="3">'（記入例）別紙様式１別添　賃金改善内訳'!$1:$6</definedName>
    <definedName name="_xlnm.Print_Area" localSheetId="2">'別紙様式１別添　賃金改善内訳'!$A$1:$T$83</definedName>
    <definedName name="_xlnm.Print_Titles" localSheetId="2">'別紙様式１別添　賃金改善内訳'!$1:$6</definedName>
    <definedName name="_xlnm.Print_Area" localSheetId="4">'別紙様式２　事業実績報告書'!$A$1:$AI$40</definedName>
    <definedName name="_xlnm.Print_Area" localSheetId="5">'別紙様式２別添１　賃金改善内訳 '!$A$1:$T$84</definedName>
    <definedName name="_xlnm.Print_Titles" localSheetId="5">'別紙様式２別添１　賃金改善内訳 '!$1:$6</definedName>
    <definedName name="_xlnm.Print_Area" localSheetId="6">'別紙様式２別添２ 職員ごとの賃金改善額（月別）'!$A$1:$Y$82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長谷川 大地(hasegawa-daichi.d37)</author>
  </authors>
  <commentList>
    <comment ref="B10" authorId="0">
      <text>
        <r>
          <rPr>
            <b/>
            <sz val="9"/>
            <color indexed="81"/>
            <rFont val="MS P ゴシック"/>
          </rPr>
          <t>令和４年２月～９月の間の期間で記入すること</t>
        </r>
      </text>
    </comment>
    <comment ref="R27" authorId="0">
      <text>
        <r>
          <rPr>
            <b/>
            <sz val="9"/>
            <color indexed="81"/>
            <rFont val="MS P ゴシック"/>
          </rPr>
          <t>「周知していない」を選択した場合は対象外</t>
        </r>
      </text>
    </comment>
    <comment ref="R29" authorId="0">
      <text>
        <r>
          <rPr>
            <b/>
            <sz val="9"/>
            <color indexed="81"/>
            <rFont val="MS P ゴシック"/>
          </rPr>
          <t>「継続しない」を選択した場合は対象外</t>
        </r>
      </text>
    </comment>
  </commentList>
</comments>
</file>

<file path=xl/comments2.xml><?xml version="1.0" encoding="utf-8"?>
<comments xmlns="http://schemas.openxmlformats.org/spreadsheetml/2006/main">
  <authors>
    <author>長谷川 大地(hasegawa-daichi.d37)</author>
  </authors>
  <commentList>
    <comment ref="B10" authorId="0">
      <text>
        <r>
          <rPr>
            <b/>
            <sz val="9"/>
            <color indexed="81"/>
            <rFont val="HGｺﾞｼｯｸM"/>
          </rPr>
          <t>令和４年２月～９月の間の期間で記入すること（今回申請分は令和４年２月～３月）</t>
        </r>
      </text>
    </comment>
    <comment ref="R27" authorId="0">
      <text>
        <r>
          <rPr>
            <b/>
            <sz val="9"/>
            <color indexed="81"/>
            <rFont val="MS P ゴシック"/>
          </rPr>
          <t>「周知していない」を選択した場合は対象外</t>
        </r>
      </text>
    </comment>
    <comment ref="R29" authorId="0">
      <text>
        <r>
          <rPr>
            <b/>
            <sz val="9"/>
            <color indexed="81"/>
            <rFont val="MS P ゴシック"/>
          </rPr>
          <t>「継続しない」を選択した場合は対象外</t>
        </r>
      </text>
    </comment>
  </commentList>
</comments>
</file>

<file path=xl/comments3.xml><?xml version="1.0" encoding="utf-8"?>
<comments xmlns="http://schemas.openxmlformats.org/spreadsheetml/2006/main">
  <authors>
    <author>長谷川 大地(hasegawa-daichi.d37)</author>
  </authors>
  <commentList>
    <comment ref="B10" authorId="0">
      <text>
        <r>
          <rPr>
            <b/>
            <sz val="9"/>
            <color indexed="81"/>
            <rFont val="MS P ゴシック"/>
          </rPr>
          <t>令和４年２月～９月の間の期間で記入すること</t>
        </r>
      </text>
    </comment>
    <comment ref="R27" authorId="0">
      <text>
        <r>
          <rPr>
            <b/>
            <sz val="9"/>
            <color indexed="81"/>
            <rFont val="MS P ゴシック"/>
          </rPr>
          <t>「周知していない」を選択した場合は対象外</t>
        </r>
      </text>
    </comment>
    <comment ref="R29" authorId="0">
      <text>
        <r>
          <rPr>
            <b/>
            <sz val="9"/>
            <color indexed="81"/>
            <rFont val="MS P ゴシック"/>
          </rPr>
          <t>「継続しない」を選択した場合は対象外</t>
        </r>
      </text>
    </comment>
  </commentList>
</comments>
</file>

<file path=xl/comments4.xml><?xml version="1.0" encoding="utf-8"?>
<comments xmlns="http://schemas.openxmlformats.org/spreadsheetml/2006/main">
  <authors>
    <author>今野 健宏(konno-takehiro)</author>
  </authors>
  <commentList>
    <comment ref="O8" authorId="0">
      <text>
        <r>
          <rPr>
            <sz val="9"/>
            <color indexed="81"/>
            <rFont val="MS P ゴシック"/>
          </rPr>
          <t>別添２に記載</t>
        </r>
      </text>
    </comment>
    <comment ref="C8" authorId="0">
      <text>
        <r>
          <rPr>
            <sz val="9"/>
            <color indexed="81"/>
            <rFont val="MS P ゴシック"/>
          </rPr>
          <t>別添２に記載</t>
        </r>
      </text>
    </comment>
    <comment ref="C47" authorId="0">
      <text>
        <r>
          <rPr>
            <sz val="9"/>
            <color indexed="81"/>
            <rFont val="MS P ゴシック"/>
          </rPr>
          <t>別添２に記載</t>
        </r>
      </text>
    </comment>
    <comment ref="O47" authorId="0">
      <text>
        <r>
          <rPr>
            <sz val="9"/>
            <color indexed="81"/>
            <rFont val="MS P ゴシック"/>
          </rPr>
          <t>別添２に記載</t>
        </r>
      </text>
    </comment>
  </commentList>
</comments>
</file>

<file path=xl/sharedStrings.xml><?xml version="1.0" encoding="utf-8"?>
<sst xmlns="http://schemas.openxmlformats.org/spreadsheetml/2006/main" xmlns:r="http://schemas.openxmlformats.org/officeDocument/2006/relationships" count="133" uniqueCount="133">
  <si>
    <t>⑭１月当たりの平均賃金改善額</t>
    <rPh sb="2" eb="3">
      <t>ガツ</t>
    </rPh>
    <rPh sb="3" eb="4">
      <t>ア</t>
    </rPh>
    <rPh sb="7" eb="9">
      <t>ヘイキン</t>
    </rPh>
    <rPh sb="9" eb="11">
      <t>チンギン</t>
    </rPh>
    <rPh sb="11" eb="13">
      <t>カイゼン</t>
    </rPh>
    <rPh sb="13" eb="14">
      <t>ガク</t>
    </rPh>
    <phoneticPr fontId="3"/>
  </si>
  <si>
    <t>賃金改善額の2/3以上が基本給又は決まって毎月支払う手当による改善の判定（⑳≧⑲×2/3）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3"/>
  </si>
  <si>
    <t>　※「×」の場合は事業の対象外</t>
    <rPh sb="6" eb="8">
      <t>バアイ</t>
    </rPh>
    <rPh sb="9" eb="11">
      <t>ジギョウ</t>
    </rPh>
    <rPh sb="12" eb="15">
      <t>タイショウガイ</t>
    </rPh>
    <phoneticPr fontId="3"/>
  </si>
  <si>
    <t>別紙様式１</t>
    <rPh sb="0" eb="2">
      <t>ベッシ</t>
    </rPh>
    <rPh sb="2" eb="4">
      <t>ヨウシキ</t>
    </rPh>
    <phoneticPr fontId="3"/>
  </si>
  <si>
    <t>～</t>
  </si>
  <si>
    <t>放課後児童支援員等処遇改善臨時特例事業賃金改善計画書</t>
    <rPh sb="0" eb="3">
      <t>ホウカゴ</t>
    </rPh>
    <rPh sb="3" eb="5">
      <t>ジドウ</t>
    </rPh>
    <rPh sb="5" eb="8">
      <t>シエンイン</t>
    </rPh>
    <rPh sb="8" eb="9">
      <t>トウ</t>
    </rPh>
    <rPh sb="9" eb="11">
      <t>ショグウ</t>
    </rPh>
    <rPh sb="11" eb="13">
      <t>カイゼン</t>
    </rPh>
    <rPh sb="13" eb="15">
      <t>リンジ</t>
    </rPh>
    <rPh sb="15" eb="17">
      <t>トクレイ</t>
    </rPh>
    <rPh sb="17" eb="19">
      <t>ジギョウ</t>
    </rPh>
    <rPh sb="19" eb="21">
      <t>チンギン</t>
    </rPh>
    <rPh sb="21" eb="23">
      <t>カイゼン</t>
    </rPh>
    <rPh sb="23" eb="26">
      <t>ケイカクショ</t>
    </rPh>
    <phoneticPr fontId="3"/>
  </si>
  <si>
    <t>市町村名</t>
    <rPh sb="0" eb="3">
      <t>シチョウソン</t>
    </rPh>
    <rPh sb="3" eb="4">
      <t>メイ</t>
    </rPh>
    <phoneticPr fontId="3"/>
  </si>
  <si>
    <t>①　事業実施期間</t>
    <rPh sb="2" eb="4">
      <t>ジギョウ</t>
    </rPh>
    <rPh sb="4" eb="6">
      <t>ジッシ</t>
    </rPh>
    <rPh sb="6" eb="8">
      <t>キカン</t>
    </rPh>
    <phoneticPr fontId="3"/>
  </si>
  <si>
    <t>別紙様式２別添２</t>
    <rPh sb="0" eb="2">
      <t>ベッシ</t>
    </rPh>
    <rPh sb="2" eb="4">
      <t>ヨウシキ</t>
    </rPh>
    <rPh sb="5" eb="7">
      <t>ベッテン</t>
    </rPh>
    <phoneticPr fontId="3"/>
  </si>
  <si>
    <t>令和</t>
    <rPh sb="0" eb="2">
      <t>レイワ</t>
    </rPh>
    <phoneticPr fontId="3"/>
  </si>
  <si>
    <t>その他</t>
    <rPh sb="2" eb="3">
      <t>タ</t>
    </rPh>
    <phoneticPr fontId="3"/>
  </si>
  <si>
    <t>１．補助額</t>
    <rPh sb="2" eb="4">
      <t>ホジョ</t>
    </rPh>
    <rPh sb="4" eb="5">
      <t>ガク</t>
    </rPh>
    <phoneticPr fontId="3"/>
  </si>
  <si>
    <t>⑨補助基準額
（③×④or⑦×⑧）</t>
    <rPh sb="1" eb="3">
      <t>ホジョ</t>
    </rPh>
    <rPh sb="3" eb="5">
      <t>キジュン</t>
    </rPh>
    <rPh sb="5" eb="6">
      <t>ガク</t>
    </rPh>
    <phoneticPr fontId="3"/>
  </si>
  <si>
    <t>月</t>
    <rPh sb="0" eb="1">
      <t>ガツ</t>
    </rPh>
    <phoneticPr fontId="3"/>
  </si>
  <si>
    <t>（令和４年度）</t>
    <rPh sb="1" eb="3">
      <t>レイワ</t>
    </rPh>
    <rPh sb="4" eb="6">
      <t>ネンド</t>
    </rPh>
    <phoneticPr fontId="3"/>
  </si>
  <si>
    <t>※黄色のセルについて記入をお願いします。</t>
    <rPh sb="1" eb="3">
      <t>キイロ</t>
    </rPh>
    <rPh sb="10" eb="12">
      <t>キニュウ</t>
    </rPh>
    <rPh sb="14" eb="15">
      <t>ネガ</t>
    </rPh>
    <phoneticPr fontId="3"/>
  </si>
  <si>
    <t>年</t>
    <rPh sb="0" eb="1">
      <t>ネン</t>
    </rPh>
    <phoneticPr fontId="3"/>
  </si>
  <si>
    <t>本事業による賃金改善に係る計画の具体的内容を職員に周知</t>
  </si>
  <si>
    <t>円</t>
    <rPh sb="0" eb="1">
      <t>エン</t>
    </rPh>
    <phoneticPr fontId="3"/>
  </si>
  <si>
    <t>２．賃金改善額</t>
    <rPh sb="2" eb="4">
      <t>チンギン</t>
    </rPh>
    <rPh sb="4" eb="6">
      <t>カイゼン</t>
    </rPh>
    <rPh sb="6" eb="7">
      <t>ガク</t>
    </rPh>
    <phoneticPr fontId="3"/>
  </si>
  <si>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3"/>
  </si>
  <si>
    <t>⑦　賃金改善額</t>
    <rPh sb="2" eb="4">
      <t>チンギン</t>
    </rPh>
    <rPh sb="4" eb="6">
      <t>カイゼン</t>
    </rPh>
    <rPh sb="6" eb="7">
      <t>ガク</t>
    </rPh>
    <phoneticPr fontId="3"/>
  </si>
  <si>
    <t>日</t>
    <rPh sb="0" eb="1">
      <t>ニチ</t>
    </rPh>
    <phoneticPr fontId="3"/>
  </si>
  <si>
    <t>⑫１月当たりの平均賃金改善額</t>
    <rPh sb="2" eb="3">
      <t>ガツ</t>
    </rPh>
    <rPh sb="3" eb="4">
      <t>ア</t>
    </rPh>
    <rPh sb="7" eb="9">
      <t>ヘイキン</t>
    </rPh>
    <rPh sb="9" eb="11">
      <t>チンギン</t>
    </rPh>
    <rPh sb="11" eb="13">
      <t>カイゼン</t>
    </rPh>
    <rPh sb="13" eb="14">
      <t>ガク</t>
    </rPh>
    <phoneticPr fontId="3"/>
  </si>
  <si>
    <t>：</t>
  </si>
  <si>
    <t>（令和３年度）</t>
    <rPh sb="1" eb="3">
      <t>レイワ</t>
    </rPh>
    <rPh sb="4" eb="6">
      <t>ネンド</t>
    </rPh>
    <phoneticPr fontId="3"/>
  </si>
  <si>
    <t>代表者名</t>
    <rPh sb="0" eb="3">
      <t>ダイヒョウシャ</t>
    </rPh>
    <rPh sb="3" eb="4">
      <t>メイ</t>
    </rPh>
    <phoneticPr fontId="3"/>
  </si>
  <si>
    <t>放課後児童クラブ名（支援の単位名）</t>
    <rPh sb="0" eb="3">
      <t>ホウカゴ</t>
    </rPh>
    <rPh sb="3" eb="5">
      <t>ジドウ</t>
    </rPh>
    <rPh sb="8" eb="9">
      <t>メイ</t>
    </rPh>
    <rPh sb="10" eb="12">
      <t>シエン</t>
    </rPh>
    <rPh sb="13" eb="15">
      <t>タンイ</t>
    </rPh>
    <rPh sb="15" eb="16">
      <t>メイ</t>
    </rPh>
    <phoneticPr fontId="3"/>
  </si>
  <si>
    <t>放課後児童クラブ名（支援単位名）</t>
    <rPh sb="0" eb="3">
      <t>ホウカゴ</t>
    </rPh>
    <rPh sb="3" eb="5">
      <t>ジドウ</t>
    </rPh>
    <rPh sb="8" eb="9">
      <t>メイ</t>
    </rPh>
    <rPh sb="10" eb="12">
      <t>シエン</t>
    </rPh>
    <rPh sb="12" eb="14">
      <t>タンイ</t>
    </rPh>
    <rPh sb="14" eb="15">
      <t>メイ</t>
    </rPh>
    <phoneticPr fontId="3"/>
  </si>
  <si>
    <t>別紙様式２別添１</t>
    <rPh sb="0" eb="2">
      <t>ベッシ</t>
    </rPh>
    <rPh sb="2" eb="4">
      <t>ヨウシキ</t>
    </rPh>
    <rPh sb="5" eb="7">
      <t>ベッテン</t>
    </rPh>
    <phoneticPr fontId="3"/>
  </si>
  <si>
    <t>※黄色のセルについて記入をお願いいたします。</t>
    <rPh sb="1" eb="3">
      <t>キイロ</t>
    </rPh>
    <rPh sb="10" eb="12">
      <t>キニュウ</t>
    </rPh>
    <rPh sb="14" eb="15">
      <t>ネガ</t>
    </rPh>
    <phoneticPr fontId="3"/>
  </si>
  <si>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3"/>
  </si>
  <si>
    <t>NO.</t>
  </si>
  <si>
    <t>別紙様式１別添</t>
    <rPh sb="0" eb="2">
      <t>ベッシ</t>
    </rPh>
    <rPh sb="2" eb="4">
      <t>ヨウシキ</t>
    </rPh>
    <rPh sb="5" eb="7">
      <t>ベッテン</t>
    </rPh>
    <phoneticPr fontId="3"/>
  </si>
  <si>
    <t>①職種</t>
    <rPh sb="1" eb="3">
      <t>ショクシュ</t>
    </rPh>
    <phoneticPr fontId="3"/>
  </si>
  <si>
    <t>職員名</t>
    <rPh sb="0" eb="2">
      <t>ショクイン</t>
    </rPh>
    <rPh sb="2" eb="3">
      <t>メイ</t>
    </rPh>
    <phoneticPr fontId="3"/>
  </si>
  <si>
    <t>※行が足りない場合は適宜追加すること。</t>
    <rPh sb="1" eb="2">
      <t>ギョウ</t>
    </rPh>
    <rPh sb="3" eb="4">
      <t>タ</t>
    </rPh>
    <rPh sb="7" eb="9">
      <t>バアイ</t>
    </rPh>
    <rPh sb="10" eb="12">
      <t>テキギ</t>
    </rPh>
    <rPh sb="12" eb="14">
      <t>ツイカ</t>
    </rPh>
    <phoneticPr fontId="3"/>
  </si>
  <si>
    <t>賃金改善内訳（職員別内訳）</t>
    <rPh sb="0" eb="2">
      <t>チンギン</t>
    </rPh>
    <rPh sb="2" eb="4">
      <t>カイゼン</t>
    </rPh>
    <rPh sb="4" eb="6">
      <t>ウチワケ</t>
    </rPh>
    <rPh sb="7" eb="9">
      <t>ショクイン</t>
    </rPh>
    <rPh sb="9" eb="10">
      <t>ベツ</t>
    </rPh>
    <rPh sb="10" eb="12">
      <t>ウチワケ</t>
    </rPh>
    <phoneticPr fontId="3"/>
  </si>
  <si>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3"/>
  </si>
  <si>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3"/>
  </si>
  <si>
    <t>事業実施期間</t>
    <rPh sb="0" eb="2">
      <t>ジギョウ</t>
    </rPh>
    <rPh sb="2" eb="4">
      <t>ジッシ</t>
    </rPh>
    <rPh sb="4" eb="6">
      <t>キカン</t>
    </rPh>
    <phoneticPr fontId="3"/>
  </si>
  <si>
    <t>賃金改善対象者数</t>
    <rPh sb="0" eb="2">
      <t>チンギン</t>
    </rPh>
    <rPh sb="2" eb="4">
      <t>カイゼン</t>
    </rPh>
    <rPh sb="4" eb="7">
      <t>タイショウシャ</t>
    </rPh>
    <rPh sb="7" eb="8">
      <t>スウ</t>
    </rPh>
    <phoneticPr fontId="3"/>
  </si>
  <si>
    <t>賃金改善額（７月）</t>
    <rPh sb="0" eb="2">
      <t>チンギン</t>
    </rPh>
    <rPh sb="2" eb="4">
      <t>カイゼン</t>
    </rPh>
    <rPh sb="4" eb="5">
      <t>ガク</t>
    </rPh>
    <rPh sb="7" eb="8">
      <t>ガツ</t>
    </rPh>
    <phoneticPr fontId="3"/>
  </si>
  <si>
    <t>常勤職員</t>
    <rPh sb="0" eb="2">
      <t>ジョウキン</t>
    </rPh>
    <rPh sb="2" eb="4">
      <t>ショクイン</t>
    </rPh>
    <phoneticPr fontId="3"/>
  </si>
  <si>
    <t>非常勤職員</t>
    <rPh sb="0" eb="3">
      <t>ヒジョウキン</t>
    </rPh>
    <rPh sb="3" eb="5">
      <t>ショクイン</t>
    </rPh>
    <phoneticPr fontId="3"/>
  </si>
  <si>
    <t>補助員</t>
  </si>
  <si>
    <t>賃金改善実施月数</t>
    <rPh sb="0" eb="2">
      <t>チンギン</t>
    </rPh>
    <rPh sb="2" eb="4">
      <t>カイゼン</t>
    </rPh>
    <rPh sb="4" eb="6">
      <t>ジッシ</t>
    </rPh>
    <rPh sb="6" eb="7">
      <t>ツキ</t>
    </rPh>
    <rPh sb="7" eb="8">
      <t>スウ</t>
    </rPh>
    <phoneticPr fontId="3"/>
  </si>
  <si>
    <t>＜参考＞</t>
    <rPh sb="1" eb="3">
      <t>サンコウ</t>
    </rPh>
    <phoneticPr fontId="3"/>
  </si>
  <si>
    <t>合計</t>
    <rPh sb="0" eb="2">
      <t>ゴウケイ</t>
    </rPh>
    <phoneticPr fontId="3"/>
  </si>
  <si>
    <t>本事業による賃金改善の令和４年10月分以降の継続の有無</t>
    <rPh sb="0" eb="1">
      <t>ホン</t>
    </rPh>
    <rPh sb="1" eb="3">
      <t>ジギョウ</t>
    </rPh>
    <rPh sb="6" eb="8">
      <t>チンギン</t>
    </rPh>
    <rPh sb="8" eb="10">
      <t>カイゼン</t>
    </rPh>
    <rPh sb="11" eb="13">
      <t>レイワ</t>
    </rPh>
    <rPh sb="14" eb="15">
      <t>ネン</t>
    </rPh>
    <rPh sb="17" eb="19">
      <t>ガツブン</t>
    </rPh>
    <rPh sb="19" eb="21">
      <t>イコウ</t>
    </rPh>
    <rPh sb="22" eb="24">
      <t>ケイゾク</t>
    </rPh>
    <rPh sb="25" eb="27">
      <t>ウム</t>
    </rPh>
    <phoneticPr fontId="3"/>
  </si>
  <si>
    <t>賃金改善額（９月）</t>
    <rPh sb="0" eb="2">
      <t>チンギン</t>
    </rPh>
    <rPh sb="2" eb="4">
      <t>カイゼン</t>
    </rPh>
    <rPh sb="4" eb="5">
      <t>ガク</t>
    </rPh>
    <rPh sb="7" eb="8">
      <t>ガツ</t>
    </rPh>
    <phoneticPr fontId="3"/>
  </si>
  <si>
    <t>別紙様式２</t>
    <rPh sb="0" eb="2">
      <t>ベッシ</t>
    </rPh>
    <rPh sb="2" eb="4">
      <t>ヨウシキ</t>
    </rPh>
    <phoneticPr fontId="3"/>
  </si>
  <si>
    <t>②　補助基準額（令和３年度）</t>
    <rPh sb="2" eb="4">
      <t>ホジョ</t>
    </rPh>
    <rPh sb="4" eb="6">
      <t>キジュン</t>
    </rPh>
    <rPh sb="6" eb="7">
      <t>ガク</t>
    </rPh>
    <rPh sb="8" eb="10">
      <t>レイワ</t>
    </rPh>
    <rPh sb="11" eb="13">
      <t>ネンド</t>
    </rPh>
    <phoneticPr fontId="3"/>
  </si>
  <si>
    <t>賃金改善額（５月）</t>
    <rPh sb="0" eb="2">
      <t>チンギン</t>
    </rPh>
    <rPh sb="2" eb="4">
      <t>カイゼン</t>
    </rPh>
    <rPh sb="4" eb="5">
      <t>ガク</t>
    </rPh>
    <rPh sb="7" eb="8">
      <t>ガツ</t>
    </rPh>
    <phoneticPr fontId="3"/>
  </si>
  <si>
    <t>②常勤・非常勤の別</t>
    <rPh sb="1" eb="3">
      <t>ジョウキン</t>
    </rPh>
    <rPh sb="4" eb="7">
      <t>ヒジョウキン</t>
    </rPh>
    <rPh sb="8" eb="9">
      <t>ベツ</t>
    </rPh>
    <phoneticPr fontId="3"/>
  </si>
  <si>
    <t>※賃金改善前後の賃金を定める規定等、必要な書類を添付すること。</t>
  </si>
  <si>
    <t>令和４年３月分</t>
    <rPh sb="0" eb="2">
      <t>レイワ</t>
    </rPh>
    <rPh sb="3" eb="4">
      <t>ネン</t>
    </rPh>
    <rPh sb="5" eb="6">
      <t>ガツ</t>
    </rPh>
    <rPh sb="6" eb="7">
      <t>ブン</t>
    </rPh>
    <phoneticPr fontId="3"/>
  </si>
  <si>
    <t>放課後児童支援員等処遇改善臨時特例事業賃金改善実績報告書</t>
    <rPh sb="0" eb="3">
      <t>ホウカゴ</t>
    </rPh>
    <rPh sb="3" eb="5">
      <t>ジドウ</t>
    </rPh>
    <rPh sb="5" eb="8">
      <t>シエンイン</t>
    </rPh>
    <rPh sb="8" eb="9">
      <t>トウ</t>
    </rPh>
    <rPh sb="9" eb="11">
      <t>ショグウ</t>
    </rPh>
    <rPh sb="11" eb="13">
      <t>カイゼン</t>
    </rPh>
    <rPh sb="13" eb="15">
      <t>リンジ</t>
    </rPh>
    <rPh sb="15" eb="17">
      <t>トクレイ</t>
    </rPh>
    <rPh sb="17" eb="19">
      <t>ジギョウ</t>
    </rPh>
    <rPh sb="19" eb="21">
      <t>チンギン</t>
    </rPh>
    <rPh sb="21" eb="23">
      <t>カイゼン</t>
    </rPh>
    <rPh sb="23" eb="25">
      <t>ジッセキ</t>
    </rPh>
    <rPh sb="25" eb="28">
      <t>ホウコクショ</t>
    </rPh>
    <phoneticPr fontId="3"/>
  </si>
  <si>
    <t>⑬備考</t>
    <rPh sb="1" eb="3">
      <t>ビコウ</t>
    </rPh>
    <phoneticPr fontId="3"/>
  </si>
  <si>
    <t>令和４年２月分</t>
    <rPh sb="0" eb="2">
      <t>レイワ</t>
    </rPh>
    <rPh sb="3" eb="4">
      <t>ネン</t>
    </rPh>
    <rPh sb="5" eb="6">
      <t>ガツ</t>
    </rPh>
    <rPh sb="6" eb="7">
      <t>ブン</t>
    </rPh>
    <phoneticPr fontId="3"/>
  </si>
  <si>
    <t>賃金改善額（４月）</t>
    <rPh sb="0" eb="2">
      <t>チンギン</t>
    </rPh>
    <rPh sb="2" eb="4">
      <t>カイゼン</t>
    </rPh>
    <rPh sb="4" eb="5">
      <t>ガク</t>
    </rPh>
    <rPh sb="7" eb="8">
      <t>ガツ</t>
    </rPh>
    <phoneticPr fontId="3"/>
  </si>
  <si>
    <t>基本給又は決まって毎月支払う手当</t>
    <rPh sb="0" eb="3">
      <t>キホンキュウ</t>
    </rPh>
    <rPh sb="3" eb="4">
      <t>マタ</t>
    </rPh>
    <rPh sb="5" eb="6">
      <t>キ</t>
    </rPh>
    <rPh sb="9" eb="11">
      <t>マイツキ</t>
    </rPh>
    <rPh sb="11" eb="13">
      <t>シハラ</t>
    </rPh>
    <rPh sb="14" eb="16">
      <t>テアテ</t>
    </rPh>
    <phoneticPr fontId="3"/>
  </si>
  <si>
    <t>賃金改善額（令和３年度）</t>
    <rPh sb="0" eb="2">
      <t>チンギン</t>
    </rPh>
    <rPh sb="2" eb="4">
      <t>カイゼン</t>
    </rPh>
    <rPh sb="4" eb="5">
      <t>ガク</t>
    </rPh>
    <rPh sb="6" eb="8">
      <t>レイワ</t>
    </rPh>
    <rPh sb="9" eb="11">
      <t>ネンド</t>
    </rPh>
    <phoneticPr fontId="3"/>
  </si>
  <si>
    <t>賃金改善額（令和４年度）</t>
    <rPh sb="0" eb="2">
      <t>チンギン</t>
    </rPh>
    <rPh sb="2" eb="4">
      <t>カイゼン</t>
    </rPh>
    <rPh sb="4" eb="5">
      <t>ガク</t>
    </rPh>
    <rPh sb="6" eb="8">
      <t>レイワ</t>
    </rPh>
    <rPh sb="9" eb="11">
      <t>ネンド</t>
    </rPh>
    <phoneticPr fontId="3"/>
  </si>
  <si>
    <t>賃金改善額（６月）</t>
    <rPh sb="0" eb="2">
      <t>チンギン</t>
    </rPh>
    <rPh sb="2" eb="4">
      <t>カイゼン</t>
    </rPh>
    <rPh sb="4" eb="5">
      <t>ガク</t>
    </rPh>
    <rPh sb="7" eb="8">
      <t>ガツ</t>
    </rPh>
    <phoneticPr fontId="3"/>
  </si>
  <si>
    <t>賃金改善額（８月）</t>
    <rPh sb="0" eb="2">
      <t>チンギン</t>
    </rPh>
    <rPh sb="2" eb="4">
      <t>カイゼン</t>
    </rPh>
    <rPh sb="4" eb="5">
      <t>ガク</t>
    </rPh>
    <rPh sb="7" eb="8">
      <t>ガツ</t>
    </rPh>
    <phoneticPr fontId="3"/>
  </si>
  <si>
    <t>賃金改善額（合計）</t>
    <rPh sb="0" eb="2">
      <t>チンギン</t>
    </rPh>
    <rPh sb="2" eb="4">
      <t>カイゼン</t>
    </rPh>
    <rPh sb="4" eb="5">
      <t>ガク</t>
    </rPh>
    <rPh sb="6" eb="8">
      <t>ゴウケイ</t>
    </rPh>
    <phoneticPr fontId="3"/>
  </si>
  <si>
    <t>○放課後児童支援員等処遇改善臨時特例事業を実施する期間</t>
  </si>
  <si>
    <t>職員別の１月当たりの賃金改善額内訳</t>
    <rPh sb="0" eb="2">
      <t>ショクイン</t>
    </rPh>
    <rPh sb="2" eb="3">
      <t>ベツ</t>
    </rPh>
    <rPh sb="5" eb="6">
      <t>ツキ</t>
    </rPh>
    <rPh sb="6" eb="7">
      <t>ア</t>
    </rPh>
    <rPh sb="10" eb="12">
      <t>チンギン</t>
    </rPh>
    <rPh sb="12" eb="14">
      <t>カイゼン</t>
    </rPh>
    <rPh sb="14" eb="15">
      <t>ガク</t>
    </rPh>
    <rPh sb="15" eb="17">
      <t>ウチワケ</t>
    </rPh>
    <phoneticPr fontId="3"/>
  </si>
  <si>
    <t>賃金改善等額合計（㉒）が補助額（⑯）以上</t>
    <rPh sb="0" eb="2">
      <t>チンギン</t>
    </rPh>
    <rPh sb="2" eb="4">
      <t>カイゼン</t>
    </rPh>
    <rPh sb="4" eb="5">
      <t>トウ</t>
    </rPh>
    <rPh sb="5" eb="6">
      <t>ガク</t>
    </rPh>
    <rPh sb="6" eb="8">
      <t>ゴウケイ</t>
    </rPh>
    <rPh sb="12" eb="15">
      <t>ホジョガク</t>
    </rPh>
    <rPh sb="18" eb="20">
      <t>イジョウ</t>
    </rPh>
    <phoneticPr fontId="3"/>
  </si>
  <si>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3"/>
  </si>
  <si>
    <t>賃金改善（見込）額</t>
    <rPh sb="0" eb="2">
      <t>チンギン</t>
    </rPh>
    <rPh sb="2" eb="4">
      <t>カイゼン</t>
    </rPh>
    <rPh sb="5" eb="7">
      <t>ミコミ</t>
    </rPh>
    <rPh sb="8" eb="9">
      <t>ガク</t>
    </rPh>
    <phoneticPr fontId="3"/>
  </si>
  <si>
    <t>○保育士等処遇改善臨時特例交付金交付要綱に定める職員１人当たりの単価をいう。</t>
    <rPh sb="1" eb="4">
      <t>ホイクシ</t>
    </rPh>
    <rPh sb="4" eb="5">
      <t>トウ</t>
    </rPh>
    <rPh sb="5" eb="7">
      <t>ショグウ</t>
    </rPh>
    <rPh sb="7" eb="9">
      <t>カイゼン</t>
    </rPh>
    <rPh sb="9" eb="11">
      <t>リンジ</t>
    </rPh>
    <rPh sb="11" eb="13">
      <t>トクレイ</t>
    </rPh>
    <rPh sb="13" eb="16">
      <t>コウフキン</t>
    </rPh>
    <rPh sb="16" eb="18">
      <t>コウフ</t>
    </rPh>
    <rPh sb="21" eb="22">
      <t>サダ</t>
    </rPh>
    <phoneticPr fontId="3"/>
  </si>
  <si>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3"/>
  </si>
  <si>
    <t>○放課後児童支援員等処遇改善臨時特例事業を実施する月数</t>
    <rPh sb="25" eb="26">
      <t>ツキ</t>
    </rPh>
    <rPh sb="26" eb="27">
      <t>スウ</t>
    </rPh>
    <phoneticPr fontId="3"/>
  </si>
  <si>
    <t>○放課後児童支援員等処遇改善臨時特例事業の実施により、職員について、雇用形態、職種、勤続年数、職責等が事業実施年度と同等の条件の下で、本事業実施前に適用されていた算定方法に基づく賃金水準を超えて、賃金を引き上げた合計額をいう。</t>
    <rPh sb="106" eb="109">
      <t>ゴウケイガク</t>
    </rPh>
    <phoneticPr fontId="3"/>
  </si>
  <si>
    <t>津山市</t>
    <rPh sb="0" eb="3">
      <t>ツヤマシ</t>
    </rPh>
    <phoneticPr fontId="3"/>
  </si>
  <si>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3"/>
  </si>
  <si>
    <t>○職員の賃金改善に伴い増加する法定福利費等の事業主負担分の合計額をいう。
○なお、法定福利費等の事業主負担分については、
「令和２年度における法定福利費等の事業主負担分の総額」÷「令和２年度における賃金の総額」×「賃金改善額」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phoneticPr fontId="3"/>
  </si>
  <si>
    <t>○放課後児童支援員等処遇改善臨時特例事業による賃金改善に係る計画の具体的な内容について職員に周知している場合は「周知している」を選択すること。
※「周知していない」を選択した場合は放課後児童支援員等処遇改善臨時特例事業の対象外となる。</t>
    <rPh sb="23" eb="25">
      <t>チンギン</t>
    </rPh>
    <rPh sb="25" eb="27">
      <t>カイゼン</t>
    </rPh>
    <rPh sb="28" eb="29">
      <t>カカ</t>
    </rPh>
    <rPh sb="30" eb="32">
      <t>ケイカク</t>
    </rPh>
    <rPh sb="33" eb="36">
      <t>グタイテキ</t>
    </rPh>
    <rPh sb="37" eb="39">
      <t>ナイヨウ</t>
    </rPh>
    <rPh sb="43" eb="45">
      <t>ショクイン</t>
    </rPh>
    <rPh sb="46" eb="48">
      <t>シュウチ</t>
    </rPh>
    <rPh sb="52" eb="54">
      <t>バアイ</t>
    </rPh>
    <rPh sb="56" eb="58">
      <t>シュウチ</t>
    </rPh>
    <rPh sb="75" eb="77">
      <t>シュウチ</t>
    </rPh>
    <rPh sb="84" eb="86">
      <t>センタク</t>
    </rPh>
    <rPh sb="88" eb="90">
      <t>バアイ</t>
    </rPh>
    <rPh sb="111" eb="114">
      <t>タイショウガイ</t>
    </rPh>
    <phoneticPr fontId="3"/>
  </si>
  <si>
    <t>○放課後児童支援員等処遇改善臨時特例事業により賃金改善を行う職員数をいう（常勤職員数と非常勤職員数の合計）。
○ただし、経営に携わる法人の役員である職員を除く。</t>
    <rPh sb="37" eb="39">
      <t>ジョウキン</t>
    </rPh>
    <rPh sb="39" eb="41">
      <t>ショクイン</t>
    </rPh>
    <rPh sb="41" eb="42">
      <t>スウ</t>
    </rPh>
    <rPh sb="43" eb="46">
      <t>ヒジョウキン</t>
    </rPh>
    <rPh sb="46" eb="48">
      <t>ショクイン</t>
    </rPh>
    <rPh sb="48" eb="49">
      <t>スウ</t>
    </rPh>
    <rPh sb="50" eb="52">
      <t>ゴウケイ</t>
    </rPh>
    <phoneticPr fontId="3"/>
  </si>
  <si>
    <t>③　補助基準額（令和４年度）</t>
    <rPh sb="2" eb="4">
      <t>ホジョ</t>
    </rPh>
    <rPh sb="4" eb="6">
      <t>キジュン</t>
    </rPh>
    <rPh sb="6" eb="7">
      <t>ガク</t>
    </rPh>
    <rPh sb="8" eb="10">
      <t>レイワ</t>
    </rPh>
    <rPh sb="11" eb="13">
      <t>ネンド</t>
    </rPh>
    <phoneticPr fontId="3"/>
  </si>
  <si>
    <t>④　補助額合計（②＋③）</t>
    <rPh sb="2" eb="4">
      <t>ホジョ</t>
    </rPh>
    <rPh sb="4" eb="5">
      <t>ガク</t>
    </rPh>
    <rPh sb="5" eb="7">
      <t>ゴウケイ</t>
    </rPh>
    <phoneticPr fontId="3"/>
  </si>
  <si>
    <t>④常勤職員数</t>
    <rPh sb="1" eb="3">
      <t>ジョウキン</t>
    </rPh>
    <rPh sb="3" eb="5">
      <t>ショクイン</t>
    </rPh>
    <rPh sb="5" eb="6">
      <t>スウ</t>
    </rPh>
    <phoneticPr fontId="3"/>
  </si>
  <si>
    <t>非常勤職員数
（常勤換算）</t>
    <rPh sb="0" eb="3">
      <t>ヒジョウキン</t>
    </rPh>
    <rPh sb="3" eb="5">
      <t>ショクイン</t>
    </rPh>
    <rPh sb="5" eb="6">
      <t>カズ</t>
    </rPh>
    <rPh sb="8" eb="10">
      <t>ジョウキン</t>
    </rPh>
    <rPh sb="10" eb="12">
      <t>カンサン</t>
    </rPh>
    <phoneticPr fontId="3"/>
  </si>
  <si>
    <t>⑤１ヶ月当たりの勤務時間数</t>
    <rPh sb="3" eb="4">
      <t>ゲツ</t>
    </rPh>
    <rPh sb="4" eb="5">
      <t>ア</t>
    </rPh>
    <rPh sb="8" eb="10">
      <t>キンム</t>
    </rPh>
    <rPh sb="10" eb="13">
      <t>ジカンスウ</t>
    </rPh>
    <phoneticPr fontId="3"/>
  </si>
  <si>
    <t>⑦常勤換算値</t>
    <rPh sb="1" eb="3">
      <t>ジョウキン</t>
    </rPh>
    <rPh sb="3" eb="5">
      <t>カンザン</t>
    </rPh>
    <rPh sb="5" eb="6">
      <t>チ</t>
    </rPh>
    <phoneticPr fontId="3"/>
  </si>
  <si>
    <t>⑧賃金改善実施月数</t>
    <rPh sb="1" eb="3">
      <t>チンギン</t>
    </rPh>
    <rPh sb="3" eb="5">
      <t>カイゼン</t>
    </rPh>
    <rPh sb="5" eb="7">
      <t>ジッシ</t>
    </rPh>
    <rPh sb="7" eb="9">
      <t>ツキスウ</t>
    </rPh>
    <phoneticPr fontId="3"/>
  </si>
  <si>
    <t>③補助単価
（月額）</t>
    <rPh sb="1" eb="3">
      <t>ホジョ</t>
    </rPh>
    <rPh sb="3" eb="5">
      <t>タンカ</t>
    </rPh>
    <rPh sb="7" eb="9">
      <t>ゲツガク</t>
    </rPh>
    <phoneticPr fontId="3"/>
  </si>
  <si>
    <t>令和３年度</t>
    <rPh sb="0" eb="2">
      <t>レイワ</t>
    </rPh>
    <rPh sb="3" eb="5">
      <t>ネンド</t>
    </rPh>
    <phoneticPr fontId="3"/>
  </si>
  <si>
    <t>⑤　賃金改善見込額</t>
    <rPh sb="2" eb="4">
      <t>チンギン</t>
    </rPh>
    <rPh sb="4" eb="6">
      <t>カイゼン</t>
    </rPh>
    <rPh sb="6" eb="8">
      <t>ミコ</t>
    </rPh>
    <rPh sb="8" eb="9">
      <t>ガク</t>
    </rPh>
    <phoneticPr fontId="3"/>
  </si>
  <si>
    <t>⑥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3"/>
  </si>
  <si>
    <t>令和４年度</t>
    <rPh sb="0" eb="2">
      <t>レイワ</t>
    </rPh>
    <rPh sb="3" eb="5">
      <t>ネンド</t>
    </rPh>
    <phoneticPr fontId="3"/>
  </si>
  <si>
    <t>⑦　賃金改善見込額</t>
    <rPh sb="2" eb="4">
      <t>チンギン</t>
    </rPh>
    <rPh sb="4" eb="6">
      <t>カイゼン</t>
    </rPh>
    <rPh sb="6" eb="8">
      <t>ミコ</t>
    </rPh>
    <rPh sb="8" eb="9">
      <t>ガク</t>
    </rPh>
    <phoneticPr fontId="3"/>
  </si>
  <si>
    <t>⑧　うち、基本給又は決まって毎月
　　支払う手当による賃金改善見込額</t>
    <rPh sb="31" eb="33">
      <t>ミコミ</t>
    </rPh>
    <phoneticPr fontId="3"/>
  </si>
  <si>
    <t>⑨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3"/>
  </si>
  <si>
    <t>⑪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3"/>
  </si>
  <si>
    <t>⑫　本事業による賃金改善の令和４年10月分
　　以降の継続の有無</t>
    <rPh sb="2" eb="3">
      <t>ホン</t>
    </rPh>
    <rPh sb="3" eb="5">
      <t>ジギョウ</t>
    </rPh>
    <rPh sb="8" eb="10">
      <t>チンギン</t>
    </rPh>
    <rPh sb="10" eb="12">
      <t>カイゼン</t>
    </rPh>
    <rPh sb="13" eb="15">
      <t>レイワ</t>
    </rPh>
    <rPh sb="16" eb="17">
      <t>ネン</t>
    </rPh>
    <rPh sb="19" eb="20">
      <t>ガツ</t>
    </rPh>
    <rPh sb="20" eb="21">
      <t>ブン</t>
    </rPh>
    <rPh sb="24" eb="26">
      <t>イコウ</t>
    </rPh>
    <rPh sb="27" eb="29">
      <t>ケイゾク</t>
    </rPh>
    <rPh sb="30" eb="32">
      <t>ウム</t>
    </rPh>
    <phoneticPr fontId="3"/>
  </si>
  <si>
    <r>
      <t>⑩　賃金改善等見込額合計</t>
    </r>
    <r>
      <rPr>
        <sz val="6"/>
        <color theme="1"/>
        <rFont val="HGｺﾞｼｯｸM"/>
      </rPr>
      <t>（（⑤＋⑥）＋（⑦＋⑨））</t>
    </r>
    <rPh sb="2" eb="4">
      <t>チンギン</t>
    </rPh>
    <rPh sb="4" eb="6">
      <t>カイゼン</t>
    </rPh>
    <rPh sb="6" eb="7">
      <t>トウ</t>
    </rPh>
    <rPh sb="7" eb="9">
      <t>ミコミ</t>
    </rPh>
    <rPh sb="9" eb="10">
      <t>ガク</t>
    </rPh>
    <rPh sb="10" eb="12">
      <t>ゴウケイ</t>
    </rPh>
    <phoneticPr fontId="3"/>
  </si>
  <si>
    <t>賃金改善額の2/3以上が基本給又は決まって毎月支払う手当による改善の判定（⑧≧⑦×2/3）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3"/>
  </si>
  <si>
    <t>賃金改善等見込額合計（⑩）が補助額（④）以上</t>
    <rPh sb="0" eb="2">
      <t>チンギン</t>
    </rPh>
    <rPh sb="2" eb="4">
      <t>カイゼン</t>
    </rPh>
    <rPh sb="4" eb="5">
      <t>トウ</t>
    </rPh>
    <rPh sb="5" eb="7">
      <t>ミコミ</t>
    </rPh>
    <rPh sb="7" eb="8">
      <t>ガク</t>
    </rPh>
    <rPh sb="8" eb="10">
      <t>ゴウケイ</t>
    </rPh>
    <rPh sb="14" eb="17">
      <t>ホジョガク</t>
    </rPh>
    <rPh sb="20" eb="22">
      <t>イジョウ</t>
    </rPh>
    <phoneticPr fontId="3"/>
  </si>
  <si>
    <t>⑮備考</t>
    <rPh sb="1" eb="3">
      <t>ビコウ</t>
    </rPh>
    <phoneticPr fontId="3"/>
  </si>
  <si>
    <t>⑤　賃金改善額</t>
    <rPh sb="2" eb="4">
      <t>チンギン</t>
    </rPh>
    <rPh sb="4" eb="6">
      <t>カイゼン</t>
    </rPh>
    <rPh sb="6" eb="7">
      <t>ガク</t>
    </rPh>
    <phoneticPr fontId="3"/>
  </si>
  <si>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3"/>
  </si>
  <si>
    <t>⑧　うち、基本給又は決まって毎月
　　支払う手当による賃金改善額</t>
  </si>
  <si>
    <r>
      <t>⑩　賃金改善等額合計</t>
    </r>
    <r>
      <rPr>
        <sz val="6"/>
        <color theme="1"/>
        <rFont val="HGｺﾞｼｯｸM"/>
      </rPr>
      <t>（（⑤＋⑥）＋（⑦＋⑨））</t>
    </r>
    <rPh sb="2" eb="4">
      <t>チンギン</t>
    </rPh>
    <rPh sb="4" eb="6">
      <t>カイゼン</t>
    </rPh>
    <rPh sb="6" eb="7">
      <t>トウ</t>
    </rPh>
    <rPh sb="7" eb="8">
      <t>ガク</t>
    </rPh>
    <rPh sb="8" eb="10">
      <t>ゴウケイ</t>
    </rPh>
    <phoneticPr fontId="3"/>
  </si>
  <si>
    <t>○放課後児童支援員等処遇改善臨時特例事業による賃金改善について、令和４年10月分以降も継続する場合は「継続する」を選択すること。
※「継続しない」を選択した場合は放課後児童支援員等処遇改善臨時特例事業の対象外となる。</t>
    <rPh sb="23" eb="25">
      <t>チンギン</t>
    </rPh>
    <rPh sb="25" eb="27">
      <t>カイゼン</t>
    </rPh>
    <rPh sb="32" eb="34">
      <t>レイワ</t>
    </rPh>
    <rPh sb="35" eb="36">
      <t>ネン</t>
    </rPh>
    <rPh sb="38" eb="40">
      <t>ガツブン</t>
    </rPh>
    <rPh sb="40" eb="42">
      <t>イコウ</t>
    </rPh>
    <rPh sb="43" eb="45">
      <t>ケイゾク</t>
    </rPh>
    <rPh sb="47" eb="49">
      <t>バアイ</t>
    </rPh>
    <rPh sb="51" eb="53">
      <t>ケイゾク</t>
    </rPh>
    <rPh sb="57" eb="59">
      <t>センタク</t>
    </rPh>
    <rPh sb="68" eb="70">
      <t>ケイゾク</t>
    </rPh>
    <rPh sb="102" eb="105">
      <t>タイショウガイ</t>
    </rPh>
    <phoneticPr fontId="3"/>
  </si>
  <si>
    <t>補助単価</t>
    <rPh sb="0" eb="2">
      <t>ホジョ</t>
    </rPh>
    <rPh sb="2" eb="4">
      <t>タンカ</t>
    </rPh>
    <phoneticPr fontId="3"/>
  </si>
  <si>
    <t>⑩賃金改善見込額（令和３年度の総額）</t>
    <rPh sb="1" eb="3">
      <t>チンギン</t>
    </rPh>
    <rPh sb="3" eb="5">
      <t>カイゼン</t>
    </rPh>
    <rPh sb="5" eb="7">
      <t>ミコ</t>
    </rPh>
    <rPh sb="7" eb="8">
      <t>ガク</t>
    </rPh>
    <rPh sb="9" eb="11">
      <t>レイワ</t>
    </rPh>
    <rPh sb="12" eb="14">
      <t>ネンド</t>
    </rPh>
    <rPh sb="15" eb="17">
      <t>ソウガク</t>
    </rPh>
    <phoneticPr fontId="3"/>
  </si>
  <si>
    <t>⑪賃金改善に伴う法定福利費等の事業主負担分の増分</t>
  </si>
  <si>
    <t>⑫１月当たりの平均賃金改善見込額</t>
    <rPh sb="2" eb="3">
      <t>ガツ</t>
    </rPh>
    <rPh sb="3" eb="4">
      <t>ア</t>
    </rPh>
    <rPh sb="7" eb="9">
      <t>ヘイキン</t>
    </rPh>
    <rPh sb="9" eb="11">
      <t>チンギン</t>
    </rPh>
    <rPh sb="11" eb="13">
      <t>カイゼン</t>
    </rPh>
    <rPh sb="13" eb="15">
      <t>ミコミ</t>
    </rPh>
    <rPh sb="15" eb="16">
      <t>ガク</t>
    </rPh>
    <phoneticPr fontId="3"/>
  </si>
  <si>
    <t>⑩賃金改善見込額（令和４年度の総額）</t>
    <rPh sb="1" eb="3">
      <t>チンギン</t>
    </rPh>
    <rPh sb="3" eb="5">
      <t>カイゼン</t>
    </rPh>
    <rPh sb="5" eb="7">
      <t>ミコ</t>
    </rPh>
    <rPh sb="7" eb="8">
      <t>ガク</t>
    </rPh>
    <rPh sb="9" eb="11">
      <t>レイワ</t>
    </rPh>
    <rPh sb="12" eb="14">
      <t>ネンド</t>
    </rPh>
    <rPh sb="15" eb="17">
      <t>ソウガク</t>
    </rPh>
    <phoneticPr fontId="3"/>
  </si>
  <si>
    <t>⑪基本給又は決まって毎月支払う手当</t>
  </si>
  <si>
    <t>⑫その他</t>
    <rPh sb="3" eb="4">
      <t>タ</t>
    </rPh>
    <phoneticPr fontId="3"/>
  </si>
  <si>
    <t>⑬賃金改善に伴う法定福利費等の事業主負担分の増分</t>
  </si>
  <si>
    <t>⑭１月当たりの平均賃金改善見込額</t>
    <rPh sb="2" eb="3">
      <t>ガツ</t>
    </rPh>
    <rPh sb="3" eb="4">
      <t>ア</t>
    </rPh>
    <rPh sb="7" eb="9">
      <t>ヘイキン</t>
    </rPh>
    <rPh sb="9" eb="11">
      <t>チンギン</t>
    </rPh>
    <rPh sb="11" eb="13">
      <t>カイゼン</t>
    </rPh>
    <rPh sb="13" eb="15">
      <t>ミコミ</t>
    </rPh>
    <rPh sb="15" eb="16">
      <t>ガク</t>
    </rPh>
    <phoneticPr fontId="3"/>
  </si>
  <si>
    <t>⑩賃金改善額（令和３年度の総額）</t>
    <rPh sb="1" eb="3">
      <t>チンギン</t>
    </rPh>
    <rPh sb="3" eb="5">
      <t>カイゼン</t>
    </rPh>
    <rPh sb="5" eb="6">
      <t>ガク</t>
    </rPh>
    <rPh sb="7" eb="9">
      <t>レイワ</t>
    </rPh>
    <rPh sb="10" eb="12">
      <t>ネンド</t>
    </rPh>
    <rPh sb="13" eb="15">
      <t>ソウガク</t>
    </rPh>
    <phoneticPr fontId="3"/>
  </si>
  <si>
    <t>⑩賃金改善額（令和４年度の総額）</t>
    <rPh sb="1" eb="3">
      <t>チンギン</t>
    </rPh>
    <rPh sb="3" eb="5">
      <t>カイゼン</t>
    </rPh>
    <rPh sb="5" eb="6">
      <t>ガク</t>
    </rPh>
    <rPh sb="7" eb="9">
      <t>レイワ</t>
    </rPh>
    <rPh sb="10" eb="12">
      <t>ネンド</t>
    </rPh>
    <rPh sb="13" eb="15">
      <t>ソウガク</t>
    </rPh>
    <phoneticPr fontId="3"/>
  </si>
  <si>
    <t>備考</t>
    <rPh sb="0" eb="2">
      <t>ビコウ</t>
    </rPh>
    <phoneticPr fontId="3"/>
  </si>
  <si>
    <t>○年度途中の採用や退職がある場合にはその旨、また、賃金改善額が他の職員と比較して高額（低額、賃金改善を実施しない場合も含む）である場合についてはその理由を記載すること。</t>
  </si>
  <si>
    <t>周知している</t>
  </si>
  <si>
    <t>継続する</t>
  </si>
  <si>
    <t>津山市児童クラブ１組</t>
    <rPh sb="0" eb="3">
      <t>ツヤマシ</t>
    </rPh>
    <rPh sb="3" eb="5">
      <t>ジドウ</t>
    </rPh>
    <rPh sb="9" eb="10">
      <t>ク</t>
    </rPh>
    <phoneticPr fontId="3"/>
  </si>
  <si>
    <t>会長　津山　太郎</t>
    <rPh sb="0" eb="2">
      <t>カイチョウ</t>
    </rPh>
    <rPh sb="3" eb="5">
      <t>ツヤマ</t>
    </rPh>
    <rPh sb="6" eb="8">
      <t>タロウ</t>
    </rPh>
    <phoneticPr fontId="3"/>
  </si>
  <si>
    <t>A</t>
  </si>
  <si>
    <t>B</t>
  </si>
  <si>
    <t>C</t>
  </si>
  <si>
    <t>D</t>
  </si>
  <si>
    <t>E</t>
  </si>
  <si>
    <t>放課後児童支援員</t>
  </si>
  <si>
    <t>常勤職員</t>
  </si>
  <si>
    <t>非常勤職員</t>
  </si>
  <si>
    <t>津山市児童クラブ１組</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</si>
</sst>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quot;円&quot;;[Red]\-#,##0"/>
    <numFmt numFmtId="178" formatCode="0.0&quot;人&quot;\ "/>
    <numFmt numFmtId="179" formatCode="0.0&quot;時間&quot;\ "/>
    <numFmt numFmtId="180" formatCode="#,##0&quot;月&quot;;[Red]\-#,##0"/>
  </numFmts>
  <fonts count="12">
    <font>
      <sz val="11"/>
      <color theme="1"/>
      <name val="游ゴシック"/>
      <family val="3"/>
      <scheme val="minor"/>
    </font>
    <font>
      <sz val="11"/>
      <color auto="1"/>
      <name val="ＭＳ Ｐゴシック"/>
      <family val="3"/>
    </font>
    <font>
      <sz val="10"/>
      <color auto="1"/>
      <name val="ＭＳ Ｐゴシック"/>
      <family val="3"/>
    </font>
    <font>
      <sz val="6"/>
      <color auto="1"/>
      <name val="游ゴシック"/>
      <family val="3"/>
      <scheme val="minor"/>
    </font>
    <font>
      <sz val="11"/>
      <color theme="1"/>
      <name val="游ゴシック"/>
      <family val="3"/>
      <scheme val="minor"/>
    </font>
    <font>
      <sz val="11"/>
      <color theme="1"/>
      <name val="HGｺﾞｼｯｸM"/>
      <family val="3"/>
    </font>
    <font>
      <b/>
      <sz val="11"/>
      <color theme="1"/>
      <name val="HGｺﾞｼｯｸM"/>
      <family val="3"/>
    </font>
    <font>
      <sz val="14"/>
      <color theme="1"/>
      <name val="ＤＦ特太ゴシック体"/>
      <family val="3"/>
    </font>
    <font>
      <sz val="20"/>
      <color theme="1"/>
      <name val="ＤＦ特太ゴシック体"/>
      <family val="3"/>
    </font>
    <font>
      <b/>
      <sz val="10"/>
      <color theme="1"/>
      <name val="HGｺﾞｼｯｸM"/>
      <family val="3"/>
    </font>
    <font>
      <b/>
      <sz val="8"/>
      <color theme="1"/>
      <name val="HGｺﾞｼｯｸM"/>
      <family val="3"/>
    </font>
    <font>
      <b/>
      <sz val="14"/>
      <color theme="1"/>
      <name val="HGｺﾞｼｯｸM"/>
      <family val="3"/>
    </font>
  </fonts>
  <fills count="4">
    <fill>
      <patternFill patternType="none"/>
    </fill>
    <fill>
      <patternFill patternType="gray125"/>
    </fill>
    <fill>
      <patternFill patternType="solid">
        <fgColor theme="7" tint="0.8"/>
        <bgColor indexed="64"/>
      </patternFill>
    </fill>
    <fill>
      <patternFill patternType="solid">
        <fgColor theme="0" tint="-5.e-002"/>
        <bgColor indexed="64"/>
      </patternFill>
    </fill>
  </fills>
  <borders count="7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style="medium">
        <color indexed="64"/>
      </right>
      <top style="medium">
        <color indexed="64"/>
      </top>
      <bottom style="thin">
        <color indexed="64"/>
      </bottom>
      <diagonal style="thin">
        <color indexed="64"/>
      </diagonal>
    </border>
    <border>
      <left style="thin">
        <color indexed="64"/>
      </left>
      <right/>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6">
    <xf numFmtId="0" fontId="0" fillId="0" borderId="0">
      <alignment vertical="center"/>
    </xf>
    <xf numFmtId="0" fontId="1" fillId="0" borderId="0">
      <alignment vertical="center"/>
    </xf>
    <xf numFmtId="0" fontId="1" fillId="0" borderId="0"/>
    <xf numFmtId="0" fontId="2"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49">
    <xf numFmtId="0" fontId="0" fillId="0" borderId="0" xfId="0">
      <alignment vertical="center"/>
    </xf>
    <xf numFmtId="38" fontId="5" fillId="0" borderId="0" xfId="4" applyFont="1">
      <alignment vertical="center"/>
    </xf>
    <xf numFmtId="38" fontId="6" fillId="0" borderId="0" xfId="4" applyFont="1">
      <alignment vertical="center"/>
    </xf>
    <xf numFmtId="38" fontId="7" fillId="0" borderId="0" xfId="4" applyFont="1" applyAlignment="1">
      <alignment horizontal="center" vertical="center"/>
    </xf>
    <xf numFmtId="38" fontId="5" fillId="0" borderId="1" xfId="4" applyFont="1" applyBorder="1" applyAlignment="1">
      <alignment horizontal="left" vertical="center"/>
    </xf>
    <xf numFmtId="38" fontId="5" fillId="0" borderId="2" xfId="4" applyFont="1" applyBorder="1" applyAlignment="1">
      <alignment horizontal="left" vertical="center"/>
    </xf>
    <xf numFmtId="38" fontId="5" fillId="0" borderId="3" xfId="4" applyFont="1" applyBorder="1" applyAlignment="1">
      <alignment horizontal="left" vertical="center"/>
    </xf>
    <xf numFmtId="38" fontId="5" fillId="0" borderId="4" xfId="4" applyFont="1" applyBorder="1" applyAlignment="1">
      <alignment horizontal="left" vertical="center"/>
    </xf>
    <xf numFmtId="38" fontId="6" fillId="0" borderId="5" xfId="4" applyFont="1" applyBorder="1">
      <alignment vertical="center"/>
    </xf>
    <xf numFmtId="38" fontId="6" fillId="0" borderId="3" xfId="4" applyFont="1" applyBorder="1">
      <alignment vertical="center"/>
    </xf>
    <xf numFmtId="38" fontId="6" fillId="0" borderId="6" xfId="4" applyFont="1" applyBorder="1">
      <alignment vertical="center"/>
    </xf>
    <xf numFmtId="38" fontId="5" fillId="0" borderId="7" xfId="4" applyFont="1" applyBorder="1" applyAlignment="1">
      <alignment horizontal="left" vertical="center"/>
    </xf>
    <xf numFmtId="38" fontId="5" fillId="0" borderId="4" xfId="4" applyFont="1" applyBorder="1" applyAlignment="1">
      <alignment horizontal="left" vertical="center" wrapText="1"/>
    </xf>
    <xf numFmtId="38" fontId="5" fillId="0" borderId="3" xfId="4" applyFont="1" applyBorder="1" applyAlignment="1">
      <alignment horizontal="left" vertical="center" wrapText="1"/>
    </xf>
    <xf numFmtId="38" fontId="5" fillId="0" borderId="0" xfId="4" applyFont="1" applyFill="1" applyBorder="1" applyAlignment="1">
      <alignment horizontal="left" vertical="center"/>
    </xf>
    <xf numFmtId="38" fontId="5" fillId="0" borderId="8" xfId="4" applyFont="1" applyBorder="1" applyAlignment="1">
      <alignment horizontal="left" vertical="center"/>
    </xf>
    <xf numFmtId="38" fontId="5" fillId="0" borderId="9" xfId="4" applyFont="1" applyBorder="1" applyAlignment="1">
      <alignment horizontal="left" vertical="center"/>
    </xf>
    <xf numFmtId="38" fontId="5" fillId="0" borderId="10" xfId="4" applyFont="1" applyBorder="1" applyAlignment="1">
      <alignment horizontal="left" vertical="center"/>
    </xf>
    <xf numFmtId="38" fontId="5" fillId="0" borderId="11" xfId="4" applyFont="1" applyBorder="1" applyAlignment="1">
      <alignment horizontal="left" vertical="center"/>
    </xf>
    <xf numFmtId="38" fontId="5" fillId="0" borderId="12" xfId="4" applyFont="1" applyBorder="1" applyAlignment="1">
      <alignment horizontal="left" vertical="center"/>
    </xf>
    <xf numFmtId="38" fontId="5" fillId="0" borderId="13" xfId="4" applyFont="1" applyBorder="1" applyAlignment="1">
      <alignment horizontal="left" vertical="center" wrapText="1"/>
    </xf>
    <xf numFmtId="38" fontId="5" fillId="0" borderId="14" xfId="4" applyFont="1" applyBorder="1" applyAlignment="1">
      <alignment horizontal="left" vertical="center" wrapText="1"/>
    </xf>
    <xf numFmtId="38" fontId="5" fillId="0" borderId="15" xfId="4" applyFont="1" applyBorder="1" applyAlignment="1">
      <alignment horizontal="left" vertical="center"/>
    </xf>
    <xf numFmtId="38" fontId="5" fillId="0" borderId="15" xfId="4" applyFont="1" applyBorder="1">
      <alignment vertical="center"/>
    </xf>
    <xf numFmtId="38" fontId="5" fillId="0" borderId="16" xfId="4" applyFont="1" applyBorder="1" applyAlignment="1">
      <alignment horizontal="left" vertical="center"/>
    </xf>
    <xf numFmtId="38" fontId="5" fillId="0" borderId="11" xfId="4" applyFont="1" applyBorder="1" applyAlignment="1">
      <alignment horizontal="left" vertical="center" wrapText="1"/>
    </xf>
    <xf numFmtId="38" fontId="5" fillId="0" borderId="10" xfId="4" applyFont="1" applyBorder="1" applyAlignment="1">
      <alignment horizontal="left" vertical="center" wrapText="1"/>
    </xf>
    <xf numFmtId="38" fontId="5" fillId="0" borderId="0" xfId="4" applyFont="1" applyFill="1" applyBorder="1" applyAlignment="1">
      <alignment horizontal="left" vertical="center" wrapText="1"/>
    </xf>
    <xf numFmtId="38" fontId="5" fillId="0" borderId="17" xfId="4" applyFont="1" applyBorder="1" applyAlignment="1">
      <alignment horizontal="left" vertical="center" wrapText="1"/>
    </xf>
    <xf numFmtId="38" fontId="5" fillId="0" borderId="17" xfId="4" applyFont="1" applyBorder="1" applyAlignment="1">
      <alignment horizontal="left" vertical="center"/>
    </xf>
    <xf numFmtId="38" fontId="5" fillId="0" borderId="18" xfId="4" applyFont="1" applyBorder="1" applyAlignment="1">
      <alignment horizontal="left" vertical="center"/>
    </xf>
    <xf numFmtId="38" fontId="5" fillId="0" borderId="19" xfId="4" applyFont="1" applyBorder="1" applyAlignment="1">
      <alignment horizontal="left" vertical="center"/>
    </xf>
    <xf numFmtId="38" fontId="5" fillId="0" borderId="20" xfId="4" applyFont="1" applyBorder="1" applyAlignment="1">
      <alignment horizontal="left" vertical="center" wrapText="1"/>
    </xf>
    <xf numFmtId="38" fontId="5" fillId="0" borderId="21" xfId="4" applyFont="1" applyBorder="1" applyAlignment="1">
      <alignment horizontal="left" vertical="center" wrapText="1"/>
    </xf>
    <xf numFmtId="38" fontId="5" fillId="0" borderId="22" xfId="4" applyFont="1" applyBorder="1" applyAlignment="1">
      <alignment horizontal="left" vertical="center"/>
    </xf>
    <xf numFmtId="38" fontId="5" fillId="0" borderId="20" xfId="4" applyFont="1" applyBorder="1" applyAlignment="1">
      <alignment horizontal="left" vertical="center"/>
    </xf>
    <xf numFmtId="38" fontId="5" fillId="0" borderId="23" xfId="4" applyFont="1" applyBorder="1" applyAlignment="1">
      <alignment horizontal="left" vertical="center" wrapText="1"/>
    </xf>
    <xf numFmtId="38" fontId="5" fillId="0" borderId="4" xfId="4" applyFont="1" applyBorder="1" applyAlignment="1">
      <alignment horizontal="center" vertical="center"/>
    </xf>
    <xf numFmtId="38" fontId="5" fillId="0" borderId="2" xfId="4" applyFont="1" applyBorder="1" applyAlignment="1">
      <alignment horizontal="right" vertical="center"/>
    </xf>
    <xf numFmtId="38" fontId="5" fillId="0" borderId="5" xfId="4" applyFont="1" applyBorder="1" applyAlignment="1">
      <alignment horizontal="right" vertical="center"/>
    </xf>
    <xf numFmtId="38" fontId="5" fillId="0" borderId="24" xfId="4" applyFont="1" applyBorder="1" applyAlignment="1">
      <alignment horizontal="right" vertical="center"/>
    </xf>
    <xf numFmtId="38" fontId="5" fillId="0" borderId="25" xfId="4" applyFont="1" applyFill="1" applyBorder="1" applyAlignment="1">
      <alignment horizontal="right" vertical="center"/>
    </xf>
    <xf numFmtId="38" fontId="5" fillId="0" borderId="26" xfId="4" applyFont="1" applyFill="1" applyBorder="1" applyAlignment="1">
      <alignment horizontal="right" vertical="center"/>
    </xf>
    <xf numFmtId="176" fontId="5" fillId="0" borderId="5" xfId="5" applyNumberFormat="1" applyFont="1" applyBorder="1" applyAlignment="1">
      <alignment horizontal="right" vertical="center"/>
    </xf>
    <xf numFmtId="38" fontId="5" fillId="0" borderId="7" xfId="4" applyFont="1" applyBorder="1" applyAlignment="1">
      <alignment horizontal="right" vertical="center"/>
    </xf>
    <xf numFmtId="38" fontId="5" fillId="2" borderId="4" xfId="4" applyFont="1" applyFill="1" applyBorder="1" applyAlignment="1">
      <alignment horizontal="center" vertical="center"/>
    </xf>
    <xf numFmtId="38" fontId="5" fillId="2" borderId="3" xfId="4" applyFont="1" applyFill="1" applyBorder="1" applyAlignment="1">
      <alignment horizontal="center" vertical="center"/>
    </xf>
    <xf numFmtId="38" fontId="5" fillId="0" borderId="0" xfId="4" applyFont="1" applyFill="1" applyBorder="1" applyAlignment="1">
      <alignment horizontal="center" vertical="center"/>
    </xf>
    <xf numFmtId="38" fontId="5" fillId="0" borderId="0" xfId="4" applyFont="1" applyAlignment="1">
      <alignment horizontal="center" vertical="center"/>
    </xf>
    <xf numFmtId="38" fontId="5" fillId="0" borderId="0" xfId="4" applyFont="1" applyAlignment="1">
      <alignment horizontal="right" vertical="center"/>
    </xf>
    <xf numFmtId="38" fontId="5" fillId="0" borderId="11" xfId="4" applyFont="1" applyBorder="1" applyAlignment="1">
      <alignment horizontal="center" vertical="center"/>
    </xf>
    <xf numFmtId="38" fontId="5" fillId="0" borderId="9" xfId="4" applyFont="1" applyBorder="1" applyAlignment="1">
      <alignment horizontal="right" vertical="center"/>
    </xf>
    <xf numFmtId="38" fontId="5" fillId="0" borderId="0" xfId="4" applyFont="1" applyBorder="1" applyAlignment="1">
      <alignment horizontal="right" vertical="center"/>
    </xf>
    <xf numFmtId="38" fontId="5" fillId="0" borderId="27" xfId="4" applyFont="1" applyBorder="1" applyAlignment="1">
      <alignment horizontal="right" vertical="center"/>
    </xf>
    <xf numFmtId="38" fontId="5" fillId="0" borderId="17" xfId="4" applyFont="1" applyFill="1" applyBorder="1" applyAlignment="1">
      <alignment horizontal="right" vertical="center"/>
    </xf>
    <xf numFmtId="38" fontId="5" fillId="0" borderId="28" xfId="4" applyFont="1" applyFill="1" applyBorder="1" applyAlignment="1">
      <alignment horizontal="right" vertical="center"/>
    </xf>
    <xf numFmtId="176" fontId="5" fillId="0" borderId="0" xfId="5" applyNumberFormat="1" applyFont="1" applyBorder="1" applyAlignment="1">
      <alignment horizontal="right" vertical="center"/>
    </xf>
    <xf numFmtId="38" fontId="5" fillId="0" borderId="16" xfId="4" applyFont="1" applyBorder="1" applyAlignment="1">
      <alignment horizontal="right" vertical="center"/>
    </xf>
    <xf numFmtId="38" fontId="5" fillId="2" borderId="11" xfId="4" applyFont="1" applyFill="1" applyBorder="1" applyAlignment="1">
      <alignment horizontal="center" vertical="center"/>
    </xf>
    <xf numFmtId="38" fontId="5" fillId="2" borderId="10" xfId="4" applyFont="1" applyFill="1" applyBorder="1" applyAlignment="1">
      <alignment horizontal="center" vertical="center"/>
    </xf>
    <xf numFmtId="38" fontId="5" fillId="0" borderId="0" xfId="4" applyFont="1" applyAlignment="1">
      <alignment vertical="center"/>
    </xf>
    <xf numFmtId="38" fontId="5" fillId="2" borderId="0" xfId="4" applyFont="1" applyFill="1" applyAlignment="1">
      <alignment horizontal="center" vertical="center"/>
    </xf>
    <xf numFmtId="38" fontId="5" fillId="2" borderId="28" xfId="4" applyFont="1" applyFill="1" applyBorder="1" applyAlignment="1">
      <alignment horizontal="center" vertical="center"/>
    </xf>
    <xf numFmtId="38" fontId="5" fillId="0" borderId="28" xfId="4" applyFont="1" applyBorder="1" applyAlignment="1">
      <alignment horizontal="center" vertical="center" shrinkToFit="1"/>
    </xf>
    <xf numFmtId="38" fontId="5" fillId="0" borderId="27" xfId="4" applyFont="1" applyBorder="1" applyAlignment="1">
      <alignment horizontal="left" vertical="center"/>
    </xf>
    <xf numFmtId="38" fontId="5" fillId="0" borderId="28" xfId="4" applyFont="1" applyBorder="1" applyAlignment="1">
      <alignment horizontal="left" vertical="center"/>
    </xf>
    <xf numFmtId="38" fontId="5" fillId="0" borderId="17" xfId="4" applyFont="1" applyBorder="1" applyAlignment="1">
      <alignment vertical="center"/>
    </xf>
    <xf numFmtId="38" fontId="5" fillId="0" borderId="28" xfId="4" applyFont="1" applyBorder="1" applyAlignment="1">
      <alignment vertical="center"/>
    </xf>
    <xf numFmtId="38" fontId="5" fillId="0" borderId="0" xfId="4" applyFont="1" applyFill="1" applyBorder="1">
      <alignment vertical="center"/>
    </xf>
    <xf numFmtId="38" fontId="5" fillId="0" borderId="23" xfId="4" applyFont="1" applyBorder="1" applyAlignment="1">
      <alignment horizontal="center" vertical="center"/>
    </xf>
    <xf numFmtId="38" fontId="5" fillId="0" borderId="29" xfId="4" applyFont="1" applyBorder="1" applyAlignment="1">
      <alignment horizontal="left" vertical="center"/>
    </xf>
    <xf numFmtId="38" fontId="5" fillId="0" borderId="23" xfId="4" applyFont="1" applyBorder="1" applyAlignment="1">
      <alignment horizontal="left" vertical="center"/>
    </xf>
    <xf numFmtId="38" fontId="5" fillId="0" borderId="30" xfId="4" applyFont="1" applyBorder="1" applyAlignment="1">
      <alignment horizontal="left" vertical="center"/>
    </xf>
    <xf numFmtId="38" fontId="5" fillId="0" borderId="20" xfId="4" applyFont="1" applyBorder="1" applyAlignment="1">
      <alignment vertical="center"/>
    </xf>
    <xf numFmtId="38" fontId="5" fillId="0" borderId="30" xfId="4" applyFont="1" applyBorder="1" applyAlignment="1">
      <alignment vertical="center"/>
    </xf>
    <xf numFmtId="38" fontId="5" fillId="0" borderId="31" xfId="4" applyFont="1" applyBorder="1" applyAlignment="1">
      <alignment horizontal="left" vertical="center"/>
    </xf>
    <xf numFmtId="38" fontId="5" fillId="2" borderId="23" xfId="4" applyFont="1" applyFill="1" applyBorder="1" applyAlignment="1">
      <alignment horizontal="center" vertical="center"/>
    </xf>
    <xf numFmtId="38" fontId="5" fillId="2" borderId="21" xfId="4" applyFont="1" applyFill="1" applyBorder="1" applyAlignment="1">
      <alignment horizontal="center" vertical="center"/>
    </xf>
    <xf numFmtId="38" fontId="5" fillId="0" borderId="0" xfId="4" applyFont="1" applyFill="1" applyBorder="1" applyAlignment="1">
      <alignment horizontal="center" vertical="center" shrinkToFit="1"/>
    </xf>
    <xf numFmtId="38" fontId="5" fillId="0" borderId="7" xfId="4" applyFont="1" applyBorder="1" applyAlignment="1">
      <alignment horizontal="center" vertical="center"/>
    </xf>
    <xf numFmtId="38" fontId="5" fillId="0" borderId="16" xfId="4" applyFont="1" applyBorder="1" applyAlignment="1">
      <alignment horizontal="center" vertical="center"/>
    </xf>
    <xf numFmtId="38" fontId="5" fillId="0" borderId="31" xfId="4" applyFont="1" applyBorder="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16"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5" fillId="2" borderId="49"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0" xfId="0" applyFont="1" applyBorder="1" applyAlignment="1">
      <alignment horizontal="center" vertical="center"/>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0" borderId="31"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77" fontId="5" fillId="0" borderId="30" xfId="4" applyNumberFormat="1" applyFont="1" applyFill="1" applyBorder="1" applyAlignment="1">
      <alignment horizontal="right" vertical="center" shrinkToFit="1"/>
    </xf>
    <xf numFmtId="0" fontId="6" fillId="0" borderId="50" xfId="0" applyFont="1" applyBorder="1" applyAlignment="1">
      <alignment vertical="center"/>
    </xf>
    <xf numFmtId="178" fontId="5" fillId="0" borderId="53" xfId="0" applyNumberFormat="1" applyFont="1" applyFill="1" applyBorder="1">
      <alignment vertical="center"/>
    </xf>
    <xf numFmtId="178" fontId="5" fillId="0" borderId="54" xfId="0" applyNumberFormat="1" applyFont="1" applyFill="1" applyBorder="1">
      <alignment vertical="center"/>
    </xf>
    <xf numFmtId="178" fontId="5" fillId="0" borderId="55" xfId="0" applyNumberFormat="1" applyFont="1" applyBorder="1" applyAlignment="1">
      <alignment vertical="center"/>
    </xf>
    <xf numFmtId="0" fontId="6"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6" fillId="0" borderId="58" xfId="0" applyFont="1" applyBorder="1" applyAlignment="1">
      <alignment vertical="center"/>
    </xf>
    <xf numFmtId="179" fontId="5" fillId="2" borderId="59" xfId="0" applyNumberFormat="1" applyFont="1" applyFill="1" applyBorder="1">
      <alignment vertical="center"/>
    </xf>
    <xf numFmtId="179" fontId="5" fillId="2" borderId="60" xfId="0" applyNumberFormat="1" applyFont="1" applyFill="1" applyBorder="1">
      <alignment vertical="center"/>
    </xf>
    <xf numFmtId="0" fontId="5" fillId="0" borderId="61" xfId="0" applyFont="1" applyBorder="1" applyAlignment="1">
      <alignment vertical="center"/>
    </xf>
    <xf numFmtId="0" fontId="10" fillId="0" borderId="42" xfId="0" applyFont="1" applyBorder="1" applyAlignment="1">
      <alignment horizontal="center" vertical="center" wrapText="1"/>
    </xf>
    <xf numFmtId="179" fontId="5" fillId="2" borderId="39" xfId="0" applyNumberFormat="1" applyFont="1" applyFill="1" applyBorder="1">
      <alignment vertical="center"/>
    </xf>
    <xf numFmtId="179" fontId="5" fillId="0" borderId="44" xfId="0" applyNumberFormat="1" applyFont="1" applyFill="1" applyBorder="1">
      <alignment vertical="center"/>
    </xf>
    <xf numFmtId="179" fontId="5" fillId="0" borderId="45" xfId="0" applyNumberFormat="1" applyFont="1" applyFill="1" applyBorder="1">
      <alignment vertical="center"/>
    </xf>
    <xf numFmtId="0" fontId="5" fillId="0" borderId="62" xfId="0" applyFont="1" applyBorder="1" applyAlignment="1">
      <alignment vertical="center"/>
    </xf>
    <xf numFmtId="179" fontId="5" fillId="2" borderId="37" xfId="0" applyNumberFormat="1" applyFont="1" applyFill="1" applyBorder="1">
      <alignment vertical="center"/>
    </xf>
    <xf numFmtId="0" fontId="6" fillId="0" borderId="63" xfId="0" applyFont="1" applyBorder="1" applyAlignment="1">
      <alignment horizontal="center" vertical="center"/>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178" fontId="5" fillId="0" borderId="16" xfId="0" applyNumberFormat="1" applyFont="1" applyBorder="1" applyAlignment="1">
      <alignment vertical="center"/>
    </xf>
    <xf numFmtId="0" fontId="6" fillId="0" borderId="50" xfId="0" applyFont="1" applyBorder="1" applyAlignment="1">
      <alignment horizontal="center" vertical="center" wrapText="1"/>
    </xf>
    <xf numFmtId="180" fontId="5" fillId="2" borderId="35" xfId="4" applyNumberFormat="1" applyFont="1" applyFill="1" applyBorder="1">
      <alignment vertical="center"/>
    </xf>
    <xf numFmtId="180" fontId="5" fillId="2" borderId="36" xfId="4" applyNumberFormat="1" applyFont="1" applyFill="1" applyBorder="1">
      <alignment vertical="center"/>
    </xf>
    <xf numFmtId="180" fontId="5" fillId="0" borderId="55" xfId="0" applyNumberFormat="1" applyFont="1" applyFill="1" applyBorder="1">
      <alignment vertical="center"/>
    </xf>
    <xf numFmtId="177" fontId="5" fillId="0" borderId="35" xfId="0" applyNumberFormat="1" applyFont="1" applyFill="1" applyBorder="1">
      <alignment vertical="center"/>
    </xf>
    <xf numFmtId="177" fontId="5" fillId="0" borderId="36" xfId="0" applyNumberFormat="1" applyFont="1" applyFill="1" applyBorder="1">
      <alignment vertical="center"/>
    </xf>
    <xf numFmtId="177" fontId="5" fillId="0" borderId="61" xfId="0" applyNumberFormat="1" applyFont="1" applyBorder="1">
      <alignment vertical="center"/>
    </xf>
    <xf numFmtId="0" fontId="6" fillId="0" borderId="34" xfId="0" applyFont="1" applyBorder="1" applyAlignment="1">
      <alignment horizontal="center" vertical="center" wrapText="1"/>
    </xf>
    <xf numFmtId="177" fontId="5" fillId="2" borderId="59" xfId="4" applyNumberFormat="1" applyFont="1" applyFill="1" applyBorder="1">
      <alignment vertical="center"/>
    </xf>
    <xf numFmtId="177" fontId="5" fillId="2" borderId="60" xfId="4" applyNumberFormat="1" applyFont="1" applyFill="1" applyBorder="1">
      <alignment vertical="center"/>
    </xf>
    <xf numFmtId="177" fontId="5" fillId="0" borderId="0" xfId="0" applyNumberFormat="1" applyFont="1" applyFill="1" applyBorder="1">
      <alignment vertical="center"/>
    </xf>
    <xf numFmtId="0" fontId="6" fillId="0" borderId="4" xfId="0" applyFont="1" applyBorder="1">
      <alignment vertical="center"/>
    </xf>
    <xf numFmtId="0" fontId="6" fillId="0" borderId="3" xfId="0" applyFont="1" applyBorder="1">
      <alignment vertical="center"/>
    </xf>
    <xf numFmtId="0" fontId="6" fillId="0" borderId="34" xfId="0" applyFont="1" applyBorder="1">
      <alignment vertical="center"/>
    </xf>
    <xf numFmtId="0" fontId="6" fillId="0" borderId="66" xfId="0" applyFont="1" applyBorder="1" applyAlignment="1">
      <alignment horizontal="center" vertical="center" wrapText="1"/>
    </xf>
    <xf numFmtId="177" fontId="5" fillId="2" borderId="55" xfId="0" applyNumberFormat="1" applyFont="1" applyFill="1" applyBorder="1">
      <alignment vertical="center"/>
    </xf>
    <xf numFmtId="0" fontId="6" fillId="0" borderId="11" xfId="0" applyFont="1" applyBorder="1">
      <alignment vertical="center"/>
    </xf>
    <xf numFmtId="0" fontId="6" fillId="0" borderId="42" xfId="0" applyFont="1" applyBorder="1" applyAlignment="1">
      <alignment horizontal="center" vertical="center" wrapText="1"/>
    </xf>
    <xf numFmtId="0" fontId="6" fillId="0" borderId="67" xfId="0" applyFont="1" applyBorder="1" applyAlignment="1">
      <alignment horizontal="center" vertical="center" wrapText="1"/>
    </xf>
    <xf numFmtId="177" fontId="5" fillId="2" borderId="44" xfId="4" applyNumberFormat="1" applyFont="1" applyFill="1" applyBorder="1">
      <alignment vertical="center"/>
    </xf>
    <xf numFmtId="177" fontId="5" fillId="2" borderId="45" xfId="4" applyNumberFormat="1" applyFont="1" applyFill="1" applyBorder="1">
      <alignment vertical="center"/>
    </xf>
    <xf numFmtId="177" fontId="5" fillId="0" borderId="68" xfId="0" applyNumberFormat="1" applyFont="1" applyBorder="1">
      <alignment vertical="center"/>
    </xf>
    <xf numFmtId="177" fontId="5" fillId="0" borderId="55" xfId="0" applyNumberFormat="1" applyFont="1" applyFill="1" applyBorder="1">
      <alignment vertical="center"/>
    </xf>
    <xf numFmtId="0" fontId="6" fillId="0" borderId="23" xfId="0" applyFont="1" applyBorder="1">
      <alignment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177" fontId="5" fillId="0" borderId="53" xfId="4" applyNumberFormat="1" applyFont="1" applyBorder="1">
      <alignment vertical="center"/>
    </xf>
    <xf numFmtId="177" fontId="5" fillId="0" borderId="54" xfId="4" applyNumberFormat="1" applyFont="1" applyBorder="1">
      <alignment vertical="center"/>
    </xf>
    <xf numFmtId="177" fontId="5" fillId="0" borderId="69" xfId="0" applyNumberFormat="1" applyFont="1" applyBorder="1">
      <alignment vertical="center"/>
    </xf>
    <xf numFmtId="0" fontId="5" fillId="0" borderId="0" xfId="0" applyFont="1" applyAlignment="1">
      <alignment horizontal="right" vertical="center"/>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0" fontId="5" fillId="0" borderId="55" xfId="0" applyFont="1" applyBorder="1" applyAlignment="1">
      <alignment vertical="center" wrapText="1"/>
    </xf>
    <xf numFmtId="38" fontId="5" fillId="0" borderId="7" xfId="0" applyNumberFormat="1" applyFont="1" applyBorder="1" applyAlignment="1">
      <alignment horizontal="center" vertical="center" shrinkToFit="1"/>
    </xf>
    <xf numFmtId="38" fontId="5" fillId="0" borderId="31" xfId="0" applyNumberFormat="1" applyFont="1" applyBorder="1" applyAlignment="1">
      <alignment horizontal="center" vertical="center" shrinkToFit="1"/>
    </xf>
    <xf numFmtId="0" fontId="5" fillId="0" borderId="51" xfId="0" applyFont="1" applyBorder="1" applyAlignment="1">
      <alignment horizontal="center" vertical="center" wrapText="1"/>
    </xf>
    <xf numFmtId="38" fontId="5" fillId="0" borderId="24" xfId="4" applyFont="1" applyBorder="1" applyAlignment="1">
      <alignment horizontal="left" vertical="center"/>
    </xf>
    <xf numFmtId="38" fontId="5" fillId="0" borderId="13" xfId="4" applyFont="1" applyBorder="1" applyAlignment="1">
      <alignment horizontal="left" vertical="center"/>
    </xf>
    <xf numFmtId="176" fontId="5" fillId="0" borderId="0" xfId="5" applyNumberFormat="1" applyFont="1" applyBorder="1" applyAlignment="1">
      <alignment vertical="center"/>
    </xf>
    <xf numFmtId="176" fontId="5" fillId="0" borderId="22" xfId="5" applyNumberFormat="1" applyFont="1" applyBorder="1" applyAlignment="1">
      <alignment vertical="center"/>
    </xf>
    <xf numFmtId="0" fontId="6" fillId="0" borderId="51" xfId="0" applyFont="1" applyBorder="1" applyAlignment="1">
      <alignment horizontal="center" vertical="center"/>
    </xf>
    <xf numFmtId="0" fontId="6" fillId="0" borderId="66" xfId="0" applyFont="1" applyBorder="1" applyAlignment="1">
      <alignment horizontal="center" vertical="center"/>
    </xf>
    <xf numFmtId="0" fontId="6" fillId="0" borderId="52"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1"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77" fontId="5" fillId="0" borderId="59" xfId="4" applyNumberFormat="1" applyFont="1" applyFill="1" applyBorder="1">
      <alignment vertical="center"/>
    </xf>
    <xf numFmtId="177" fontId="5" fillId="0" borderId="60" xfId="4" applyNumberFormat="1" applyFont="1" applyFill="1" applyBorder="1">
      <alignment vertical="center"/>
    </xf>
    <xf numFmtId="0" fontId="6" fillId="0" borderId="5" xfId="0" applyFont="1" applyBorder="1">
      <alignment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177" fontId="5" fillId="0" borderId="44" xfId="4" applyNumberFormat="1" applyFont="1" applyFill="1" applyBorder="1">
      <alignment vertical="center"/>
    </xf>
    <xf numFmtId="177" fontId="5" fillId="0" borderId="45" xfId="4" applyNumberFormat="1" applyFont="1" applyFill="1" applyBorder="1">
      <alignmen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5" fillId="0" borderId="0" xfId="0" applyFont="1" applyFill="1" applyBorder="1">
      <alignment vertical="center"/>
    </xf>
    <xf numFmtId="0" fontId="5" fillId="0" borderId="76" xfId="0" applyFont="1" applyBorder="1" applyAlignment="1">
      <alignment horizontal="center" vertical="center"/>
    </xf>
    <xf numFmtId="0" fontId="5" fillId="0" borderId="61"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5" fillId="2" borderId="2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69"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7" fontId="5" fillId="2" borderId="70" xfId="0" applyNumberFormat="1" applyFont="1" applyFill="1" applyBorder="1">
      <alignment vertical="center"/>
    </xf>
    <xf numFmtId="0" fontId="5" fillId="0" borderId="1" xfId="0" applyFont="1" applyBorder="1" applyAlignment="1">
      <alignment horizontal="center" vertical="center"/>
    </xf>
    <xf numFmtId="0" fontId="5" fillId="0" borderId="25" xfId="0" applyFont="1" applyBorder="1">
      <alignment vertical="center"/>
    </xf>
    <xf numFmtId="0" fontId="5" fillId="0" borderId="3" xfId="0" applyFont="1" applyBorder="1">
      <alignment vertical="center"/>
    </xf>
    <xf numFmtId="177" fontId="5" fillId="2" borderId="72" xfId="0" applyNumberFormat="1" applyFont="1" applyFill="1" applyBorder="1">
      <alignment vertical="center"/>
    </xf>
    <xf numFmtId="0" fontId="5" fillId="0" borderId="8" xfId="0" applyFont="1" applyBorder="1" applyAlignment="1">
      <alignment horizontal="center" vertical="center"/>
    </xf>
    <xf numFmtId="0" fontId="5" fillId="0" borderId="17" xfId="0" applyFont="1" applyBorder="1">
      <alignment vertical="center"/>
    </xf>
    <xf numFmtId="0" fontId="5" fillId="0" borderId="42" xfId="0" applyFont="1" applyBorder="1" applyAlignment="1">
      <alignment vertical="center" wrapText="1"/>
    </xf>
    <xf numFmtId="177" fontId="5" fillId="0" borderId="74" xfId="0" applyNumberFormat="1" applyFont="1" applyBorder="1">
      <alignment vertical="center"/>
    </xf>
    <xf numFmtId="0" fontId="5" fillId="0" borderId="77" xfId="0" applyFont="1" applyBorder="1">
      <alignment vertical="center"/>
    </xf>
    <xf numFmtId="0" fontId="5" fillId="0" borderId="42" xfId="0" applyFont="1" applyBorder="1">
      <alignment vertical="center"/>
    </xf>
    <xf numFmtId="177" fontId="5" fillId="0" borderId="72" xfId="0" applyNumberFormat="1"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8" xfId="0" applyFont="1" applyBorder="1" applyAlignment="1">
      <alignment horizontal="center" vertical="center"/>
    </xf>
    <xf numFmtId="0" fontId="5" fillId="0" borderId="20" xfId="0" applyFont="1" applyBorder="1">
      <alignment vertical="center"/>
    </xf>
    <xf numFmtId="0" fontId="5" fillId="0" borderId="64" xfId="0" applyFont="1" applyBorder="1">
      <alignment vertical="center"/>
    </xf>
    <xf numFmtId="0" fontId="5" fillId="0" borderId="0" xfId="0" applyFont="1" applyAlignment="1">
      <alignment vertical="center" wrapText="1"/>
    </xf>
    <xf numFmtId="0" fontId="11" fillId="0" borderId="0" xfId="0" applyFont="1" applyAlignment="1">
      <alignment vertical="center"/>
    </xf>
    <xf numFmtId="0" fontId="5" fillId="3" borderId="45" xfId="0" applyFont="1" applyFill="1" applyBorder="1" applyAlignment="1">
      <alignment vertical="center" wrapText="1"/>
    </xf>
    <xf numFmtId="0" fontId="5" fillId="0" borderId="45" xfId="0" applyFont="1" applyBorder="1" applyAlignment="1">
      <alignment vertical="center" wrapText="1"/>
    </xf>
  </cellXfs>
  <cellStyles count="6">
    <cellStyle name="標準" xfId="0" builtinId="0"/>
    <cellStyle name="標準 2" xfId="1"/>
    <cellStyle name="標準 2 3" xfId="2"/>
    <cellStyle name="標準 3" xfId="3"/>
    <cellStyle name="桁区切り" xfId="4" builtinId="6"/>
    <cellStyle name="パーセント" xfId="5"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68580</xdr:colOff>
      <xdr:row>42</xdr:row>
      <xdr:rowOff>8255</xdr:rowOff>
    </xdr:from>
    <xdr:to xmlns:xdr="http://schemas.openxmlformats.org/drawingml/2006/spreadsheetDrawing">
      <xdr:col>18</xdr:col>
      <xdr:colOff>1057910</xdr:colOff>
      <xdr:row>43</xdr:row>
      <xdr:rowOff>178435</xdr:rowOff>
    </xdr:to>
    <xdr:sp macro="" textlink="">
      <xdr:nvSpPr>
        <xdr:cNvPr id="2" name="図形 4"/>
        <xdr:cNvSpPr/>
      </xdr:nvSpPr>
      <xdr:spPr>
        <a:xfrm>
          <a:off x="11260455" y="10076180"/>
          <a:ext cx="5323205" cy="398780"/>
        </a:xfrm>
        <a:prstGeom prst="wedgeRectCallout">
          <a:avLst>
            <a:gd name="adj1" fmla="val -40361"/>
            <a:gd name="adj2" fmla="val -100175"/>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pPr algn="ctr"/>
          <a:r>
            <a:rPr kumimoji="1" lang="ja-JP" altLang="en-US" sz="1600" b="1">
              <a:solidFill>
                <a:schemeClr val="bg1"/>
              </a:solidFill>
            </a:rPr>
            <a:t>⑨補助基準額≦⑩＋⑪（賃金改善等見込み総額</a:t>
          </a:r>
          <a:r>
            <a:rPr kumimoji="1" lang="ja-JP" altLang="en-US" sz="1600" b="1">
              <a:solidFill>
                <a:schemeClr val="bg1"/>
              </a:solidFill>
            </a:rPr>
            <a:t>）</a:t>
          </a:r>
          <a:endParaRPr kumimoji="1" lang="ja-JP" altLang="en-US" sz="1600" b="1">
            <a:solidFill>
              <a:schemeClr val="bg1"/>
            </a:solidFill>
          </a:endParaRPr>
        </a:p>
      </xdr:txBody>
    </xdr:sp>
    <xdr:clientData/>
  </xdr:twoCellAnchor>
  <xdr:twoCellAnchor>
    <xdr:from xmlns:xdr="http://schemas.openxmlformats.org/drawingml/2006/spreadsheetDrawing">
      <xdr:col>13</xdr:col>
      <xdr:colOff>301625</xdr:colOff>
      <xdr:row>39</xdr:row>
      <xdr:rowOff>159385</xdr:rowOff>
    </xdr:from>
    <xdr:to xmlns:xdr="http://schemas.openxmlformats.org/drawingml/2006/spreadsheetDrawing">
      <xdr:col>16</xdr:col>
      <xdr:colOff>231775</xdr:colOff>
      <xdr:row>41</xdr:row>
      <xdr:rowOff>56515</xdr:rowOff>
    </xdr:to>
    <xdr:sp macro="" textlink="">
      <xdr:nvSpPr>
        <xdr:cNvPr id="3" name="楕円 9"/>
        <xdr:cNvSpPr/>
      </xdr:nvSpPr>
      <xdr:spPr>
        <a:xfrm>
          <a:off x="10455275" y="9541510"/>
          <a:ext cx="3149600" cy="354330"/>
        </a:xfrm>
        <a:prstGeom prst="ellipse">
          <a:avLst/>
        </a:pr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10</xdr:col>
      <xdr:colOff>279400</xdr:colOff>
      <xdr:row>1</xdr:row>
      <xdr:rowOff>24130</xdr:rowOff>
    </xdr:from>
    <xdr:to xmlns:xdr="http://schemas.openxmlformats.org/drawingml/2006/spreadsheetDrawing">
      <xdr:col>16</xdr:col>
      <xdr:colOff>21590</xdr:colOff>
      <xdr:row>6</xdr:row>
      <xdr:rowOff>69215</xdr:rowOff>
    </xdr:to>
    <xdr:sp macro="" textlink="">
      <xdr:nvSpPr>
        <xdr:cNvPr id="4" name="図形 14"/>
        <xdr:cNvSpPr/>
      </xdr:nvSpPr>
      <xdr:spPr>
        <a:xfrm>
          <a:off x="7385050" y="252730"/>
          <a:ext cx="6009640" cy="1302385"/>
        </a:xfrm>
        <a:prstGeom prst="wedgeRectCallout">
          <a:avLst>
            <a:gd name="adj1" fmla="val -40879"/>
            <a:gd name="adj2" fmla="val 122269"/>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a:solidFill>
                <a:schemeClr val="bg1"/>
              </a:solidFill>
            </a:rPr>
            <a:t>就業規則等で定めた常勤１ヶ月あたりの勤務時間数を記入する。</a:t>
          </a:r>
          <a:endParaRPr kumimoji="1" lang="ja-JP" altLang="en-US" sz="1600" b="1">
            <a:solidFill>
              <a:schemeClr val="bg1"/>
            </a:solidFill>
          </a:endParaRPr>
        </a:p>
        <a:p>
          <a:r>
            <a:rPr kumimoji="1" lang="ja-JP" altLang="en-US" sz="1600" b="1">
              <a:solidFill>
                <a:schemeClr val="bg1"/>
              </a:solidFill>
            </a:rPr>
            <a:t>※常勤職員により勤務時間数が異なる場合は最も多い職員の時間数を記入すること。</a:t>
          </a:r>
          <a:endParaRPr kumimoji="1" lang="ja-JP" altLang="en-US" sz="1600" b="1">
            <a:solidFill>
              <a:schemeClr val="bg1"/>
            </a:solidFill>
          </a:endParaRPr>
        </a:p>
      </xdr:txBody>
    </xdr:sp>
    <xdr:clientData/>
  </xdr:twoCellAnchor>
  <xdr:twoCellAnchor>
    <xdr:from xmlns:xdr="http://schemas.openxmlformats.org/drawingml/2006/spreadsheetDrawing">
      <xdr:col>5</xdr:col>
      <xdr:colOff>189865</xdr:colOff>
      <xdr:row>18</xdr:row>
      <xdr:rowOff>24130</xdr:rowOff>
    </xdr:from>
    <xdr:to xmlns:xdr="http://schemas.openxmlformats.org/drawingml/2006/spreadsheetDrawing">
      <xdr:col>13</xdr:col>
      <xdr:colOff>255905</xdr:colOff>
      <xdr:row>30</xdr:row>
      <xdr:rowOff>171450</xdr:rowOff>
    </xdr:to>
    <xdr:sp macro="" textlink="">
      <xdr:nvSpPr>
        <xdr:cNvPr id="5" name="図形 4"/>
        <xdr:cNvSpPr/>
      </xdr:nvSpPr>
      <xdr:spPr>
        <a:xfrm>
          <a:off x="2256790" y="4605655"/>
          <a:ext cx="8152765" cy="2890520"/>
        </a:xfrm>
        <a:prstGeom prst="wedgeRectCallout">
          <a:avLst>
            <a:gd name="adj1" fmla="val 51616"/>
            <a:gd name="adj2" fmla="val -82152"/>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a:solidFill>
                <a:schemeClr val="bg1"/>
              </a:solidFill>
            </a:rPr>
            <a:t>賃金改善見込額を入力（今回申請分（2・3月分</a:t>
          </a:r>
          <a:r>
            <a:rPr kumimoji="1" lang="ja-JP" altLang="en-US" sz="1600" b="1">
              <a:solidFill>
                <a:schemeClr val="bg1"/>
              </a:solidFill>
            </a:rPr>
            <a:t>）</a:t>
          </a:r>
          <a:r>
            <a:rPr kumimoji="1" lang="ja-JP" altLang="en-US" sz="1600" b="1">
              <a:solidFill>
                <a:schemeClr val="bg1"/>
              </a:solidFill>
            </a:rPr>
            <a:t>は一時金として支払うこと）</a:t>
          </a:r>
          <a:endParaRPr kumimoji="1" lang="ja-JP" altLang="en-US" sz="1600" b="1">
            <a:solidFill>
              <a:schemeClr val="bg1"/>
            </a:solidFill>
          </a:endParaRPr>
        </a:p>
        <a:p>
          <a:r>
            <a:rPr kumimoji="1" lang="ja-JP" altLang="en-US" sz="1600" b="1">
              <a:solidFill>
                <a:schemeClr val="bg1"/>
              </a:solidFill>
            </a:rPr>
            <a:t>（例）職員Ａ　</a:t>
          </a:r>
          <a:r>
            <a:rPr kumimoji="1" lang="ja-JP" altLang="en-US" sz="1600" b="1">
              <a:solidFill>
                <a:schemeClr val="bg1"/>
              </a:solidFill>
            </a:rPr>
            <a:t>9,000円×1  （常勤）×2月分＝18,000円</a:t>
          </a:r>
          <a:endParaRPr kumimoji="1" lang="ja-JP" altLang="en-US" sz="1600" b="1">
            <a:solidFill>
              <a:schemeClr val="bg1"/>
            </a:solidFill>
          </a:endParaRPr>
        </a:p>
        <a:p>
          <a:r>
            <a:rPr kumimoji="1" lang="ja-JP" altLang="en-US" sz="1600" b="1">
              <a:solidFill>
                <a:schemeClr val="bg1"/>
              </a:solidFill>
            </a:rPr>
            <a:t>　　　</a:t>
          </a:r>
          <a:r>
            <a:rPr kumimoji="1" lang="ja-JP" altLang="en-US" sz="1600" b="1">
              <a:solidFill>
                <a:schemeClr val="bg1"/>
              </a:solidFill>
            </a:rPr>
            <a:t>職員Ｃ　</a:t>
          </a:r>
          <a:r>
            <a:rPr kumimoji="1" lang="ja-JP" altLang="en-US" sz="1600" b="1">
              <a:solidFill>
                <a:schemeClr val="bg1"/>
              </a:solidFill>
            </a:rPr>
            <a:t/>
          </a:r>
          <a:r>
            <a:rPr kumimoji="1" lang="ja-JP" altLang="en-US" sz="1600" b="1">
              <a:solidFill>
                <a:schemeClr val="bg1"/>
              </a:solidFill>
            </a:rPr>
            <a:t>9,000円×0.8  （常勤換算）×2月分＝14,400円</a:t>
          </a:r>
          <a:endParaRPr kumimoji="1" lang="ja-JP" altLang="en-US" sz="1600" b="1">
            <a:solidFill>
              <a:schemeClr val="bg1"/>
            </a:solidFill>
          </a:endParaRPr>
        </a:p>
        <a:p>
          <a:r>
            <a:rPr kumimoji="1" lang="ja-JP" altLang="en-US" sz="1600" b="1">
              <a:solidFill>
                <a:schemeClr val="bg1"/>
              </a:solidFill>
            </a:rPr>
            <a:t>ただし、賃金改善の合計額の３分の２以上は、基本給又は決まって毎月支払われる手当の引上げにより改善を図ること。</a:t>
          </a:r>
          <a:endParaRPr kumimoji="1" lang="ja-JP" altLang="en-US" sz="1600" b="1">
            <a:solidFill>
              <a:schemeClr val="bg1"/>
            </a:solidFill>
          </a:endParaRPr>
        </a:p>
        <a:p>
          <a:r>
            <a:rPr kumimoji="1" lang="ja-JP" altLang="en-US" sz="1600" b="1">
              <a:solidFill>
                <a:schemeClr val="bg1"/>
              </a:solidFill>
            </a:rPr>
            <a:t>※9,000円については、基本額となりますが、実際の引き上げについては、9,000円を超えて賃金改善を行うことも可能です。</a:t>
          </a:r>
          <a:endParaRPr kumimoji="1" lang="ja-JP" altLang="en-US" sz="1600" b="1">
            <a:solidFill>
              <a:schemeClr val="bg1"/>
            </a:solidFill>
          </a:endParaRPr>
        </a:p>
        <a:p>
          <a:r>
            <a:rPr kumimoji="1" lang="ja-JP" altLang="en-US" sz="1600" b="1">
              <a:solidFill>
                <a:schemeClr val="bg1"/>
              </a:solidFill>
            </a:rPr>
            <a:t>                               </a:t>
          </a:r>
          <a:endParaRPr kumimoji="1" lang="ja-JP" altLang="en-US" sz="1600" b="1">
            <a:solidFill>
              <a:schemeClr val="bg1"/>
            </a:solidFill>
          </a:endParaRPr>
        </a:p>
      </xdr:txBody>
    </xdr:sp>
    <xdr:clientData/>
  </xdr:twoCellAnchor>
  <xdr:twoCellAnchor>
    <xdr:from xmlns:xdr="http://schemas.openxmlformats.org/drawingml/2006/spreadsheetDrawing">
      <xdr:col>13</xdr:col>
      <xdr:colOff>923290</xdr:colOff>
      <xdr:row>28</xdr:row>
      <xdr:rowOff>34290</xdr:rowOff>
    </xdr:from>
    <xdr:to xmlns:xdr="http://schemas.openxmlformats.org/drawingml/2006/spreadsheetDrawing">
      <xdr:col>19</xdr:col>
      <xdr:colOff>363220</xdr:colOff>
      <xdr:row>36</xdr:row>
      <xdr:rowOff>113030</xdr:rowOff>
    </xdr:to>
    <xdr:sp macro="" textlink="">
      <xdr:nvSpPr>
        <xdr:cNvPr id="6" name="図形 6"/>
        <xdr:cNvSpPr/>
      </xdr:nvSpPr>
      <xdr:spPr>
        <a:xfrm>
          <a:off x="11076940" y="6901815"/>
          <a:ext cx="6002655" cy="1907540"/>
        </a:xfrm>
        <a:prstGeom prst="wedgeRectCallout">
          <a:avLst>
            <a:gd name="adj1" fmla="val -26577"/>
            <a:gd name="adj2" fmla="val 89158"/>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a:solidFill>
                <a:schemeClr val="bg1"/>
              </a:solidFill>
            </a:rPr>
            <a:t>法定福利費等の事業主負担分増額分を入力</a:t>
          </a:r>
          <a:endParaRPr kumimoji="1" lang="ja-JP" altLang="en-US" sz="1600" b="1">
            <a:solidFill>
              <a:schemeClr val="bg1"/>
            </a:solidFill>
          </a:endParaRPr>
        </a:p>
        <a:p>
          <a:r>
            <a:rPr kumimoji="1" lang="ja-JP" altLang="en-US" sz="1600" b="1">
              <a:solidFill>
                <a:schemeClr val="bg1"/>
              </a:solidFill>
            </a:rPr>
            <a:t>「令和２年度における法定福利費等の事業主負担分の総額」÷「令和２年度にお</a:t>
          </a:r>
          <a:r>
            <a:rPr kumimoji="1" lang="ja-JP" altLang="en-US" sz="1600" b="1">
              <a:solidFill>
                <a:schemeClr val="bg1"/>
              </a:solidFill>
            </a:rPr>
            <a:t>ける賃金の総額」×「賃金改善額」により算出した金額を標準とする。</a:t>
          </a:r>
          <a:endParaRPr kumimoji="1" lang="ja-JP" altLang="en-US" sz="1600" b="1">
            <a:solidFill>
              <a:schemeClr val="bg1"/>
            </a:solidFill>
          </a:endParaRPr>
        </a:p>
        <a:p>
          <a:r>
            <a:rPr kumimoji="1" lang="ja-JP" altLang="en-US" sz="1600" b="1">
              <a:solidFill>
                <a:schemeClr val="bg1"/>
              </a:solidFill>
            </a:rPr>
            <a:t>ただし、</a:t>
          </a:r>
          <a:r>
            <a:rPr kumimoji="1" lang="ja-JP" altLang="en-US" sz="1600" b="1">
              <a:solidFill>
                <a:schemeClr val="bg1"/>
              </a:solidFill>
            </a:rPr>
            <a:t>賃金改善等見込み総額の１／３未満とする。</a:t>
          </a:r>
          <a:endParaRPr kumimoji="1" lang="ja-JP" altLang="en-US" sz="16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AQ52"/>
  <sheetViews>
    <sheetView tabSelected="1" view="pageBreakPreview" zoomScaleSheetLayoutView="100" workbookViewId="0">
      <selection activeCell="V5" sqref="V5:AH5"/>
    </sheetView>
  </sheetViews>
  <sheetFormatPr defaultRowHeight="13.5"/>
  <cols>
    <col min="1" max="485" width="2.625" style="1" customWidth="1"/>
    <col min="486" max="16384" width="9" style="1" customWidth="1"/>
  </cols>
  <sheetData>
    <row r="1" spans="2:34" ht="18" customHeight="1">
      <c r="B1" s="2" t="s">
        <v>3</v>
      </c>
    </row>
    <row r="2" spans="2:34" ht="18" customHeight="1"/>
    <row r="3" spans="2:34" ht="18" customHeight="1">
      <c r="B3" s="3"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2:34" ht="18" customHeight="1"/>
    <row r="5" spans="2:34" ht="18" customHeight="1">
      <c r="T5" s="49" t="s">
        <v>6</v>
      </c>
      <c r="U5" s="48" t="s">
        <v>24</v>
      </c>
      <c r="V5" s="62"/>
      <c r="W5" s="62"/>
      <c r="X5" s="62"/>
      <c r="Y5" s="62"/>
      <c r="Z5" s="62"/>
      <c r="AA5" s="62"/>
      <c r="AB5" s="62"/>
      <c r="AC5" s="62"/>
      <c r="AD5" s="62"/>
      <c r="AE5" s="62"/>
      <c r="AF5" s="62"/>
      <c r="AG5" s="62"/>
      <c r="AH5" s="62"/>
    </row>
    <row r="6" spans="2:34">
      <c r="U6" s="48"/>
      <c r="V6" s="47"/>
      <c r="W6" s="47"/>
      <c r="X6" s="47"/>
      <c r="Y6" s="47"/>
      <c r="Z6" s="47"/>
      <c r="AA6" s="47"/>
      <c r="AB6" s="47"/>
      <c r="AC6" s="47"/>
      <c r="AD6" s="47"/>
      <c r="AE6" s="47"/>
      <c r="AF6" s="47"/>
      <c r="AG6" s="47"/>
      <c r="AH6" s="47"/>
    </row>
    <row r="7" spans="2:34" ht="18" customHeight="1">
      <c r="T7" s="49" t="s">
        <v>27</v>
      </c>
      <c r="U7" s="48" t="s">
        <v>24</v>
      </c>
      <c r="V7" s="62"/>
      <c r="W7" s="62"/>
      <c r="X7" s="62"/>
      <c r="Y7" s="62"/>
      <c r="Z7" s="62"/>
      <c r="AA7" s="62"/>
      <c r="AB7" s="62"/>
      <c r="AC7" s="62"/>
      <c r="AD7" s="62"/>
      <c r="AE7" s="62"/>
      <c r="AF7" s="62"/>
      <c r="AG7" s="62"/>
      <c r="AH7" s="62"/>
    </row>
    <row r="8" spans="2:34" ht="18" customHeight="1"/>
    <row r="9" spans="2:34" ht="18" customHeight="1">
      <c r="B9" s="2" t="s">
        <v>11</v>
      </c>
    </row>
    <row r="10" spans="2:34" ht="18" customHeight="1">
      <c r="B10" s="4" t="s">
        <v>7</v>
      </c>
      <c r="C10" s="15"/>
      <c r="D10" s="15"/>
      <c r="E10" s="15"/>
      <c r="F10" s="15"/>
      <c r="G10" s="15"/>
      <c r="H10" s="15"/>
      <c r="I10" s="15"/>
      <c r="J10" s="15"/>
      <c r="K10" s="15"/>
      <c r="L10" s="15"/>
      <c r="M10" s="15"/>
      <c r="N10" s="15"/>
      <c r="O10" s="15"/>
      <c r="P10" s="15"/>
      <c r="Q10" s="30"/>
      <c r="R10" s="37" t="s">
        <v>9</v>
      </c>
      <c r="S10" s="50"/>
      <c r="T10" s="50">
        <v>4</v>
      </c>
      <c r="U10" s="50" t="s">
        <v>16</v>
      </c>
      <c r="V10" s="58"/>
      <c r="W10" s="58"/>
      <c r="X10" s="50" t="s">
        <v>13</v>
      </c>
      <c r="Y10" s="50" t="s">
        <v>4</v>
      </c>
      <c r="Z10" s="50"/>
      <c r="AA10" s="50" t="s">
        <v>9</v>
      </c>
      <c r="AB10" s="50"/>
      <c r="AC10" s="50">
        <v>4</v>
      </c>
      <c r="AD10" s="50" t="s">
        <v>16</v>
      </c>
      <c r="AE10" s="58"/>
      <c r="AF10" s="58"/>
      <c r="AG10" s="69" t="s">
        <v>13</v>
      </c>
    </row>
    <row r="11" spans="2:34" ht="18" customHeight="1">
      <c r="B11" s="5" t="s">
        <v>52</v>
      </c>
      <c r="C11" s="16"/>
      <c r="D11" s="16"/>
      <c r="E11" s="16"/>
      <c r="F11" s="16"/>
      <c r="G11" s="16"/>
      <c r="H11" s="16"/>
      <c r="I11" s="16"/>
      <c r="J11" s="16"/>
      <c r="K11" s="16"/>
      <c r="L11" s="16"/>
      <c r="M11" s="16"/>
      <c r="N11" s="16"/>
      <c r="O11" s="16"/>
      <c r="P11" s="16"/>
      <c r="Q11" s="31"/>
      <c r="R11" s="38">
        <f>'別紙様式１別添　賃金改善内訳'!N41</f>
        <v>0</v>
      </c>
      <c r="S11" s="51"/>
      <c r="T11" s="51"/>
      <c r="U11" s="51"/>
      <c r="V11" s="51"/>
      <c r="W11" s="51"/>
      <c r="X11" s="51"/>
      <c r="Y11" s="51"/>
      <c r="Z11" s="51"/>
      <c r="AA11" s="51"/>
      <c r="AB11" s="51"/>
      <c r="AC11" s="51"/>
      <c r="AD11" s="51"/>
      <c r="AE11" s="16" t="s">
        <v>18</v>
      </c>
      <c r="AF11" s="16"/>
      <c r="AG11" s="31"/>
    </row>
    <row r="12" spans="2:34" ht="18" customHeight="1">
      <c r="B12" s="5" t="s">
        <v>81</v>
      </c>
      <c r="C12" s="16"/>
      <c r="D12" s="16"/>
      <c r="E12" s="16"/>
      <c r="F12" s="16"/>
      <c r="G12" s="16"/>
      <c r="H12" s="16"/>
      <c r="I12" s="16"/>
      <c r="J12" s="16"/>
      <c r="K12" s="16"/>
      <c r="L12" s="16"/>
      <c r="M12" s="16"/>
      <c r="N12" s="16"/>
      <c r="O12" s="16"/>
      <c r="P12" s="16"/>
      <c r="Q12" s="31"/>
      <c r="R12" s="39">
        <f>'別紙様式１別添　賃金改善内訳'!N80</f>
        <v>0</v>
      </c>
      <c r="S12" s="52"/>
      <c r="T12" s="52"/>
      <c r="U12" s="52"/>
      <c r="V12" s="52"/>
      <c r="W12" s="52"/>
      <c r="X12" s="52"/>
      <c r="Y12" s="52"/>
      <c r="Z12" s="52"/>
      <c r="AA12" s="52"/>
      <c r="AB12" s="52"/>
      <c r="AC12" s="52"/>
      <c r="AD12" s="52"/>
      <c r="AE12" s="16" t="s">
        <v>18</v>
      </c>
      <c r="AF12" s="16"/>
      <c r="AG12" s="31"/>
    </row>
    <row r="13" spans="2:34" ht="18" customHeight="1">
      <c r="B13" s="6" t="s">
        <v>82</v>
      </c>
      <c r="C13" s="17"/>
      <c r="D13" s="17"/>
      <c r="E13" s="17"/>
      <c r="F13" s="17"/>
      <c r="G13" s="17"/>
      <c r="H13" s="17"/>
      <c r="I13" s="17"/>
      <c r="J13" s="17"/>
      <c r="K13" s="17"/>
      <c r="L13" s="17"/>
      <c r="M13" s="17"/>
      <c r="N13" s="17"/>
      <c r="O13" s="17"/>
      <c r="P13" s="17"/>
      <c r="Q13" s="17"/>
      <c r="R13" s="40">
        <f>SUM(R11,R12)</f>
        <v>0</v>
      </c>
      <c r="S13" s="53"/>
      <c r="T13" s="53"/>
      <c r="U13" s="53"/>
      <c r="V13" s="53"/>
      <c r="W13" s="53"/>
      <c r="X13" s="53"/>
      <c r="Y13" s="53"/>
      <c r="Z13" s="53"/>
      <c r="AA13" s="53"/>
      <c r="AB13" s="53"/>
      <c r="AC13" s="53"/>
      <c r="AD13" s="53"/>
      <c r="AE13" s="64" t="s">
        <v>18</v>
      </c>
      <c r="AF13" s="64"/>
      <c r="AG13" s="70"/>
    </row>
    <row r="14" spans="2:34" ht="18" customHeight="1"/>
    <row r="15" spans="2:34" ht="18" customHeight="1">
      <c r="B15" s="2" t="s">
        <v>19</v>
      </c>
    </row>
    <row r="16" spans="2:34" ht="18" customHeight="1">
      <c r="B16" s="7" t="s">
        <v>89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71"/>
    </row>
    <row r="17" spans="2:43" ht="18" customHeight="1">
      <c r="B17" s="8"/>
      <c r="C17" s="19" t="s">
        <v>90</v>
      </c>
      <c r="D17" s="16"/>
      <c r="E17" s="16"/>
      <c r="F17" s="16"/>
      <c r="G17" s="16"/>
      <c r="H17" s="16"/>
      <c r="I17" s="16"/>
      <c r="J17" s="16"/>
      <c r="K17" s="16"/>
      <c r="L17" s="16"/>
      <c r="M17" s="16"/>
      <c r="N17" s="16"/>
      <c r="O17" s="16"/>
      <c r="P17" s="16"/>
      <c r="Q17" s="31"/>
      <c r="R17" s="38">
        <f>'別紙様式１別添　賃金改善内訳'!O41</f>
        <v>0</v>
      </c>
      <c r="S17" s="51"/>
      <c r="T17" s="51"/>
      <c r="U17" s="51"/>
      <c r="V17" s="51"/>
      <c r="W17" s="51"/>
      <c r="X17" s="51"/>
      <c r="Y17" s="51"/>
      <c r="Z17" s="51"/>
      <c r="AA17" s="51"/>
      <c r="AB17" s="51"/>
      <c r="AC17" s="51"/>
      <c r="AD17" s="51"/>
      <c r="AE17" s="16" t="s">
        <v>18</v>
      </c>
      <c r="AF17" s="16"/>
      <c r="AG17" s="31"/>
    </row>
    <row r="18" spans="2:43" ht="18" customHeight="1">
      <c r="B18" s="8"/>
      <c r="C18" s="20" t="s">
        <v>91</v>
      </c>
      <c r="D18" s="28"/>
      <c r="E18" s="28"/>
      <c r="F18" s="28"/>
      <c r="G18" s="28"/>
      <c r="H18" s="28"/>
      <c r="I18" s="28"/>
      <c r="J18" s="28"/>
      <c r="K18" s="28"/>
      <c r="L18" s="28"/>
      <c r="M18" s="28"/>
      <c r="N18" s="28"/>
      <c r="O18" s="28"/>
      <c r="P18" s="28"/>
      <c r="Q18" s="32"/>
      <c r="R18" s="41">
        <f>'別紙様式１別添　賃金改善内訳'!P41</f>
        <v>0</v>
      </c>
      <c r="S18" s="54"/>
      <c r="T18" s="54"/>
      <c r="U18" s="54"/>
      <c r="V18" s="54"/>
      <c r="W18" s="54"/>
      <c r="X18" s="54"/>
      <c r="Y18" s="54"/>
      <c r="Z18" s="54"/>
      <c r="AA18" s="54"/>
      <c r="AB18" s="54"/>
      <c r="AC18" s="54"/>
      <c r="AD18" s="54"/>
      <c r="AE18" s="29" t="s">
        <v>18</v>
      </c>
      <c r="AF18" s="29"/>
      <c r="AG18" s="35"/>
    </row>
    <row r="19" spans="2:43" ht="18" customHeight="1">
      <c r="B19" s="9"/>
      <c r="C19" s="21"/>
      <c r="D19" s="26"/>
      <c r="E19" s="26"/>
      <c r="F19" s="26"/>
      <c r="G19" s="26"/>
      <c r="H19" s="26"/>
      <c r="I19" s="26"/>
      <c r="J19" s="26"/>
      <c r="K19" s="26"/>
      <c r="L19" s="26"/>
      <c r="M19" s="26"/>
      <c r="N19" s="26"/>
      <c r="O19" s="26"/>
      <c r="P19" s="26"/>
      <c r="Q19" s="33"/>
      <c r="R19" s="42"/>
      <c r="S19" s="55"/>
      <c r="T19" s="55"/>
      <c r="U19" s="55"/>
      <c r="V19" s="55"/>
      <c r="W19" s="55"/>
      <c r="X19" s="55"/>
      <c r="Y19" s="55"/>
      <c r="Z19" s="55"/>
      <c r="AA19" s="55"/>
      <c r="AB19" s="55"/>
      <c r="AC19" s="55"/>
      <c r="AD19" s="55"/>
      <c r="AE19" s="65"/>
      <c r="AF19" s="65"/>
      <c r="AG19" s="72"/>
    </row>
    <row r="20" spans="2:43" ht="18" customHeight="1">
      <c r="B20" s="7" t="s">
        <v>92</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30"/>
      <c r="AM20" s="1" t="s">
        <v>99</v>
      </c>
    </row>
    <row r="21" spans="2:43" ht="18" customHeight="1">
      <c r="B21" s="10"/>
      <c r="C21" s="22" t="s">
        <v>93</v>
      </c>
      <c r="D21" s="14"/>
      <c r="E21" s="14"/>
      <c r="F21" s="14"/>
      <c r="G21" s="14"/>
      <c r="H21" s="14"/>
      <c r="I21" s="14"/>
      <c r="J21" s="14"/>
      <c r="K21" s="14"/>
      <c r="L21" s="14"/>
      <c r="M21" s="14"/>
      <c r="N21" s="14"/>
      <c r="O21" s="14"/>
      <c r="P21" s="14"/>
      <c r="Q21" s="34"/>
      <c r="R21" s="39">
        <f>'別紙様式１別添　賃金改善内訳'!O80</f>
        <v>0</v>
      </c>
      <c r="S21" s="52"/>
      <c r="T21" s="52"/>
      <c r="U21" s="52"/>
      <c r="V21" s="52"/>
      <c r="W21" s="52"/>
      <c r="X21" s="52"/>
      <c r="Y21" s="52"/>
      <c r="Z21" s="52"/>
      <c r="AA21" s="52"/>
      <c r="AB21" s="52"/>
      <c r="AC21" s="52"/>
      <c r="AD21" s="52"/>
      <c r="AE21" s="14" t="s">
        <v>18</v>
      </c>
      <c r="AF21" s="14"/>
      <c r="AG21" s="34"/>
      <c r="AM21" s="79" t="str">
        <f>IF(R23&gt;=2/3,"○","×")</f>
        <v>○</v>
      </c>
      <c r="AN21" s="80"/>
      <c r="AO21" s="80"/>
      <c r="AP21" s="81"/>
      <c r="AQ21" s="1" t="s">
        <v>2</v>
      </c>
    </row>
    <row r="22" spans="2:43" ht="18" customHeight="1">
      <c r="B22" s="8"/>
      <c r="C22" s="23"/>
      <c r="D22" s="20" t="s">
        <v>94</v>
      </c>
      <c r="E22" s="29"/>
      <c r="F22" s="29"/>
      <c r="G22" s="29"/>
      <c r="H22" s="29"/>
      <c r="I22" s="29"/>
      <c r="J22" s="29"/>
      <c r="K22" s="29"/>
      <c r="L22" s="29"/>
      <c r="M22" s="29"/>
      <c r="N22" s="29"/>
      <c r="O22" s="29"/>
      <c r="P22" s="29"/>
      <c r="Q22" s="35"/>
      <c r="R22" s="41">
        <f>'別紙様式１別添　賃金改善内訳'!P80</f>
        <v>0</v>
      </c>
      <c r="S22" s="54"/>
      <c r="T22" s="54"/>
      <c r="U22" s="54"/>
      <c r="V22" s="54"/>
      <c r="W22" s="54"/>
      <c r="X22" s="54"/>
      <c r="Y22" s="54"/>
      <c r="Z22" s="54"/>
      <c r="AA22" s="54"/>
      <c r="AB22" s="54"/>
      <c r="AC22" s="54"/>
      <c r="AD22" s="54"/>
      <c r="AE22" s="66" t="s">
        <v>18</v>
      </c>
      <c r="AF22" s="66"/>
      <c r="AG22" s="73"/>
    </row>
    <row r="23" spans="2:43" ht="18" customHeight="1">
      <c r="B23" s="8"/>
      <c r="C23" s="23"/>
      <c r="D23" s="22"/>
      <c r="E23" s="14"/>
      <c r="F23" s="14"/>
      <c r="G23" s="14"/>
      <c r="H23" s="14"/>
      <c r="I23" s="14"/>
      <c r="J23" s="14"/>
      <c r="K23" s="14"/>
      <c r="L23" s="14"/>
      <c r="M23" s="14"/>
      <c r="N23" s="14"/>
      <c r="O23" s="14"/>
      <c r="P23" s="14"/>
      <c r="Q23" s="34"/>
      <c r="R23" s="43" t="str">
        <f>IFERROR(R22/R21,"")</f>
        <v/>
      </c>
      <c r="S23" s="56"/>
      <c r="T23" s="56"/>
      <c r="U23" s="56"/>
      <c r="V23" s="56"/>
      <c r="W23" s="56"/>
      <c r="X23" s="56"/>
      <c r="Y23" s="56"/>
      <c r="Z23" s="56"/>
      <c r="AA23" s="56"/>
      <c r="AB23" s="56"/>
      <c r="AC23" s="56"/>
      <c r="AD23" s="56"/>
      <c r="AE23" s="67"/>
      <c r="AF23" s="67"/>
      <c r="AG23" s="74"/>
      <c r="AM23" s="1" t="s">
        <v>100</v>
      </c>
    </row>
    <row r="24" spans="2:43" ht="18" customHeight="1">
      <c r="B24" s="8"/>
      <c r="C24" s="20" t="s">
        <v>95</v>
      </c>
      <c r="D24" s="28"/>
      <c r="E24" s="28"/>
      <c r="F24" s="28"/>
      <c r="G24" s="28"/>
      <c r="H24" s="28"/>
      <c r="I24" s="28"/>
      <c r="J24" s="28"/>
      <c r="K24" s="28"/>
      <c r="L24" s="28"/>
      <c r="M24" s="28"/>
      <c r="N24" s="28"/>
      <c r="O24" s="28"/>
      <c r="P24" s="28"/>
      <c r="Q24" s="32"/>
      <c r="R24" s="41">
        <f>'別紙様式１別添　賃金改善内訳'!R80</f>
        <v>0</v>
      </c>
      <c r="S24" s="54"/>
      <c r="T24" s="54"/>
      <c r="U24" s="54"/>
      <c r="V24" s="54"/>
      <c r="W24" s="54"/>
      <c r="X24" s="54"/>
      <c r="Y24" s="54"/>
      <c r="Z24" s="54"/>
      <c r="AA24" s="54"/>
      <c r="AB24" s="54"/>
      <c r="AC24" s="54"/>
      <c r="AD24" s="54"/>
      <c r="AE24" s="29" t="s">
        <v>18</v>
      </c>
      <c r="AF24" s="29"/>
      <c r="AG24" s="35"/>
      <c r="AM24" s="79" t="str">
        <f>IF(R26&gt;=R13,"○","×")</f>
        <v>○</v>
      </c>
      <c r="AN24" s="80"/>
      <c r="AO24" s="80"/>
      <c r="AP24" s="81"/>
    </row>
    <row r="25" spans="2:43" ht="18" customHeight="1">
      <c r="B25" s="9"/>
      <c r="C25" s="21"/>
      <c r="D25" s="26"/>
      <c r="E25" s="26"/>
      <c r="F25" s="26"/>
      <c r="G25" s="26"/>
      <c r="H25" s="26"/>
      <c r="I25" s="26"/>
      <c r="J25" s="26"/>
      <c r="K25" s="26"/>
      <c r="L25" s="26"/>
      <c r="M25" s="26"/>
      <c r="N25" s="26"/>
      <c r="O25" s="26"/>
      <c r="P25" s="26"/>
      <c r="Q25" s="33"/>
      <c r="R25" s="42"/>
      <c r="S25" s="55"/>
      <c r="T25" s="55"/>
      <c r="U25" s="55"/>
      <c r="V25" s="55"/>
      <c r="W25" s="55"/>
      <c r="X25" s="55"/>
      <c r="Y25" s="55"/>
      <c r="Z25" s="55"/>
      <c r="AA25" s="55"/>
      <c r="AB25" s="55"/>
      <c r="AC25" s="55"/>
      <c r="AD25" s="55"/>
      <c r="AE25" s="65"/>
      <c r="AF25" s="65"/>
      <c r="AG25" s="72"/>
    </row>
    <row r="26" spans="2:43" ht="14.25">
      <c r="B26" s="11" t="s">
        <v>98</v>
      </c>
      <c r="C26" s="24"/>
      <c r="D26" s="24"/>
      <c r="E26" s="24"/>
      <c r="F26" s="24"/>
      <c r="G26" s="24"/>
      <c r="H26" s="24"/>
      <c r="I26" s="24"/>
      <c r="J26" s="24"/>
      <c r="K26" s="24"/>
      <c r="L26" s="24"/>
      <c r="M26" s="24"/>
      <c r="N26" s="24"/>
      <c r="O26" s="24"/>
      <c r="P26" s="24"/>
      <c r="Q26" s="24"/>
      <c r="R26" s="44">
        <f>SUM(R17,R18,R21,R24)</f>
        <v>0</v>
      </c>
      <c r="S26" s="57"/>
      <c r="T26" s="57"/>
      <c r="U26" s="57"/>
      <c r="V26" s="57"/>
      <c r="W26" s="57"/>
      <c r="X26" s="57"/>
      <c r="Y26" s="57"/>
      <c r="Z26" s="57"/>
      <c r="AA26" s="57"/>
      <c r="AB26" s="57"/>
      <c r="AC26" s="57"/>
      <c r="AD26" s="57"/>
      <c r="AE26" s="24" t="s">
        <v>18</v>
      </c>
      <c r="AF26" s="24"/>
      <c r="AG26" s="75"/>
    </row>
    <row r="27" spans="2:43" ht="18" customHeight="1">
      <c r="B27" s="12" t="s">
        <v>96</v>
      </c>
      <c r="C27" s="25"/>
      <c r="D27" s="25"/>
      <c r="E27" s="25"/>
      <c r="F27" s="25"/>
      <c r="G27" s="25"/>
      <c r="H27" s="25"/>
      <c r="I27" s="25"/>
      <c r="J27" s="25"/>
      <c r="K27" s="25"/>
      <c r="L27" s="25"/>
      <c r="M27" s="25"/>
      <c r="N27" s="25"/>
      <c r="O27" s="25"/>
      <c r="P27" s="25"/>
      <c r="Q27" s="36"/>
      <c r="R27" s="45"/>
      <c r="S27" s="58"/>
      <c r="T27" s="58"/>
      <c r="U27" s="58"/>
      <c r="V27" s="58"/>
      <c r="W27" s="58"/>
      <c r="X27" s="58"/>
      <c r="Y27" s="58"/>
      <c r="Z27" s="58"/>
      <c r="AA27" s="58"/>
      <c r="AB27" s="58"/>
      <c r="AC27" s="58"/>
      <c r="AD27" s="58"/>
      <c r="AE27" s="58"/>
      <c r="AF27" s="58"/>
      <c r="AG27" s="76"/>
    </row>
    <row r="28" spans="2:43" ht="18" customHeight="1">
      <c r="B28" s="13"/>
      <c r="C28" s="26"/>
      <c r="D28" s="26"/>
      <c r="E28" s="26"/>
      <c r="F28" s="26"/>
      <c r="G28" s="26"/>
      <c r="H28" s="26"/>
      <c r="I28" s="26"/>
      <c r="J28" s="26"/>
      <c r="K28" s="26"/>
      <c r="L28" s="26"/>
      <c r="M28" s="26"/>
      <c r="N28" s="26"/>
      <c r="O28" s="26"/>
      <c r="P28" s="26"/>
      <c r="Q28" s="33"/>
      <c r="R28" s="46"/>
      <c r="S28" s="59"/>
      <c r="T28" s="59"/>
      <c r="U28" s="59"/>
      <c r="V28" s="59"/>
      <c r="W28" s="59"/>
      <c r="X28" s="59"/>
      <c r="Y28" s="59"/>
      <c r="Z28" s="59"/>
      <c r="AA28" s="59"/>
      <c r="AB28" s="59"/>
      <c r="AC28" s="59"/>
      <c r="AD28" s="59"/>
      <c r="AE28" s="59"/>
      <c r="AF28" s="59"/>
      <c r="AG28" s="77"/>
    </row>
    <row r="29" spans="2:43" ht="18" customHeight="1">
      <c r="B29" s="12" t="s">
        <v>97</v>
      </c>
      <c r="C29" s="25"/>
      <c r="D29" s="25"/>
      <c r="E29" s="25"/>
      <c r="F29" s="25"/>
      <c r="G29" s="25"/>
      <c r="H29" s="25"/>
      <c r="I29" s="25"/>
      <c r="J29" s="25"/>
      <c r="K29" s="25"/>
      <c r="L29" s="25"/>
      <c r="M29" s="25"/>
      <c r="N29" s="25"/>
      <c r="O29" s="25"/>
      <c r="P29" s="25"/>
      <c r="Q29" s="25"/>
      <c r="R29" s="45"/>
      <c r="S29" s="58"/>
      <c r="T29" s="58"/>
      <c r="U29" s="58"/>
      <c r="V29" s="58"/>
      <c r="W29" s="58"/>
      <c r="X29" s="58"/>
      <c r="Y29" s="58"/>
      <c r="Z29" s="58"/>
      <c r="AA29" s="58"/>
      <c r="AB29" s="58"/>
      <c r="AC29" s="58"/>
      <c r="AD29" s="58"/>
      <c r="AE29" s="58"/>
      <c r="AF29" s="58"/>
      <c r="AG29" s="76"/>
    </row>
    <row r="30" spans="2:43" ht="18" customHeight="1">
      <c r="B30" s="13"/>
      <c r="C30" s="26"/>
      <c r="D30" s="26"/>
      <c r="E30" s="26"/>
      <c r="F30" s="26"/>
      <c r="G30" s="26"/>
      <c r="H30" s="26"/>
      <c r="I30" s="26"/>
      <c r="J30" s="26"/>
      <c r="K30" s="26"/>
      <c r="L30" s="26"/>
      <c r="M30" s="26"/>
      <c r="N30" s="26"/>
      <c r="O30" s="26"/>
      <c r="P30" s="26"/>
      <c r="Q30" s="26"/>
      <c r="R30" s="46"/>
      <c r="S30" s="59"/>
      <c r="T30" s="59"/>
      <c r="U30" s="59"/>
      <c r="V30" s="59"/>
      <c r="W30" s="59"/>
      <c r="X30" s="59"/>
      <c r="Y30" s="59"/>
      <c r="Z30" s="59"/>
      <c r="AA30" s="59"/>
      <c r="AB30" s="59"/>
      <c r="AC30" s="59"/>
      <c r="AD30" s="59"/>
      <c r="AE30" s="59"/>
      <c r="AF30" s="59"/>
      <c r="AG30" s="77"/>
    </row>
    <row r="31" spans="2:43">
      <c r="B31" s="14" t="s">
        <v>30</v>
      </c>
      <c r="C31" s="27"/>
      <c r="D31" s="27"/>
      <c r="E31" s="27"/>
      <c r="F31" s="27"/>
      <c r="G31" s="27"/>
      <c r="H31" s="27"/>
      <c r="I31" s="27"/>
      <c r="J31" s="27"/>
      <c r="K31" s="27"/>
      <c r="L31" s="27"/>
      <c r="M31" s="27"/>
      <c r="N31" s="27"/>
      <c r="O31" s="27"/>
      <c r="P31" s="27"/>
      <c r="Q31" s="27"/>
      <c r="R31" s="47"/>
      <c r="S31" s="47"/>
      <c r="T31" s="47"/>
      <c r="U31" s="47"/>
      <c r="V31" s="47"/>
      <c r="W31" s="47"/>
      <c r="X31" s="47"/>
      <c r="Y31" s="47"/>
      <c r="Z31" s="47"/>
      <c r="AA31" s="47"/>
      <c r="AB31" s="47"/>
      <c r="AC31" s="47"/>
      <c r="AD31" s="47"/>
      <c r="AE31" s="47"/>
      <c r="AF31" s="47"/>
      <c r="AG31" s="47"/>
    </row>
    <row r="32" spans="2:43" ht="18" customHeight="1"/>
    <row r="33" spans="2:36" ht="18" customHeight="1">
      <c r="B33" s="1" t="s">
        <v>20</v>
      </c>
    </row>
    <row r="34" spans="2:36" ht="18" customHeight="1"/>
    <row r="35" spans="2:36">
      <c r="R35" s="48" t="s">
        <v>9</v>
      </c>
      <c r="S35" s="48"/>
      <c r="T35" s="61"/>
      <c r="U35" s="61"/>
      <c r="V35" s="48" t="s">
        <v>16</v>
      </c>
      <c r="W35" s="48"/>
      <c r="X35" s="61"/>
      <c r="Y35" s="61"/>
      <c r="Z35" s="48" t="s">
        <v>13</v>
      </c>
      <c r="AA35" s="48"/>
      <c r="AB35" s="61"/>
      <c r="AC35" s="61"/>
      <c r="AD35" s="48" t="s">
        <v>22</v>
      </c>
      <c r="AE35" s="48"/>
    </row>
    <row r="36" spans="2:36" ht="18" customHeight="1">
      <c r="R36" s="48"/>
      <c r="S36" s="48"/>
      <c r="T36" s="48"/>
      <c r="U36" s="48"/>
      <c r="V36" s="48"/>
      <c r="W36" s="48"/>
      <c r="X36" s="48"/>
      <c r="Y36" s="48"/>
      <c r="Z36" s="48"/>
      <c r="AA36" s="48"/>
      <c r="AB36" s="48"/>
      <c r="AC36" s="48"/>
      <c r="AD36" s="48"/>
      <c r="AE36" s="48"/>
    </row>
    <row r="37" spans="2:36">
      <c r="S37" s="60"/>
      <c r="T37" s="60"/>
      <c r="U37" s="60"/>
      <c r="V37" s="60"/>
      <c r="W37" s="60"/>
      <c r="X37" s="60"/>
      <c r="Y37" s="49" t="s">
        <v>28</v>
      </c>
      <c r="Z37" s="60" t="s">
        <v>24</v>
      </c>
      <c r="AA37" s="63">
        <f>V7</f>
        <v>0</v>
      </c>
      <c r="AB37" s="63"/>
      <c r="AC37" s="63"/>
      <c r="AD37" s="63"/>
      <c r="AE37" s="63"/>
      <c r="AF37" s="63"/>
      <c r="AG37" s="63"/>
    </row>
    <row r="38" spans="2:36" ht="18" customHeight="1">
      <c r="R38" s="49"/>
      <c r="S38" s="49"/>
      <c r="T38" s="49"/>
      <c r="U38" s="49"/>
      <c r="V38" s="49"/>
      <c r="W38" s="49"/>
      <c r="X38" s="49"/>
      <c r="Y38" s="49"/>
      <c r="Z38" s="60"/>
      <c r="AA38" s="47"/>
      <c r="AB38" s="47"/>
      <c r="AC38" s="47"/>
      <c r="AD38" s="47"/>
      <c r="AE38" s="47"/>
      <c r="AF38" s="47"/>
      <c r="AG38" s="47"/>
    </row>
    <row r="39" spans="2:36" ht="18" customHeight="1">
      <c r="R39" s="49" t="s">
        <v>26</v>
      </c>
      <c r="S39" s="49"/>
      <c r="T39" s="49"/>
      <c r="U39" s="49"/>
      <c r="V39" s="49"/>
      <c r="W39" s="49"/>
      <c r="X39" s="49"/>
      <c r="Y39" s="49"/>
      <c r="Z39" s="1" t="s">
        <v>24</v>
      </c>
      <c r="AA39" s="62"/>
      <c r="AB39" s="62"/>
      <c r="AC39" s="62"/>
      <c r="AD39" s="62"/>
      <c r="AE39" s="62"/>
      <c r="AF39" s="62"/>
      <c r="AG39" s="62"/>
    </row>
    <row r="41" spans="2:36" ht="18" customHeight="1"/>
    <row r="43" spans="2:36" s="1" customFormat="1" ht="18" customHeight="1"/>
    <row r="44" spans="2:36" ht="12.95" customHeight="1"/>
    <row r="45" spans="2:36" ht="18" customHeight="1"/>
    <row r="46" spans="2:36" ht="12.95" customHeight="1"/>
    <row r="47" spans="2:36" ht="18" customHeight="1"/>
    <row r="48" spans="2:36" ht="9" customHeight="1">
      <c r="AE48" s="68"/>
      <c r="AF48" s="68"/>
      <c r="AG48" s="68"/>
      <c r="AH48" s="68"/>
      <c r="AI48" s="68"/>
      <c r="AJ48" s="68"/>
    </row>
    <row r="49" spans="31:36" ht="18" customHeight="1">
      <c r="AE49" s="68"/>
      <c r="AF49" s="68"/>
      <c r="AG49" s="68"/>
      <c r="AH49" s="78"/>
      <c r="AI49" s="68"/>
      <c r="AJ49" s="68"/>
    </row>
    <row r="50" spans="31:36" ht="9" customHeight="1">
      <c r="AE50" s="68"/>
      <c r="AF50" s="68"/>
      <c r="AG50" s="68"/>
      <c r="AH50" s="47"/>
      <c r="AI50" s="68"/>
      <c r="AJ50" s="68"/>
    </row>
    <row r="51" spans="31:36" ht="18" customHeight="1">
      <c r="AE51" s="68"/>
      <c r="AF51" s="68"/>
      <c r="AG51" s="68"/>
      <c r="AH51" s="47"/>
      <c r="AI51" s="68"/>
      <c r="AJ51" s="68"/>
    </row>
    <row r="52" spans="31:36" ht="18" customHeight="1">
      <c r="AE52" s="68"/>
      <c r="AF52" s="68"/>
      <c r="AG52" s="68"/>
      <c r="AH52" s="68"/>
      <c r="AI52" s="68"/>
      <c r="AJ52" s="68"/>
    </row>
    <row r="53" spans="31:36" ht="18" customHeight="1"/>
    <row r="54" spans="31:36" ht="18" customHeight="1"/>
    <row r="55" spans="31:36" ht="18" customHeight="1"/>
    <row r="56" spans="31:36" ht="18" customHeight="1"/>
    <row r="57" spans="31:36" ht="18" customHeight="1"/>
    <row r="58" spans="31:36" ht="18" customHeight="1"/>
    <row r="59" spans="31:36" ht="18" customHeight="1"/>
    <row r="60" spans="31:36" ht="18" customHeight="1"/>
    <row r="61" spans="31:36" ht="18" customHeight="1"/>
    <row r="62" spans="31:36" ht="18" customHeight="1"/>
    <row r="63" spans="31:36" ht="18" customHeight="1"/>
    <row r="64" spans="31:3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sheetData>
  <mergeCells count="54">
    <mergeCell ref="B3:AG3"/>
    <mergeCell ref="V5:AH5"/>
    <mergeCell ref="V7:AH7"/>
    <mergeCell ref="B10:Q10"/>
    <mergeCell ref="R10:S10"/>
    <mergeCell ref="V10:W10"/>
    <mergeCell ref="Y10:Z10"/>
    <mergeCell ref="AA10:AB10"/>
    <mergeCell ref="AE10:AF10"/>
    <mergeCell ref="B11:Q11"/>
    <mergeCell ref="R11:AD11"/>
    <mergeCell ref="AE11:AG11"/>
    <mergeCell ref="B12:Q12"/>
    <mergeCell ref="R12:AD12"/>
    <mergeCell ref="AE12:AG12"/>
    <mergeCell ref="B13:Q13"/>
    <mergeCell ref="R13:AD13"/>
    <mergeCell ref="AE13:AG13"/>
    <mergeCell ref="B16:AG16"/>
    <mergeCell ref="C17:Q17"/>
    <mergeCell ref="R17:AD17"/>
    <mergeCell ref="AE17:AG17"/>
    <mergeCell ref="B20:AG20"/>
    <mergeCell ref="C21:Q21"/>
    <mergeCell ref="R21:AD21"/>
    <mergeCell ref="AE21:AG21"/>
    <mergeCell ref="AM21:AP21"/>
    <mergeCell ref="R22:AD22"/>
    <mergeCell ref="R23:AD23"/>
    <mergeCell ref="AM24:AP24"/>
    <mergeCell ref="B26:Q26"/>
    <mergeCell ref="R26:AD26"/>
    <mergeCell ref="AE26:AG26"/>
    <mergeCell ref="R35:S35"/>
    <mergeCell ref="T35:U35"/>
    <mergeCell ref="V35:W35"/>
    <mergeCell ref="X35:Y35"/>
    <mergeCell ref="Z35:AA35"/>
    <mergeCell ref="AB35:AC35"/>
    <mergeCell ref="AD35:AE35"/>
    <mergeCell ref="AA37:AG37"/>
    <mergeCell ref="R39:Y39"/>
    <mergeCell ref="AA39:AG39"/>
    <mergeCell ref="C18:Q19"/>
    <mergeCell ref="R18:AD19"/>
    <mergeCell ref="AE18:AG19"/>
    <mergeCell ref="D22:Q23"/>
    <mergeCell ref="C24:Q25"/>
    <mergeCell ref="R24:AD25"/>
    <mergeCell ref="AE24:AG25"/>
    <mergeCell ref="B27:Q28"/>
    <mergeCell ref="R27:AG28"/>
    <mergeCell ref="B29:Q30"/>
    <mergeCell ref="R29:AG30"/>
  </mergeCells>
  <phoneticPr fontId="3"/>
  <dataValidations count="2">
    <dataValidation type="list" allowBlank="1" showDropDown="0" showInputMessage="1" showErrorMessage="1" sqref="R29:AG31">
      <formula1>"継続する,継続しない"</formula1>
    </dataValidation>
    <dataValidation type="list" allowBlank="1" showDropDown="0" showInputMessage="1" showErrorMessage="1" sqref="R27:AG28">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V52"/>
  <sheetViews>
    <sheetView view="pageBreakPreview" zoomScaleSheetLayoutView="100" workbookViewId="0">
      <selection activeCell="V5" sqref="V5:AH5"/>
    </sheetView>
  </sheetViews>
  <sheetFormatPr defaultRowHeight="18.75"/>
  <cols>
    <col min="1" max="256" width="2.625" style="1" customWidth="1"/>
    <col min="257" max="485" width="2.625" customWidth="1"/>
    <col min="486" max="16384" width="9" customWidth="1"/>
  </cols>
  <sheetData>
    <row r="1" spans="2:34" ht="18" customHeight="1">
      <c r="B1" s="2" t="s">
        <v>3</v>
      </c>
    </row>
    <row r="2" spans="2:34" ht="18" customHeight="1"/>
    <row r="3" spans="2:34" ht="18" customHeight="1">
      <c r="B3" s="3"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2:34" ht="18" customHeight="1"/>
    <row r="5" spans="2:34" ht="18" customHeight="1">
      <c r="T5" s="49" t="s">
        <v>6</v>
      </c>
      <c r="U5" s="48" t="s">
        <v>24</v>
      </c>
      <c r="V5" s="62" t="s">
        <v>76</v>
      </c>
      <c r="W5" s="62"/>
      <c r="X5" s="62"/>
      <c r="Y5" s="62"/>
      <c r="Z5" s="62"/>
      <c r="AA5" s="62"/>
      <c r="AB5" s="62"/>
      <c r="AC5" s="62"/>
      <c r="AD5" s="62"/>
      <c r="AE5" s="62"/>
      <c r="AF5" s="62"/>
      <c r="AG5" s="62"/>
      <c r="AH5" s="62"/>
    </row>
    <row r="6" spans="2:34">
      <c r="U6" s="48"/>
      <c r="V6" s="47"/>
      <c r="W6" s="47"/>
      <c r="X6" s="47"/>
      <c r="Y6" s="47"/>
      <c r="Z6" s="47"/>
      <c r="AA6" s="47"/>
      <c r="AB6" s="47"/>
      <c r="AC6" s="47"/>
      <c r="AD6" s="47"/>
      <c r="AE6" s="47"/>
      <c r="AF6" s="47"/>
      <c r="AG6" s="47"/>
      <c r="AH6" s="47"/>
    </row>
    <row r="7" spans="2:34" ht="18" customHeight="1">
      <c r="T7" s="49" t="s">
        <v>27</v>
      </c>
      <c r="U7" s="48" t="s">
        <v>24</v>
      </c>
      <c r="V7" s="62" t="s">
        <v>122</v>
      </c>
      <c r="W7" s="62"/>
      <c r="X7" s="62"/>
      <c r="Y7" s="62"/>
      <c r="Z7" s="62"/>
      <c r="AA7" s="62"/>
      <c r="AB7" s="62"/>
      <c r="AC7" s="62"/>
      <c r="AD7" s="62"/>
      <c r="AE7" s="62"/>
      <c r="AF7" s="62"/>
      <c r="AG7" s="62"/>
      <c r="AH7" s="62"/>
    </row>
    <row r="8" spans="2:34" ht="18" customHeight="1"/>
    <row r="9" spans="2:34" ht="18" customHeight="1">
      <c r="B9" s="2" t="s">
        <v>11</v>
      </c>
    </row>
    <row r="10" spans="2:34" ht="18" customHeight="1">
      <c r="B10" s="4" t="s">
        <v>7</v>
      </c>
      <c r="C10" s="15"/>
      <c r="D10" s="15"/>
      <c r="E10" s="15"/>
      <c r="F10" s="15"/>
      <c r="G10" s="15"/>
      <c r="H10" s="15"/>
      <c r="I10" s="15"/>
      <c r="J10" s="15"/>
      <c r="K10" s="15"/>
      <c r="L10" s="15"/>
      <c r="M10" s="15"/>
      <c r="N10" s="15"/>
      <c r="O10" s="15"/>
      <c r="P10" s="15"/>
      <c r="Q10" s="30"/>
      <c r="R10" s="37" t="s">
        <v>9</v>
      </c>
      <c r="S10" s="50"/>
      <c r="T10" s="50">
        <v>4</v>
      </c>
      <c r="U10" s="50" t="s">
        <v>16</v>
      </c>
      <c r="V10" s="58">
        <v>2</v>
      </c>
      <c r="W10" s="58"/>
      <c r="X10" s="50" t="s">
        <v>13</v>
      </c>
      <c r="Y10" s="50" t="s">
        <v>4</v>
      </c>
      <c r="Z10" s="50"/>
      <c r="AA10" s="50" t="s">
        <v>9</v>
      </c>
      <c r="AB10" s="50"/>
      <c r="AC10" s="50">
        <v>4</v>
      </c>
      <c r="AD10" s="50" t="s">
        <v>16</v>
      </c>
      <c r="AE10" s="58">
        <v>3</v>
      </c>
      <c r="AF10" s="58"/>
      <c r="AG10" s="69" t="s">
        <v>13</v>
      </c>
    </row>
    <row r="11" spans="2:34" ht="18" customHeight="1">
      <c r="B11" s="5" t="s">
        <v>52</v>
      </c>
      <c r="C11" s="16"/>
      <c r="D11" s="16"/>
      <c r="E11" s="16"/>
      <c r="F11" s="16"/>
      <c r="G11" s="16"/>
      <c r="H11" s="16"/>
      <c r="I11" s="16"/>
      <c r="J11" s="16"/>
      <c r="K11" s="16"/>
      <c r="L11" s="16"/>
      <c r="M11" s="16"/>
      <c r="N11" s="16"/>
      <c r="O11" s="16"/>
      <c r="P11" s="16"/>
      <c r="Q11" s="31"/>
      <c r="R11" s="38">
        <f>'（記入例）別紙様式１別添　賃金改善内訳'!N41</f>
        <v>83600</v>
      </c>
      <c r="S11" s="51"/>
      <c r="T11" s="51"/>
      <c r="U11" s="51"/>
      <c r="V11" s="51"/>
      <c r="W11" s="51"/>
      <c r="X11" s="51"/>
      <c r="Y11" s="51"/>
      <c r="Z11" s="51"/>
      <c r="AA11" s="51"/>
      <c r="AB11" s="51"/>
      <c r="AC11" s="51"/>
      <c r="AD11" s="51"/>
      <c r="AE11" s="16" t="s">
        <v>18</v>
      </c>
      <c r="AF11" s="16"/>
      <c r="AG11" s="31"/>
    </row>
    <row r="12" spans="2:34" ht="18" customHeight="1">
      <c r="B12" s="5" t="s">
        <v>81</v>
      </c>
      <c r="C12" s="16"/>
      <c r="D12" s="16"/>
      <c r="E12" s="16"/>
      <c r="F12" s="16"/>
      <c r="G12" s="16"/>
      <c r="H12" s="16"/>
      <c r="I12" s="16"/>
      <c r="J12" s="16"/>
      <c r="K12" s="16"/>
      <c r="L12" s="16"/>
      <c r="M12" s="16"/>
      <c r="N12" s="16"/>
      <c r="O12" s="16"/>
      <c r="P12" s="16"/>
      <c r="Q12" s="31"/>
      <c r="R12" s="39">
        <f>'（記入例）別紙様式１別添　賃金改善内訳'!N80</f>
        <v>0</v>
      </c>
      <c r="S12" s="52"/>
      <c r="T12" s="52"/>
      <c r="U12" s="52"/>
      <c r="V12" s="52"/>
      <c r="W12" s="52"/>
      <c r="X12" s="52"/>
      <c r="Y12" s="52"/>
      <c r="Z12" s="52"/>
      <c r="AA12" s="52"/>
      <c r="AB12" s="52"/>
      <c r="AC12" s="52"/>
      <c r="AD12" s="52"/>
      <c r="AE12" s="16" t="s">
        <v>18</v>
      </c>
      <c r="AF12" s="16"/>
      <c r="AG12" s="31"/>
    </row>
    <row r="13" spans="2:34" ht="18" customHeight="1">
      <c r="B13" s="6" t="s">
        <v>82</v>
      </c>
      <c r="C13" s="17"/>
      <c r="D13" s="17"/>
      <c r="E13" s="17"/>
      <c r="F13" s="17"/>
      <c r="G13" s="17"/>
      <c r="H13" s="17"/>
      <c r="I13" s="17"/>
      <c r="J13" s="17"/>
      <c r="K13" s="17"/>
      <c r="L13" s="17"/>
      <c r="M13" s="17"/>
      <c r="N13" s="17"/>
      <c r="O13" s="17"/>
      <c r="P13" s="17"/>
      <c r="Q13" s="17"/>
      <c r="R13" s="40">
        <f>SUM(R11,R12)</f>
        <v>83600</v>
      </c>
      <c r="S13" s="53"/>
      <c r="T13" s="53"/>
      <c r="U13" s="53"/>
      <c r="V13" s="53"/>
      <c r="W13" s="53"/>
      <c r="X13" s="53"/>
      <c r="Y13" s="53"/>
      <c r="Z13" s="53"/>
      <c r="AA13" s="53"/>
      <c r="AB13" s="53"/>
      <c r="AC13" s="53"/>
      <c r="AD13" s="53"/>
      <c r="AE13" s="64" t="s">
        <v>18</v>
      </c>
      <c r="AF13" s="64"/>
      <c r="AG13" s="70"/>
    </row>
    <row r="14" spans="2:34" ht="18" customHeight="1"/>
    <row r="15" spans="2:34" ht="18" customHeight="1">
      <c r="B15" s="2" t="s">
        <v>19</v>
      </c>
    </row>
    <row r="16" spans="2:34" ht="18" customHeight="1">
      <c r="B16" s="7" t="s">
        <v>89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71"/>
    </row>
    <row r="17" spans="2:43" ht="18" customHeight="1">
      <c r="B17" s="8"/>
      <c r="C17" s="19" t="s">
        <v>90</v>
      </c>
      <c r="D17" s="16"/>
      <c r="E17" s="16"/>
      <c r="F17" s="16"/>
      <c r="G17" s="16"/>
      <c r="H17" s="16"/>
      <c r="I17" s="16"/>
      <c r="J17" s="16"/>
      <c r="K17" s="16"/>
      <c r="L17" s="16"/>
      <c r="M17" s="16"/>
      <c r="N17" s="16"/>
      <c r="O17" s="16"/>
      <c r="P17" s="16"/>
      <c r="Q17" s="31"/>
      <c r="R17" s="38">
        <f>'（記入例）別紙様式１別添　賃金改善内訳'!O41</f>
        <v>68400</v>
      </c>
      <c r="S17" s="51"/>
      <c r="T17" s="51"/>
      <c r="U17" s="51"/>
      <c r="V17" s="51"/>
      <c r="W17" s="51"/>
      <c r="X17" s="51"/>
      <c r="Y17" s="51"/>
      <c r="Z17" s="51"/>
      <c r="AA17" s="51"/>
      <c r="AB17" s="51"/>
      <c r="AC17" s="51"/>
      <c r="AD17" s="51"/>
      <c r="AE17" s="16" t="s">
        <v>18</v>
      </c>
      <c r="AF17" s="16"/>
      <c r="AG17" s="31"/>
    </row>
    <row r="18" spans="2:43" ht="18" customHeight="1">
      <c r="B18" s="8"/>
      <c r="C18" s="20" t="s">
        <v>91</v>
      </c>
      <c r="D18" s="28"/>
      <c r="E18" s="28"/>
      <c r="F18" s="28"/>
      <c r="G18" s="28"/>
      <c r="H18" s="28"/>
      <c r="I18" s="28"/>
      <c r="J18" s="28"/>
      <c r="K18" s="28"/>
      <c r="L18" s="28"/>
      <c r="M18" s="28"/>
      <c r="N18" s="28"/>
      <c r="O18" s="28"/>
      <c r="P18" s="28"/>
      <c r="Q18" s="32"/>
      <c r="R18" s="41">
        <f>'（記入例）別紙様式１別添　賃金改善内訳'!P41</f>
        <v>15200</v>
      </c>
      <c r="S18" s="54"/>
      <c r="T18" s="54"/>
      <c r="U18" s="54"/>
      <c r="V18" s="54"/>
      <c r="W18" s="54"/>
      <c r="X18" s="54"/>
      <c r="Y18" s="54"/>
      <c r="Z18" s="54"/>
      <c r="AA18" s="54"/>
      <c r="AB18" s="54"/>
      <c r="AC18" s="54"/>
      <c r="AD18" s="54"/>
      <c r="AE18" s="29" t="s">
        <v>18</v>
      </c>
      <c r="AF18" s="29"/>
      <c r="AG18" s="35"/>
    </row>
    <row r="19" spans="2:43" ht="18" customHeight="1">
      <c r="B19" s="9"/>
      <c r="C19" s="21"/>
      <c r="D19" s="26"/>
      <c r="E19" s="26"/>
      <c r="F19" s="26"/>
      <c r="G19" s="26"/>
      <c r="H19" s="26"/>
      <c r="I19" s="26"/>
      <c r="J19" s="26"/>
      <c r="K19" s="26"/>
      <c r="L19" s="26"/>
      <c r="M19" s="26"/>
      <c r="N19" s="26"/>
      <c r="O19" s="26"/>
      <c r="P19" s="26"/>
      <c r="Q19" s="33"/>
      <c r="R19" s="42"/>
      <c r="S19" s="55"/>
      <c r="T19" s="55"/>
      <c r="U19" s="55"/>
      <c r="V19" s="55"/>
      <c r="W19" s="55"/>
      <c r="X19" s="55"/>
      <c r="Y19" s="55"/>
      <c r="Z19" s="55"/>
      <c r="AA19" s="55"/>
      <c r="AB19" s="55"/>
      <c r="AC19" s="55"/>
      <c r="AD19" s="55"/>
      <c r="AE19" s="65"/>
      <c r="AF19" s="65"/>
      <c r="AG19" s="72"/>
    </row>
    <row r="20" spans="2:43" ht="18" customHeight="1">
      <c r="B20" s="7" t="s">
        <v>92</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30"/>
      <c r="AM20" s="1" t="s">
        <v>99</v>
      </c>
    </row>
    <row r="21" spans="2:43" ht="18" customHeight="1">
      <c r="B21" s="10"/>
      <c r="C21" s="22" t="s">
        <v>93</v>
      </c>
      <c r="D21" s="14"/>
      <c r="E21" s="14"/>
      <c r="F21" s="14"/>
      <c r="G21" s="14"/>
      <c r="H21" s="14"/>
      <c r="I21" s="14"/>
      <c r="J21" s="14"/>
      <c r="K21" s="14"/>
      <c r="L21" s="14"/>
      <c r="M21" s="14"/>
      <c r="N21" s="14"/>
      <c r="O21" s="14"/>
      <c r="P21" s="14"/>
      <c r="Q21" s="34"/>
      <c r="R21" s="39">
        <f>'別紙様式１別添　賃金改善内訳'!Q80</f>
        <v>0</v>
      </c>
      <c r="S21" s="52"/>
      <c r="T21" s="52"/>
      <c r="U21" s="52"/>
      <c r="V21" s="52"/>
      <c r="W21" s="52"/>
      <c r="X21" s="52"/>
      <c r="Y21" s="52"/>
      <c r="Z21" s="52"/>
      <c r="AA21" s="52"/>
      <c r="AB21" s="52"/>
      <c r="AC21" s="52"/>
      <c r="AD21" s="52"/>
      <c r="AE21" s="14" t="s">
        <v>18</v>
      </c>
      <c r="AF21" s="14"/>
      <c r="AG21" s="34"/>
      <c r="AM21" s="79" t="str">
        <f>IF(R23&gt;=2/3,"○","×")</f>
        <v>○</v>
      </c>
      <c r="AN21" s="80"/>
      <c r="AO21" s="80"/>
      <c r="AP21" s="81"/>
      <c r="AQ21" s="1" t="s">
        <v>2</v>
      </c>
    </row>
    <row r="22" spans="2:43" ht="18" customHeight="1">
      <c r="B22" s="8"/>
      <c r="C22" s="23"/>
      <c r="D22" s="20" t="s">
        <v>94</v>
      </c>
      <c r="E22" s="29"/>
      <c r="F22" s="29"/>
      <c r="G22" s="29"/>
      <c r="H22" s="29"/>
      <c r="I22" s="29"/>
      <c r="J22" s="29"/>
      <c r="K22" s="29"/>
      <c r="L22" s="29"/>
      <c r="M22" s="29"/>
      <c r="N22" s="29"/>
      <c r="O22" s="29"/>
      <c r="P22" s="29"/>
      <c r="Q22" s="35"/>
      <c r="R22" s="41">
        <f>'（記入例）別紙様式１別添　賃金改善内訳'!P80</f>
        <v>0</v>
      </c>
      <c r="S22" s="54"/>
      <c r="T22" s="54"/>
      <c r="U22" s="54"/>
      <c r="V22" s="54"/>
      <c r="W22" s="54"/>
      <c r="X22" s="54"/>
      <c r="Y22" s="54"/>
      <c r="Z22" s="54"/>
      <c r="AA22" s="54"/>
      <c r="AB22" s="54"/>
      <c r="AC22" s="54"/>
      <c r="AD22" s="54"/>
      <c r="AE22" s="66" t="s">
        <v>18</v>
      </c>
      <c r="AF22" s="66"/>
      <c r="AG22" s="73"/>
    </row>
    <row r="23" spans="2:43" ht="18" customHeight="1">
      <c r="B23" s="8"/>
      <c r="C23" s="23"/>
      <c r="D23" s="22"/>
      <c r="E23" s="14"/>
      <c r="F23" s="14"/>
      <c r="G23" s="14"/>
      <c r="H23" s="14"/>
      <c r="I23" s="14"/>
      <c r="J23" s="14"/>
      <c r="K23" s="14"/>
      <c r="L23" s="14"/>
      <c r="M23" s="14"/>
      <c r="N23" s="14"/>
      <c r="O23" s="14"/>
      <c r="P23" s="14"/>
      <c r="Q23" s="34"/>
      <c r="R23" s="43" t="str">
        <f>IFERROR(R22/R21,"")</f>
        <v/>
      </c>
      <c r="S23" s="56"/>
      <c r="T23" s="56"/>
      <c r="U23" s="56"/>
      <c r="V23" s="56"/>
      <c r="W23" s="56"/>
      <c r="X23" s="56"/>
      <c r="Y23" s="56"/>
      <c r="Z23" s="56"/>
      <c r="AA23" s="56"/>
      <c r="AB23" s="56"/>
      <c r="AC23" s="56"/>
      <c r="AD23" s="56"/>
      <c r="AE23" s="67"/>
      <c r="AF23" s="67"/>
      <c r="AG23" s="74"/>
      <c r="AM23" s="1" t="s">
        <v>100</v>
      </c>
    </row>
    <row r="24" spans="2:43" ht="18" customHeight="1">
      <c r="B24" s="8"/>
      <c r="C24" s="20" t="s">
        <v>95</v>
      </c>
      <c r="D24" s="28"/>
      <c r="E24" s="28"/>
      <c r="F24" s="28"/>
      <c r="G24" s="28"/>
      <c r="H24" s="28"/>
      <c r="I24" s="28"/>
      <c r="J24" s="28"/>
      <c r="K24" s="28"/>
      <c r="L24" s="28"/>
      <c r="M24" s="28"/>
      <c r="N24" s="28"/>
      <c r="O24" s="28"/>
      <c r="P24" s="28"/>
      <c r="Q24" s="32"/>
      <c r="R24" s="41">
        <f>'（記入例）別紙様式１別添　賃金改善内訳'!R80</f>
        <v>0</v>
      </c>
      <c r="S24" s="54"/>
      <c r="T24" s="54"/>
      <c r="U24" s="54"/>
      <c r="V24" s="54"/>
      <c r="W24" s="54"/>
      <c r="X24" s="54"/>
      <c r="Y24" s="54"/>
      <c r="Z24" s="54"/>
      <c r="AA24" s="54"/>
      <c r="AB24" s="54"/>
      <c r="AC24" s="54"/>
      <c r="AD24" s="54"/>
      <c r="AE24" s="29" t="s">
        <v>18</v>
      </c>
      <c r="AF24" s="29"/>
      <c r="AG24" s="35"/>
      <c r="AM24" s="79" t="str">
        <f>IF(R26&gt;=R13,"○","×")</f>
        <v>○</v>
      </c>
      <c r="AN24" s="80"/>
      <c r="AO24" s="80"/>
      <c r="AP24" s="81"/>
    </row>
    <row r="25" spans="2:43" ht="18" customHeight="1">
      <c r="B25" s="9"/>
      <c r="C25" s="21"/>
      <c r="D25" s="26"/>
      <c r="E25" s="26"/>
      <c r="F25" s="26"/>
      <c r="G25" s="26"/>
      <c r="H25" s="26"/>
      <c r="I25" s="26"/>
      <c r="J25" s="26"/>
      <c r="K25" s="26"/>
      <c r="L25" s="26"/>
      <c r="M25" s="26"/>
      <c r="N25" s="26"/>
      <c r="O25" s="26"/>
      <c r="P25" s="26"/>
      <c r="Q25" s="33"/>
      <c r="R25" s="42"/>
      <c r="S25" s="55"/>
      <c r="T25" s="55"/>
      <c r="U25" s="55"/>
      <c r="V25" s="55"/>
      <c r="W25" s="55"/>
      <c r="X25" s="55"/>
      <c r="Y25" s="55"/>
      <c r="Z25" s="55"/>
      <c r="AA25" s="55"/>
      <c r="AB25" s="55"/>
      <c r="AC25" s="55"/>
      <c r="AD25" s="55"/>
      <c r="AE25" s="65"/>
      <c r="AF25" s="65"/>
      <c r="AG25" s="72"/>
    </row>
    <row r="26" spans="2:43" ht="19.5">
      <c r="B26" s="11" t="s">
        <v>98</v>
      </c>
      <c r="C26" s="24"/>
      <c r="D26" s="24"/>
      <c r="E26" s="24"/>
      <c r="F26" s="24"/>
      <c r="G26" s="24"/>
      <c r="H26" s="24"/>
      <c r="I26" s="24"/>
      <c r="J26" s="24"/>
      <c r="K26" s="24"/>
      <c r="L26" s="24"/>
      <c r="M26" s="24"/>
      <c r="N26" s="24"/>
      <c r="O26" s="24"/>
      <c r="P26" s="24"/>
      <c r="Q26" s="24"/>
      <c r="R26" s="44">
        <f>SUM(R17,R18,R21,R24)</f>
        <v>83600</v>
      </c>
      <c r="S26" s="57"/>
      <c r="T26" s="57"/>
      <c r="U26" s="57"/>
      <c r="V26" s="57"/>
      <c r="W26" s="57"/>
      <c r="X26" s="57"/>
      <c r="Y26" s="57"/>
      <c r="Z26" s="57"/>
      <c r="AA26" s="57"/>
      <c r="AB26" s="57"/>
      <c r="AC26" s="57"/>
      <c r="AD26" s="57"/>
      <c r="AE26" s="24" t="s">
        <v>18</v>
      </c>
      <c r="AF26" s="24"/>
      <c r="AG26" s="75"/>
    </row>
    <row r="27" spans="2:43" ht="18" customHeight="1">
      <c r="B27" s="12" t="s">
        <v>96</v>
      </c>
      <c r="C27" s="25"/>
      <c r="D27" s="25"/>
      <c r="E27" s="25"/>
      <c r="F27" s="25"/>
      <c r="G27" s="25"/>
      <c r="H27" s="25"/>
      <c r="I27" s="25"/>
      <c r="J27" s="25"/>
      <c r="K27" s="25"/>
      <c r="L27" s="25"/>
      <c r="M27" s="25"/>
      <c r="N27" s="25"/>
      <c r="O27" s="25"/>
      <c r="P27" s="25"/>
      <c r="Q27" s="36"/>
      <c r="R27" s="45" t="s">
        <v>120</v>
      </c>
      <c r="S27" s="58"/>
      <c r="T27" s="58"/>
      <c r="U27" s="58"/>
      <c r="V27" s="58"/>
      <c r="W27" s="58"/>
      <c r="X27" s="58"/>
      <c r="Y27" s="58"/>
      <c r="Z27" s="58"/>
      <c r="AA27" s="58"/>
      <c r="AB27" s="58"/>
      <c r="AC27" s="58"/>
      <c r="AD27" s="58"/>
      <c r="AE27" s="58"/>
      <c r="AF27" s="58"/>
      <c r="AG27" s="76"/>
    </row>
    <row r="28" spans="2:43" ht="18" customHeight="1">
      <c r="B28" s="13"/>
      <c r="C28" s="26"/>
      <c r="D28" s="26"/>
      <c r="E28" s="26"/>
      <c r="F28" s="26"/>
      <c r="G28" s="26"/>
      <c r="H28" s="26"/>
      <c r="I28" s="26"/>
      <c r="J28" s="26"/>
      <c r="K28" s="26"/>
      <c r="L28" s="26"/>
      <c r="M28" s="26"/>
      <c r="N28" s="26"/>
      <c r="O28" s="26"/>
      <c r="P28" s="26"/>
      <c r="Q28" s="33"/>
      <c r="R28" s="46"/>
      <c r="S28" s="59"/>
      <c r="T28" s="59"/>
      <c r="U28" s="59"/>
      <c r="V28" s="59"/>
      <c r="W28" s="59"/>
      <c r="X28" s="59"/>
      <c r="Y28" s="59"/>
      <c r="Z28" s="59"/>
      <c r="AA28" s="59"/>
      <c r="AB28" s="59"/>
      <c r="AC28" s="59"/>
      <c r="AD28" s="59"/>
      <c r="AE28" s="59"/>
      <c r="AF28" s="59"/>
      <c r="AG28" s="77"/>
    </row>
    <row r="29" spans="2:43" ht="18" customHeight="1">
      <c r="B29" s="12" t="s">
        <v>97</v>
      </c>
      <c r="C29" s="25"/>
      <c r="D29" s="25"/>
      <c r="E29" s="25"/>
      <c r="F29" s="25"/>
      <c r="G29" s="25"/>
      <c r="H29" s="25"/>
      <c r="I29" s="25"/>
      <c r="J29" s="25"/>
      <c r="K29" s="25"/>
      <c r="L29" s="25"/>
      <c r="M29" s="25"/>
      <c r="N29" s="25"/>
      <c r="O29" s="25"/>
      <c r="P29" s="25"/>
      <c r="Q29" s="25"/>
      <c r="R29" s="45" t="s">
        <v>121</v>
      </c>
      <c r="S29" s="58"/>
      <c r="T29" s="58"/>
      <c r="U29" s="58"/>
      <c r="V29" s="58"/>
      <c r="W29" s="58"/>
      <c r="X29" s="58"/>
      <c r="Y29" s="58"/>
      <c r="Z29" s="58"/>
      <c r="AA29" s="58"/>
      <c r="AB29" s="58"/>
      <c r="AC29" s="58"/>
      <c r="AD29" s="58"/>
      <c r="AE29" s="58"/>
      <c r="AF29" s="58"/>
      <c r="AG29" s="76"/>
    </row>
    <row r="30" spans="2:43" ht="18" customHeight="1">
      <c r="B30" s="13"/>
      <c r="C30" s="26"/>
      <c r="D30" s="26"/>
      <c r="E30" s="26"/>
      <c r="F30" s="26"/>
      <c r="G30" s="26"/>
      <c r="H30" s="26"/>
      <c r="I30" s="26"/>
      <c r="J30" s="26"/>
      <c r="K30" s="26"/>
      <c r="L30" s="26"/>
      <c r="M30" s="26"/>
      <c r="N30" s="26"/>
      <c r="O30" s="26"/>
      <c r="P30" s="26"/>
      <c r="Q30" s="26"/>
      <c r="R30" s="46"/>
      <c r="S30" s="59"/>
      <c r="T30" s="59"/>
      <c r="U30" s="59"/>
      <c r="V30" s="59"/>
      <c r="W30" s="59"/>
      <c r="X30" s="59"/>
      <c r="Y30" s="59"/>
      <c r="Z30" s="59"/>
      <c r="AA30" s="59"/>
      <c r="AB30" s="59"/>
      <c r="AC30" s="59"/>
      <c r="AD30" s="59"/>
      <c r="AE30" s="59"/>
      <c r="AF30" s="59"/>
      <c r="AG30" s="77"/>
    </row>
    <row r="31" spans="2:43">
      <c r="B31" s="14" t="s">
        <v>30</v>
      </c>
      <c r="C31" s="27"/>
      <c r="D31" s="27"/>
      <c r="E31" s="27"/>
      <c r="F31" s="27"/>
      <c r="G31" s="27"/>
      <c r="H31" s="27"/>
      <c r="I31" s="27"/>
      <c r="J31" s="27"/>
      <c r="K31" s="27"/>
      <c r="L31" s="27"/>
      <c r="M31" s="27"/>
      <c r="N31" s="27"/>
      <c r="O31" s="27"/>
      <c r="P31" s="27"/>
      <c r="Q31" s="27"/>
      <c r="R31" s="47"/>
      <c r="S31" s="47"/>
      <c r="T31" s="47"/>
      <c r="U31" s="47"/>
      <c r="V31" s="47"/>
      <c r="W31" s="47"/>
      <c r="X31" s="47"/>
      <c r="Y31" s="47"/>
      <c r="Z31" s="47"/>
      <c r="AA31" s="47"/>
      <c r="AB31" s="47"/>
      <c r="AC31" s="47"/>
      <c r="AD31" s="47"/>
      <c r="AE31" s="47"/>
      <c r="AF31" s="47"/>
      <c r="AG31" s="47"/>
    </row>
    <row r="32" spans="2:43" ht="18" customHeight="1"/>
    <row r="33" spans="2:36" ht="18" customHeight="1">
      <c r="B33" s="1" t="s">
        <v>20</v>
      </c>
    </row>
    <row r="34" spans="2:36" ht="18" customHeight="1"/>
    <row r="35" spans="2:36">
      <c r="R35" s="48" t="s">
        <v>9</v>
      </c>
      <c r="S35" s="48"/>
      <c r="T35" s="61">
        <v>4</v>
      </c>
      <c r="U35" s="61"/>
      <c r="V35" s="48" t="s">
        <v>16</v>
      </c>
      <c r="W35" s="48"/>
      <c r="X35" s="61">
        <v>1</v>
      </c>
      <c r="Y35" s="61"/>
      <c r="Z35" s="48" t="s">
        <v>13</v>
      </c>
      <c r="AA35" s="48"/>
      <c r="AB35" s="61">
        <v>30</v>
      </c>
      <c r="AC35" s="61"/>
      <c r="AD35" s="48" t="s">
        <v>22</v>
      </c>
      <c r="AE35" s="48"/>
    </row>
    <row r="36" spans="2:36" ht="18" customHeight="1">
      <c r="R36" s="48"/>
      <c r="S36" s="48"/>
      <c r="T36" s="48"/>
      <c r="U36" s="48"/>
      <c r="V36" s="48"/>
      <c r="W36" s="48"/>
      <c r="X36" s="48"/>
      <c r="Y36" s="48"/>
      <c r="Z36" s="48"/>
      <c r="AA36" s="48"/>
      <c r="AB36" s="48"/>
      <c r="AC36" s="48"/>
      <c r="AD36" s="48"/>
      <c r="AE36" s="48"/>
    </row>
    <row r="37" spans="2:36">
      <c r="S37" s="60"/>
      <c r="T37" s="60"/>
      <c r="U37" s="60"/>
      <c r="V37" s="60"/>
      <c r="W37" s="60"/>
      <c r="X37" s="60"/>
      <c r="Y37" s="49" t="s">
        <v>28</v>
      </c>
      <c r="Z37" s="60" t="s">
        <v>24</v>
      </c>
      <c r="AA37" s="63" t="str">
        <f>V7</f>
        <v>津山市児童クラブ１組</v>
      </c>
      <c r="AB37" s="63"/>
      <c r="AC37" s="63"/>
      <c r="AD37" s="63"/>
      <c r="AE37" s="63"/>
      <c r="AF37" s="63"/>
      <c r="AG37" s="63"/>
    </row>
    <row r="38" spans="2:36" ht="18" customHeight="1">
      <c r="R38" s="49"/>
      <c r="S38" s="49"/>
      <c r="T38" s="49"/>
      <c r="U38" s="49"/>
      <c r="V38" s="49"/>
      <c r="W38" s="49"/>
      <c r="X38" s="49"/>
      <c r="Y38" s="49"/>
      <c r="Z38" s="60"/>
      <c r="AA38" s="47"/>
      <c r="AB38" s="47"/>
      <c r="AC38" s="47"/>
      <c r="AD38" s="47"/>
      <c r="AE38" s="47"/>
      <c r="AF38" s="47"/>
      <c r="AG38" s="47"/>
    </row>
    <row r="39" spans="2:36" ht="18" customHeight="1">
      <c r="R39" s="49" t="s">
        <v>26</v>
      </c>
      <c r="S39" s="49"/>
      <c r="T39" s="49"/>
      <c r="U39" s="49"/>
      <c r="V39" s="49"/>
      <c r="W39" s="49"/>
      <c r="X39" s="49"/>
      <c r="Y39" s="49"/>
      <c r="Z39" s="1" t="s">
        <v>24</v>
      </c>
      <c r="AA39" s="62" t="s">
        <v>123</v>
      </c>
      <c r="AB39" s="62"/>
      <c r="AC39" s="62"/>
      <c r="AD39" s="62"/>
      <c r="AE39" s="62"/>
      <c r="AF39" s="62"/>
      <c r="AG39" s="62"/>
    </row>
    <row r="41" spans="2:36" ht="18" customHeight="1"/>
    <row r="43" spans="2:36" s="1" customFormat="1" ht="18" customHeight="1"/>
    <row r="44" spans="2:36" ht="12.95" customHeight="1"/>
    <row r="45" spans="2:36" ht="18" customHeight="1"/>
    <row r="46" spans="2:36" ht="12.95" customHeight="1"/>
    <row r="47" spans="2:36" ht="18" customHeight="1"/>
    <row r="48" spans="2:36" ht="9" customHeight="1">
      <c r="AE48" s="68"/>
      <c r="AF48" s="68"/>
      <c r="AG48" s="68"/>
      <c r="AH48" s="68"/>
      <c r="AI48" s="68"/>
      <c r="AJ48" s="68"/>
    </row>
    <row r="49" spans="31:36" ht="18" customHeight="1">
      <c r="AE49" s="68"/>
      <c r="AF49" s="68"/>
      <c r="AG49" s="68"/>
      <c r="AH49" s="78"/>
      <c r="AI49" s="68"/>
      <c r="AJ49" s="68"/>
    </row>
    <row r="50" spans="31:36" ht="9" customHeight="1">
      <c r="AE50" s="68"/>
      <c r="AF50" s="68"/>
      <c r="AG50" s="68"/>
      <c r="AH50" s="47"/>
      <c r="AI50" s="68"/>
      <c r="AJ50" s="68"/>
    </row>
    <row r="51" spans="31:36" ht="18" customHeight="1">
      <c r="AE51" s="68"/>
      <c r="AF51" s="68"/>
      <c r="AG51" s="68"/>
      <c r="AH51" s="47"/>
      <c r="AI51" s="68"/>
      <c r="AJ51" s="68"/>
    </row>
    <row r="52" spans="31:36" ht="18" customHeight="1">
      <c r="AE52" s="68"/>
      <c r="AF52" s="68"/>
      <c r="AG52" s="68"/>
      <c r="AH52" s="68"/>
      <c r="AI52" s="68"/>
      <c r="AJ52" s="68"/>
    </row>
    <row r="53" spans="31:36" ht="18" customHeight="1"/>
    <row r="54" spans="31:36" ht="18" customHeight="1"/>
    <row r="55" spans="31:36" ht="18" customHeight="1"/>
    <row r="56" spans="31:36" ht="18" customHeight="1"/>
    <row r="57" spans="31:36" ht="18" customHeight="1"/>
    <row r="58" spans="31:36" ht="18" customHeight="1"/>
    <row r="59" spans="31:36" ht="18" customHeight="1"/>
    <row r="60" spans="31:36" ht="18" customHeight="1"/>
    <row r="61" spans="31:36" ht="18" customHeight="1"/>
    <row r="62" spans="31:36" ht="18" customHeight="1"/>
    <row r="63" spans="31:36" ht="18" customHeight="1"/>
    <row r="64" spans="31:3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sheetData>
  <mergeCells count="54">
    <mergeCell ref="B3:AG3"/>
    <mergeCell ref="V5:AH5"/>
    <mergeCell ref="V7:AH7"/>
    <mergeCell ref="B10:Q10"/>
    <mergeCell ref="R10:S10"/>
    <mergeCell ref="V10:W10"/>
    <mergeCell ref="Y10:Z10"/>
    <mergeCell ref="AA10:AB10"/>
    <mergeCell ref="AE10:AF10"/>
    <mergeCell ref="B11:Q11"/>
    <mergeCell ref="R11:AD11"/>
    <mergeCell ref="AE11:AG11"/>
    <mergeCell ref="B12:Q12"/>
    <mergeCell ref="R12:AD12"/>
    <mergeCell ref="AE12:AG12"/>
    <mergeCell ref="B13:Q13"/>
    <mergeCell ref="R13:AD13"/>
    <mergeCell ref="AE13:AG13"/>
    <mergeCell ref="B16:AG16"/>
    <mergeCell ref="C17:Q17"/>
    <mergeCell ref="R17:AD17"/>
    <mergeCell ref="AE17:AG17"/>
    <mergeCell ref="B20:AG20"/>
    <mergeCell ref="C21:Q21"/>
    <mergeCell ref="R21:AD21"/>
    <mergeCell ref="AE21:AG21"/>
    <mergeCell ref="AM21:AP21"/>
    <mergeCell ref="R22:AD22"/>
    <mergeCell ref="R23:AD23"/>
    <mergeCell ref="AM24:AP24"/>
    <mergeCell ref="B26:Q26"/>
    <mergeCell ref="R26:AD26"/>
    <mergeCell ref="AE26:AG26"/>
    <mergeCell ref="R35:S35"/>
    <mergeCell ref="T35:U35"/>
    <mergeCell ref="V35:W35"/>
    <mergeCell ref="X35:Y35"/>
    <mergeCell ref="Z35:AA35"/>
    <mergeCell ref="AB35:AC35"/>
    <mergeCell ref="AD35:AE35"/>
    <mergeCell ref="AA37:AG37"/>
    <mergeCell ref="R39:Y39"/>
    <mergeCell ref="AA39:AG39"/>
    <mergeCell ref="C18:Q19"/>
    <mergeCell ref="R18:AD19"/>
    <mergeCell ref="AE18:AG19"/>
    <mergeCell ref="D22:Q23"/>
    <mergeCell ref="C24:Q25"/>
    <mergeCell ref="R24:AD25"/>
    <mergeCell ref="AE24:AG25"/>
    <mergeCell ref="B27:Q28"/>
    <mergeCell ref="R27:AG28"/>
    <mergeCell ref="B29:Q30"/>
    <mergeCell ref="R29:AG30"/>
  </mergeCells>
  <phoneticPr fontId="3"/>
  <dataValidations count="2">
    <dataValidation type="list" allowBlank="1" showDropDown="0" showInputMessage="1" showErrorMessage="1" sqref="R29:AG31">
      <formula1>"継続する,継続しない"</formula1>
    </dataValidation>
    <dataValidation type="list" allowBlank="1" showDropDown="0" showInputMessage="1" showErrorMessage="1" sqref="R27:AG28">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fitToWidth="1" fitToHeight="1" orientation="portrait" usePrinterDefaults="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1:AC83"/>
  <sheetViews>
    <sheetView view="pageBreakPreview" zoomScale="85" zoomScaleSheetLayoutView="85" workbookViewId="0">
      <selection activeCell="C11" sqref="C11:E11"/>
    </sheetView>
  </sheetViews>
  <sheetFormatPr defaultRowHeight="13.5"/>
  <cols>
    <col min="1" max="1" width="2.125" style="82" customWidth="1"/>
    <col min="2" max="2" width="5.125" style="82" customWidth="1"/>
    <col min="3" max="4" width="3.625" style="82" customWidth="1"/>
    <col min="5" max="5" width="12.625" style="82" customWidth="1"/>
    <col min="6" max="7" width="15.625" style="82" customWidth="1"/>
    <col min="8" max="8" width="13.625" style="82" customWidth="1"/>
    <col min="9" max="9" width="9.375" style="82" customWidth="1"/>
    <col min="10" max="10" width="11.875" style="82" customWidth="1"/>
    <col min="11" max="11" width="15.625" style="82" customWidth="1"/>
    <col min="12" max="12" width="13.5" style="82" bestFit="1" customWidth="1"/>
    <col min="13" max="13" width="10.875" style="82" customWidth="1"/>
    <col min="14" max="14" width="13.625" style="82" customWidth="1"/>
    <col min="15" max="15" width="13" style="82" customWidth="1"/>
    <col min="16" max="16" width="15.625" style="82" customWidth="1"/>
    <col min="17" max="17" width="13.75" style="82" customWidth="1"/>
    <col min="18" max="18" width="14.5" style="82" customWidth="1"/>
    <col min="19" max="21" width="15.625" style="82" customWidth="1"/>
    <col min="22" max="22" width="2.125" style="82" customWidth="1"/>
    <col min="23" max="28" width="3.625" style="82" customWidth="1"/>
    <col min="29" max="30" width="9.75" style="82" customWidth="1"/>
    <col min="31" max="178" width="3.625" style="82" customWidth="1"/>
    <col min="179" max="792" width="2.625" style="82" customWidth="1"/>
    <col min="793" max="16384" width="9" style="82" customWidth="1"/>
  </cols>
  <sheetData>
    <row r="1" spans="2:29" ht="18" customHeight="1">
      <c r="B1" s="2" t="s">
        <v>33</v>
      </c>
    </row>
    <row r="2" spans="2:29" ht="18" customHeight="1"/>
    <row r="3" spans="2:29" ht="27" customHeight="1">
      <c r="B3" s="83" t="s">
        <v>37</v>
      </c>
      <c r="C3" s="83"/>
      <c r="D3" s="83"/>
      <c r="E3" s="83"/>
      <c r="F3" s="83"/>
      <c r="G3" s="83"/>
      <c r="H3" s="83"/>
      <c r="I3" s="83"/>
      <c r="J3" s="83"/>
      <c r="K3" s="83"/>
      <c r="L3" s="83"/>
      <c r="M3" s="83"/>
      <c r="N3" s="83"/>
      <c r="O3" s="83"/>
      <c r="P3" s="83"/>
      <c r="Q3" s="83"/>
      <c r="R3" s="83"/>
      <c r="S3" s="83"/>
      <c r="T3" s="83"/>
      <c r="U3" s="83"/>
    </row>
    <row r="4" spans="2:29" ht="18" customHeight="1"/>
    <row r="5" spans="2:29" ht="18" customHeight="1">
      <c r="R5" s="165" t="s">
        <v>27</v>
      </c>
      <c r="S5" s="169">
        <f>'別紙様式１　事業計画書'!V7</f>
        <v>0</v>
      </c>
      <c r="T5" s="170"/>
    </row>
    <row r="6" spans="2:29" ht="18" customHeight="1"/>
    <row r="7" spans="2:29" ht="18" customHeight="1">
      <c r="B7" s="82" t="s">
        <v>25</v>
      </c>
    </row>
    <row r="8" spans="2:29" ht="27" customHeight="1">
      <c r="B8" s="84" t="s">
        <v>32</v>
      </c>
      <c r="C8" s="92" t="s">
        <v>35</v>
      </c>
      <c r="D8" s="97"/>
      <c r="E8" s="102"/>
      <c r="F8" s="107" t="s">
        <v>34</v>
      </c>
      <c r="G8" s="107" t="s">
        <v>54</v>
      </c>
      <c r="H8" s="113" t="s">
        <v>88</v>
      </c>
      <c r="I8" s="113" t="s">
        <v>83</v>
      </c>
      <c r="J8" s="120" t="s">
        <v>84</v>
      </c>
      <c r="K8" s="97"/>
      <c r="L8" s="132"/>
      <c r="M8" s="107" t="s">
        <v>87</v>
      </c>
      <c r="N8" s="107" t="s">
        <v>12</v>
      </c>
      <c r="O8" s="113" t="s">
        <v>108</v>
      </c>
      <c r="P8" s="107" t="s">
        <v>109</v>
      </c>
      <c r="Q8" s="107" t="s">
        <v>110</v>
      </c>
      <c r="R8" s="84" t="s">
        <v>58</v>
      </c>
    </row>
    <row r="9" spans="2:29" ht="36.75">
      <c r="B9" s="85"/>
      <c r="C9" s="93"/>
      <c r="D9" s="98"/>
      <c r="E9" s="103"/>
      <c r="F9" s="108"/>
      <c r="G9" s="108"/>
      <c r="H9" s="114"/>
      <c r="I9" s="114"/>
      <c r="J9" s="121" t="s">
        <v>85</v>
      </c>
      <c r="K9" s="126" t="s">
        <v>38</v>
      </c>
      <c r="L9" s="133" t="s">
        <v>86</v>
      </c>
      <c r="M9" s="108"/>
      <c r="N9" s="85"/>
      <c r="O9" s="114"/>
      <c r="P9" s="108"/>
      <c r="Q9" s="108"/>
      <c r="R9" s="85"/>
    </row>
    <row r="10" spans="2:29" ht="18" customHeight="1">
      <c r="B10" s="86"/>
      <c r="C10" s="86"/>
      <c r="D10" s="99"/>
      <c r="E10" s="104"/>
      <c r="F10" s="109"/>
      <c r="G10" s="109"/>
      <c r="H10" s="109"/>
      <c r="I10" s="116"/>
      <c r="J10" s="122"/>
      <c r="K10" s="127"/>
      <c r="L10" s="134"/>
      <c r="M10" s="136"/>
      <c r="N10" s="109"/>
      <c r="O10" s="143"/>
      <c r="P10" s="113"/>
      <c r="Q10" s="136"/>
      <c r="R10" s="109"/>
    </row>
    <row r="11" spans="2:29" ht="18" customHeight="1">
      <c r="B11" s="87">
        <v>1</v>
      </c>
      <c r="C11" s="94"/>
      <c r="D11" s="100"/>
      <c r="E11" s="105"/>
      <c r="F11" s="110"/>
      <c r="G11" s="110"/>
      <c r="H11" s="115">
        <v>11000</v>
      </c>
      <c r="I11" s="117" t="str">
        <f t="shared" ref="I11:I40" si="0">IF(G11="常勤職員",1,"")</f>
        <v/>
      </c>
      <c r="J11" s="123"/>
      <c r="K11" s="128">
        <f t="shared" ref="K11:K40" si="1">$K$10</f>
        <v>0</v>
      </c>
      <c r="L11" s="117" t="str">
        <f t="shared" ref="L11:L40" si="2">IFERROR(ROUND(J11/K11,1),"")</f>
        <v/>
      </c>
      <c r="M11" s="137"/>
      <c r="N11" s="140" t="str">
        <f t="shared" ref="N11:N40" si="3">IFERROR(IF(G11="常勤職員",H11*I11*M11,H11*L11*M11),"")</f>
        <v/>
      </c>
      <c r="O11" s="144"/>
      <c r="P11" s="150"/>
      <c r="Q11" s="140" t="str">
        <f t="shared" ref="Q11:Q41" si="4">IFERROR(ROUND(O11/M11,0),"")</f>
        <v/>
      </c>
      <c r="R11" s="166"/>
      <c r="AB11" s="82" t="s">
        <v>43</v>
      </c>
      <c r="AC11" s="82">
        <v>1</v>
      </c>
    </row>
    <row r="12" spans="2:29" ht="18" customHeight="1">
      <c r="B12" s="88">
        <v>2</v>
      </c>
      <c r="C12" s="95"/>
      <c r="D12" s="101"/>
      <c r="E12" s="106"/>
      <c r="F12" s="110"/>
      <c r="G12" s="111"/>
      <c r="H12" s="115">
        <v>11000</v>
      </c>
      <c r="I12" s="118" t="str">
        <f t="shared" si="0"/>
        <v/>
      </c>
      <c r="J12" s="124"/>
      <c r="K12" s="129">
        <f t="shared" si="1"/>
        <v>0</v>
      </c>
      <c r="L12" s="118" t="str">
        <f t="shared" si="2"/>
        <v/>
      </c>
      <c r="M12" s="138"/>
      <c r="N12" s="141" t="str">
        <f t="shared" si="3"/>
        <v/>
      </c>
      <c r="O12" s="145"/>
      <c r="P12" s="150"/>
      <c r="Q12" s="141" t="str">
        <f t="shared" si="4"/>
        <v/>
      </c>
      <c r="R12" s="167"/>
    </row>
    <row r="13" spans="2:29" ht="18" customHeight="1">
      <c r="B13" s="88">
        <v>3</v>
      </c>
      <c r="C13" s="95"/>
      <c r="D13" s="101"/>
      <c r="E13" s="106"/>
      <c r="F13" s="110"/>
      <c r="G13" s="111"/>
      <c r="H13" s="115">
        <v>11000</v>
      </c>
      <c r="I13" s="118" t="str">
        <f t="shared" si="0"/>
        <v/>
      </c>
      <c r="J13" s="124"/>
      <c r="K13" s="129">
        <f t="shared" si="1"/>
        <v>0</v>
      </c>
      <c r="L13" s="118" t="str">
        <f t="shared" si="2"/>
        <v/>
      </c>
      <c r="M13" s="138"/>
      <c r="N13" s="141" t="str">
        <f t="shared" si="3"/>
        <v/>
      </c>
      <c r="O13" s="145"/>
      <c r="P13" s="150"/>
      <c r="Q13" s="141" t="str">
        <f t="shared" si="4"/>
        <v/>
      </c>
      <c r="R13" s="167"/>
    </row>
    <row r="14" spans="2:29" ht="18" customHeight="1">
      <c r="B14" s="88">
        <v>4</v>
      </c>
      <c r="C14" s="95"/>
      <c r="D14" s="101"/>
      <c r="E14" s="106"/>
      <c r="F14" s="110"/>
      <c r="G14" s="111"/>
      <c r="H14" s="115">
        <v>11000</v>
      </c>
      <c r="I14" s="118" t="str">
        <f t="shared" si="0"/>
        <v/>
      </c>
      <c r="J14" s="124"/>
      <c r="K14" s="129">
        <f t="shared" si="1"/>
        <v>0</v>
      </c>
      <c r="L14" s="118" t="str">
        <f t="shared" si="2"/>
        <v/>
      </c>
      <c r="M14" s="138"/>
      <c r="N14" s="141" t="str">
        <f t="shared" si="3"/>
        <v/>
      </c>
      <c r="O14" s="145"/>
      <c r="P14" s="150"/>
      <c r="Q14" s="141" t="str">
        <f t="shared" si="4"/>
        <v/>
      </c>
      <c r="R14" s="167"/>
    </row>
    <row r="15" spans="2:29" ht="18" customHeight="1">
      <c r="B15" s="88">
        <v>5</v>
      </c>
      <c r="C15" s="95"/>
      <c r="D15" s="101"/>
      <c r="E15" s="106"/>
      <c r="F15" s="110"/>
      <c r="G15" s="110"/>
      <c r="H15" s="115">
        <v>11000</v>
      </c>
      <c r="I15" s="118" t="str">
        <f t="shared" si="0"/>
        <v/>
      </c>
      <c r="J15" s="124"/>
      <c r="K15" s="129">
        <f t="shared" si="1"/>
        <v>0</v>
      </c>
      <c r="L15" s="118" t="str">
        <f t="shared" si="2"/>
        <v/>
      </c>
      <c r="M15" s="138"/>
      <c r="N15" s="141" t="str">
        <f t="shared" si="3"/>
        <v/>
      </c>
      <c r="O15" s="145"/>
      <c r="P15" s="150"/>
      <c r="Q15" s="141" t="str">
        <f t="shared" si="4"/>
        <v/>
      </c>
      <c r="R15" s="167"/>
    </row>
    <row r="16" spans="2:29" ht="18" customHeight="1">
      <c r="B16" s="88">
        <v>6</v>
      </c>
      <c r="C16" s="95"/>
      <c r="D16" s="101"/>
      <c r="E16" s="106"/>
      <c r="F16" s="110"/>
      <c r="G16" s="111"/>
      <c r="H16" s="115">
        <v>11000</v>
      </c>
      <c r="I16" s="118" t="str">
        <f t="shared" si="0"/>
        <v/>
      </c>
      <c r="J16" s="124"/>
      <c r="K16" s="129">
        <f t="shared" si="1"/>
        <v>0</v>
      </c>
      <c r="L16" s="118" t="str">
        <f t="shared" si="2"/>
        <v/>
      </c>
      <c r="M16" s="138"/>
      <c r="N16" s="141" t="str">
        <f t="shared" si="3"/>
        <v/>
      </c>
      <c r="O16" s="145"/>
      <c r="P16" s="150"/>
      <c r="Q16" s="141" t="str">
        <f t="shared" si="4"/>
        <v/>
      </c>
      <c r="R16" s="167"/>
    </row>
    <row r="17" spans="2:18" ht="18" customHeight="1">
      <c r="B17" s="88">
        <v>7</v>
      </c>
      <c r="C17" s="95"/>
      <c r="D17" s="101"/>
      <c r="E17" s="106"/>
      <c r="F17" s="110"/>
      <c r="G17" s="111"/>
      <c r="H17" s="115">
        <v>11000</v>
      </c>
      <c r="I17" s="118" t="str">
        <f t="shared" si="0"/>
        <v/>
      </c>
      <c r="J17" s="124"/>
      <c r="K17" s="129">
        <f t="shared" si="1"/>
        <v>0</v>
      </c>
      <c r="L17" s="118" t="str">
        <f t="shared" si="2"/>
        <v/>
      </c>
      <c r="M17" s="138"/>
      <c r="N17" s="141" t="str">
        <f t="shared" si="3"/>
        <v/>
      </c>
      <c r="O17" s="145"/>
      <c r="P17" s="150"/>
      <c r="Q17" s="141" t="str">
        <f t="shared" si="4"/>
        <v/>
      </c>
      <c r="R17" s="167"/>
    </row>
    <row r="18" spans="2:18" ht="18" customHeight="1">
      <c r="B18" s="88">
        <v>8</v>
      </c>
      <c r="C18" s="95"/>
      <c r="D18" s="101"/>
      <c r="E18" s="106"/>
      <c r="F18" s="110"/>
      <c r="G18" s="111"/>
      <c r="H18" s="115">
        <v>11000</v>
      </c>
      <c r="I18" s="118" t="str">
        <f t="shared" si="0"/>
        <v/>
      </c>
      <c r="J18" s="124"/>
      <c r="K18" s="129">
        <f t="shared" si="1"/>
        <v>0</v>
      </c>
      <c r="L18" s="118" t="str">
        <f t="shared" si="2"/>
        <v/>
      </c>
      <c r="M18" s="138"/>
      <c r="N18" s="141" t="str">
        <f t="shared" si="3"/>
        <v/>
      </c>
      <c r="O18" s="145"/>
      <c r="P18" s="150"/>
      <c r="Q18" s="141" t="str">
        <f t="shared" si="4"/>
        <v/>
      </c>
      <c r="R18" s="167"/>
    </row>
    <row r="19" spans="2:18" ht="18" customHeight="1">
      <c r="B19" s="88">
        <v>9</v>
      </c>
      <c r="C19" s="95"/>
      <c r="D19" s="101"/>
      <c r="E19" s="106"/>
      <c r="F19" s="110"/>
      <c r="G19" s="111"/>
      <c r="H19" s="115">
        <v>11000</v>
      </c>
      <c r="I19" s="118" t="str">
        <f t="shared" si="0"/>
        <v/>
      </c>
      <c r="J19" s="124"/>
      <c r="K19" s="129">
        <f t="shared" si="1"/>
        <v>0</v>
      </c>
      <c r="L19" s="118" t="str">
        <f t="shared" si="2"/>
        <v/>
      </c>
      <c r="M19" s="138"/>
      <c r="N19" s="141" t="str">
        <f t="shared" si="3"/>
        <v/>
      </c>
      <c r="O19" s="145"/>
      <c r="P19" s="150"/>
      <c r="Q19" s="141" t="str">
        <f t="shared" si="4"/>
        <v/>
      </c>
      <c r="R19" s="167"/>
    </row>
    <row r="20" spans="2:18" ht="18" customHeight="1">
      <c r="B20" s="88">
        <v>10</v>
      </c>
      <c r="C20" s="95"/>
      <c r="D20" s="101"/>
      <c r="E20" s="106"/>
      <c r="F20" s="110"/>
      <c r="G20" s="111"/>
      <c r="H20" s="115">
        <v>11000</v>
      </c>
      <c r="I20" s="118" t="str">
        <f t="shared" si="0"/>
        <v/>
      </c>
      <c r="J20" s="124"/>
      <c r="K20" s="129">
        <f t="shared" si="1"/>
        <v>0</v>
      </c>
      <c r="L20" s="118" t="str">
        <f t="shared" si="2"/>
        <v/>
      </c>
      <c r="M20" s="138"/>
      <c r="N20" s="141" t="str">
        <f t="shared" si="3"/>
        <v/>
      </c>
      <c r="O20" s="145"/>
      <c r="P20" s="150"/>
      <c r="Q20" s="141" t="str">
        <f t="shared" si="4"/>
        <v/>
      </c>
      <c r="R20" s="167"/>
    </row>
    <row r="21" spans="2:18" ht="18" customHeight="1">
      <c r="B21" s="88">
        <v>11</v>
      </c>
      <c r="C21" s="95"/>
      <c r="D21" s="101"/>
      <c r="E21" s="106"/>
      <c r="F21" s="110"/>
      <c r="G21" s="111"/>
      <c r="H21" s="115">
        <v>11000</v>
      </c>
      <c r="I21" s="118" t="str">
        <f t="shared" si="0"/>
        <v/>
      </c>
      <c r="J21" s="124"/>
      <c r="K21" s="129">
        <f t="shared" si="1"/>
        <v>0</v>
      </c>
      <c r="L21" s="118" t="str">
        <f t="shared" si="2"/>
        <v/>
      </c>
      <c r="M21" s="138"/>
      <c r="N21" s="141" t="str">
        <f t="shared" si="3"/>
        <v/>
      </c>
      <c r="O21" s="145"/>
      <c r="P21" s="150"/>
      <c r="Q21" s="141" t="str">
        <f t="shared" si="4"/>
        <v/>
      </c>
      <c r="R21" s="167"/>
    </row>
    <row r="22" spans="2:18" ht="18" customHeight="1">
      <c r="B22" s="88">
        <v>12</v>
      </c>
      <c r="C22" s="95"/>
      <c r="D22" s="101"/>
      <c r="E22" s="106"/>
      <c r="F22" s="110"/>
      <c r="G22" s="111"/>
      <c r="H22" s="115">
        <v>11000</v>
      </c>
      <c r="I22" s="118" t="str">
        <f t="shared" si="0"/>
        <v/>
      </c>
      <c r="J22" s="124"/>
      <c r="K22" s="129">
        <f t="shared" si="1"/>
        <v>0</v>
      </c>
      <c r="L22" s="118" t="str">
        <f t="shared" si="2"/>
        <v/>
      </c>
      <c r="M22" s="138"/>
      <c r="N22" s="141" t="str">
        <f t="shared" si="3"/>
        <v/>
      </c>
      <c r="O22" s="145"/>
      <c r="P22" s="150"/>
      <c r="Q22" s="141" t="str">
        <f t="shared" si="4"/>
        <v/>
      </c>
      <c r="R22" s="167"/>
    </row>
    <row r="23" spans="2:18" ht="18" customHeight="1">
      <c r="B23" s="88">
        <v>13</v>
      </c>
      <c r="C23" s="95"/>
      <c r="D23" s="101"/>
      <c r="E23" s="106"/>
      <c r="F23" s="110"/>
      <c r="G23" s="111"/>
      <c r="H23" s="115">
        <v>11000</v>
      </c>
      <c r="I23" s="118" t="str">
        <f t="shared" si="0"/>
        <v/>
      </c>
      <c r="J23" s="124"/>
      <c r="K23" s="129">
        <f t="shared" si="1"/>
        <v>0</v>
      </c>
      <c r="L23" s="118" t="str">
        <f t="shared" si="2"/>
        <v/>
      </c>
      <c r="M23" s="138"/>
      <c r="N23" s="141" t="str">
        <f t="shared" si="3"/>
        <v/>
      </c>
      <c r="O23" s="145"/>
      <c r="P23" s="150"/>
      <c r="Q23" s="141" t="str">
        <f t="shared" si="4"/>
        <v/>
      </c>
      <c r="R23" s="167"/>
    </row>
    <row r="24" spans="2:18" ht="18" customHeight="1">
      <c r="B24" s="88">
        <v>14</v>
      </c>
      <c r="C24" s="95"/>
      <c r="D24" s="101"/>
      <c r="E24" s="106"/>
      <c r="F24" s="110"/>
      <c r="G24" s="111"/>
      <c r="H24" s="115">
        <v>11000</v>
      </c>
      <c r="I24" s="118" t="str">
        <f t="shared" si="0"/>
        <v/>
      </c>
      <c r="J24" s="124"/>
      <c r="K24" s="129">
        <f t="shared" si="1"/>
        <v>0</v>
      </c>
      <c r="L24" s="118" t="str">
        <f t="shared" si="2"/>
        <v/>
      </c>
      <c r="M24" s="138"/>
      <c r="N24" s="141" t="str">
        <f t="shared" si="3"/>
        <v/>
      </c>
      <c r="O24" s="145"/>
      <c r="P24" s="150"/>
      <c r="Q24" s="141" t="str">
        <f t="shared" si="4"/>
        <v/>
      </c>
      <c r="R24" s="167"/>
    </row>
    <row r="25" spans="2:18" ht="18" customHeight="1">
      <c r="B25" s="88">
        <v>15</v>
      </c>
      <c r="C25" s="95"/>
      <c r="D25" s="101"/>
      <c r="E25" s="106"/>
      <c r="F25" s="110"/>
      <c r="G25" s="111"/>
      <c r="H25" s="115">
        <v>11000</v>
      </c>
      <c r="I25" s="118" t="str">
        <f t="shared" si="0"/>
        <v/>
      </c>
      <c r="J25" s="124"/>
      <c r="K25" s="129">
        <f t="shared" si="1"/>
        <v>0</v>
      </c>
      <c r="L25" s="118" t="str">
        <f t="shared" si="2"/>
        <v/>
      </c>
      <c r="M25" s="138"/>
      <c r="N25" s="141" t="str">
        <f t="shared" si="3"/>
        <v/>
      </c>
      <c r="O25" s="145"/>
      <c r="P25" s="150"/>
      <c r="Q25" s="141" t="str">
        <f t="shared" si="4"/>
        <v/>
      </c>
      <c r="R25" s="167"/>
    </row>
    <row r="26" spans="2:18" ht="18" customHeight="1">
      <c r="B26" s="88">
        <v>16</v>
      </c>
      <c r="C26" s="95"/>
      <c r="D26" s="101"/>
      <c r="E26" s="106"/>
      <c r="F26" s="110"/>
      <c r="G26" s="111"/>
      <c r="H26" s="115">
        <v>11000</v>
      </c>
      <c r="I26" s="118" t="str">
        <f t="shared" si="0"/>
        <v/>
      </c>
      <c r="J26" s="124"/>
      <c r="K26" s="129">
        <f t="shared" si="1"/>
        <v>0</v>
      </c>
      <c r="L26" s="118" t="str">
        <f t="shared" si="2"/>
        <v/>
      </c>
      <c r="M26" s="138"/>
      <c r="N26" s="141" t="str">
        <f t="shared" si="3"/>
        <v/>
      </c>
      <c r="O26" s="145"/>
      <c r="P26" s="150"/>
      <c r="Q26" s="141" t="str">
        <f t="shared" si="4"/>
        <v/>
      </c>
      <c r="R26" s="167"/>
    </row>
    <row r="27" spans="2:18" ht="18" customHeight="1">
      <c r="B27" s="88">
        <v>17</v>
      </c>
      <c r="C27" s="95"/>
      <c r="D27" s="101"/>
      <c r="E27" s="106"/>
      <c r="F27" s="110"/>
      <c r="G27" s="111"/>
      <c r="H27" s="115">
        <v>11000</v>
      </c>
      <c r="I27" s="118" t="str">
        <f t="shared" si="0"/>
        <v/>
      </c>
      <c r="J27" s="124"/>
      <c r="K27" s="129">
        <f t="shared" si="1"/>
        <v>0</v>
      </c>
      <c r="L27" s="118" t="str">
        <f t="shared" si="2"/>
        <v/>
      </c>
      <c r="M27" s="138"/>
      <c r="N27" s="141" t="str">
        <f t="shared" si="3"/>
        <v/>
      </c>
      <c r="O27" s="145"/>
      <c r="P27" s="150"/>
      <c r="Q27" s="141" t="str">
        <f t="shared" si="4"/>
        <v/>
      </c>
      <c r="R27" s="167"/>
    </row>
    <row r="28" spans="2:18" ht="18" customHeight="1">
      <c r="B28" s="88">
        <v>18</v>
      </c>
      <c r="C28" s="95"/>
      <c r="D28" s="101"/>
      <c r="E28" s="106"/>
      <c r="F28" s="110"/>
      <c r="G28" s="111"/>
      <c r="H28" s="115">
        <v>11000</v>
      </c>
      <c r="I28" s="118" t="str">
        <f t="shared" si="0"/>
        <v/>
      </c>
      <c r="J28" s="124"/>
      <c r="K28" s="129">
        <f t="shared" si="1"/>
        <v>0</v>
      </c>
      <c r="L28" s="118" t="str">
        <f t="shared" si="2"/>
        <v/>
      </c>
      <c r="M28" s="138"/>
      <c r="N28" s="141" t="str">
        <f t="shared" si="3"/>
        <v/>
      </c>
      <c r="O28" s="145"/>
      <c r="P28" s="150"/>
      <c r="Q28" s="141" t="str">
        <f t="shared" si="4"/>
        <v/>
      </c>
      <c r="R28" s="167"/>
    </row>
    <row r="29" spans="2:18" ht="18" customHeight="1">
      <c r="B29" s="88">
        <v>19</v>
      </c>
      <c r="C29" s="95"/>
      <c r="D29" s="101"/>
      <c r="E29" s="106"/>
      <c r="F29" s="110"/>
      <c r="G29" s="111"/>
      <c r="H29" s="115">
        <v>11000</v>
      </c>
      <c r="I29" s="118" t="str">
        <f t="shared" si="0"/>
        <v/>
      </c>
      <c r="J29" s="124"/>
      <c r="K29" s="129">
        <f t="shared" si="1"/>
        <v>0</v>
      </c>
      <c r="L29" s="118" t="str">
        <f t="shared" si="2"/>
        <v/>
      </c>
      <c r="M29" s="138"/>
      <c r="N29" s="141" t="str">
        <f t="shared" si="3"/>
        <v/>
      </c>
      <c r="O29" s="145"/>
      <c r="P29" s="150"/>
      <c r="Q29" s="141" t="str">
        <f t="shared" si="4"/>
        <v/>
      </c>
      <c r="R29" s="167"/>
    </row>
    <row r="30" spans="2:18" ht="18" customHeight="1">
      <c r="B30" s="88">
        <v>20</v>
      </c>
      <c r="C30" s="95"/>
      <c r="D30" s="101"/>
      <c r="E30" s="106"/>
      <c r="F30" s="110"/>
      <c r="G30" s="111"/>
      <c r="H30" s="115">
        <v>11000</v>
      </c>
      <c r="I30" s="118" t="str">
        <f t="shared" si="0"/>
        <v/>
      </c>
      <c r="J30" s="124"/>
      <c r="K30" s="129">
        <f t="shared" si="1"/>
        <v>0</v>
      </c>
      <c r="L30" s="118" t="str">
        <f t="shared" si="2"/>
        <v/>
      </c>
      <c r="M30" s="138"/>
      <c r="N30" s="141" t="str">
        <f t="shared" si="3"/>
        <v/>
      </c>
      <c r="O30" s="145"/>
      <c r="P30" s="150"/>
      <c r="Q30" s="141" t="str">
        <f t="shared" si="4"/>
        <v/>
      </c>
      <c r="R30" s="167"/>
    </row>
    <row r="31" spans="2:18" ht="18" customHeight="1">
      <c r="B31" s="88">
        <v>21</v>
      </c>
      <c r="C31" s="95"/>
      <c r="D31" s="101"/>
      <c r="E31" s="106"/>
      <c r="F31" s="110"/>
      <c r="G31" s="111"/>
      <c r="H31" s="115">
        <v>11000</v>
      </c>
      <c r="I31" s="118" t="str">
        <f t="shared" si="0"/>
        <v/>
      </c>
      <c r="J31" s="124"/>
      <c r="K31" s="129">
        <f t="shared" si="1"/>
        <v>0</v>
      </c>
      <c r="L31" s="118" t="str">
        <f t="shared" si="2"/>
        <v/>
      </c>
      <c r="M31" s="138"/>
      <c r="N31" s="141" t="str">
        <f t="shared" si="3"/>
        <v/>
      </c>
      <c r="O31" s="145"/>
      <c r="P31" s="150"/>
      <c r="Q31" s="141" t="str">
        <f t="shared" si="4"/>
        <v/>
      </c>
      <c r="R31" s="167"/>
    </row>
    <row r="32" spans="2:18" ht="18" customHeight="1">
      <c r="B32" s="88">
        <v>22</v>
      </c>
      <c r="C32" s="95"/>
      <c r="D32" s="101"/>
      <c r="E32" s="106"/>
      <c r="F32" s="110"/>
      <c r="G32" s="111"/>
      <c r="H32" s="115">
        <v>11000</v>
      </c>
      <c r="I32" s="118" t="str">
        <f t="shared" si="0"/>
        <v/>
      </c>
      <c r="J32" s="124"/>
      <c r="K32" s="129">
        <f t="shared" si="1"/>
        <v>0</v>
      </c>
      <c r="L32" s="118" t="str">
        <f t="shared" si="2"/>
        <v/>
      </c>
      <c r="M32" s="138"/>
      <c r="N32" s="141" t="str">
        <f t="shared" si="3"/>
        <v/>
      </c>
      <c r="O32" s="145"/>
      <c r="P32" s="150"/>
      <c r="Q32" s="141" t="str">
        <f t="shared" si="4"/>
        <v/>
      </c>
      <c r="R32" s="167"/>
    </row>
    <row r="33" spans="2:20" ht="18" customHeight="1">
      <c r="B33" s="88">
        <v>23</v>
      </c>
      <c r="C33" s="95"/>
      <c r="D33" s="101"/>
      <c r="E33" s="106"/>
      <c r="F33" s="110"/>
      <c r="G33" s="111"/>
      <c r="H33" s="115">
        <v>11000</v>
      </c>
      <c r="I33" s="118" t="str">
        <f t="shared" si="0"/>
        <v/>
      </c>
      <c r="J33" s="124"/>
      <c r="K33" s="129">
        <f t="shared" si="1"/>
        <v>0</v>
      </c>
      <c r="L33" s="118" t="str">
        <f t="shared" si="2"/>
        <v/>
      </c>
      <c r="M33" s="138"/>
      <c r="N33" s="141" t="str">
        <f t="shared" si="3"/>
        <v/>
      </c>
      <c r="O33" s="145"/>
      <c r="P33" s="150"/>
      <c r="Q33" s="141" t="str">
        <f t="shared" si="4"/>
        <v/>
      </c>
      <c r="R33" s="167"/>
    </row>
    <row r="34" spans="2:20" ht="18" customHeight="1">
      <c r="B34" s="88">
        <v>24</v>
      </c>
      <c r="C34" s="95"/>
      <c r="D34" s="101"/>
      <c r="E34" s="106"/>
      <c r="F34" s="110"/>
      <c r="G34" s="111"/>
      <c r="H34" s="115">
        <v>11000</v>
      </c>
      <c r="I34" s="118" t="str">
        <f t="shared" si="0"/>
        <v/>
      </c>
      <c r="J34" s="124"/>
      <c r="K34" s="129">
        <f t="shared" si="1"/>
        <v>0</v>
      </c>
      <c r="L34" s="118" t="str">
        <f t="shared" si="2"/>
        <v/>
      </c>
      <c r="M34" s="138"/>
      <c r="N34" s="141" t="str">
        <f t="shared" si="3"/>
        <v/>
      </c>
      <c r="O34" s="145"/>
      <c r="P34" s="150"/>
      <c r="Q34" s="141" t="str">
        <f t="shared" si="4"/>
        <v/>
      </c>
      <c r="R34" s="167"/>
    </row>
    <row r="35" spans="2:20" ht="18" customHeight="1">
      <c r="B35" s="88">
        <v>25</v>
      </c>
      <c r="C35" s="95"/>
      <c r="D35" s="101"/>
      <c r="E35" s="106"/>
      <c r="F35" s="110"/>
      <c r="G35" s="111"/>
      <c r="H35" s="115">
        <v>11000</v>
      </c>
      <c r="I35" s="118" t="str">
        <f t="shared" si="0"/>
        <v/>
      </c>
      <c r="J35" s="124"/>
      <c r="K35" s="129">
        <f t="shared" si="1"/>
        <v>0</v>
      </c>
      <c r="L35" s="118" t="str">
        <f t="shared" si="2"/>
        <v/>
      </c>
      <c r="M35" s="138"/>
      <c r="N35" s="141" t="str">
        <f t="shared" si="3"/>
        <v/>
      </c>
      <c r="O35" s="145"/>
      <c r="P35" s="150"/>
      <c r="Q35" s="141" t="str">
        <f t="shared" si="4"/>
        <v/>
      </c>
      <c r="R35" s="167"/>
    </row>
    <row r="36" spans="2:20" ht="18" customHeight="1">
      <c r="B36" s="88">
        <v>26</v>
      </c>
      <c r="C36" s="95"/>
      <c r="D36" s="101"/>
      <c r="E36" s="106"/>
      <c r="F36" s="110"/>
      <c r="G36" s="111"/>
      <c r="H36" s="115">
        <v>11000</v>
      </c>
      <c r="I36" s="118" t="str">
        <f t="shared" si="0"/>
        <v/>
      </c>
      <c r="J36" s="124"/>
      <c r="K36" s="129">
        <f t="shared" si="1"/>
        <v>0</v>
      </c>
      <c r="L36" s="118" t="str">
        <f t="shared" si="2"/>
        <v/>
      </c>
      <c r="M36" s="138"/>
      <c r="N36" s="141" t="str">
        <f t="shared" si="3"/>
        <v/>
      </c>
      <c r="O36" s="145"/>
      <c r="P36" s="150"/>
      <c r="Q36" s="141" t="str">
        <f t="shared" si="4"/>
        <v/>
      </c>
      <c r="R36" s="167"/>
    </row>
    <row r="37" spans="2:20" ht="18" customHeight="1">
      <c r="B37" s="88">
        <v>27</v>
      </c>
      <c r="C37" s="95"/>
      <c r="D37" s="101"/>
      <c r="E37" s="106"/>
      <c r="F37" s="110"/>
      <c r="G37" s="111"/>
      <c r="H37" s="115">
        <v>11000</v>
      </c>
      <c r="I37" s="118" t="str">
        <f t="shared" si="0"/>
        <v/>
      </c>
      <c r="J37" s="124"/>
      <c r="K37" s="129">
        <f t="shared" si="1"/>
        <v>0</v>
      </c>
      <c r="L37" s="118" t="str">
        <f t="shared" si="2"/>
        <v/>
      </c>
      <c r="M37" s="138"/>
      <c r="N37" s="141" t="str">
        <f t="shared" si="3"/>
        <v/>
      </c>
      <c r="O37" s="145"/>
      <c r="P37" s="150"/>
      <c r="Q37" s="141" t="str">
        <f t="shared" si="4"/>
        <v/>
      </c>
      <c r="R37" s="167"/>
    </row>
    <row r="38" spans="2:20" ht="18" customHeight="1">
      <c r="B38" s="88">
        <v>28</v>
      </c>
      <c r="C38" s="95"/>
      <c r="D38" s="101"/>
      <c r="E38" s="106"/>
      <c r="F38" s="110"/>
      <c r="G38" s="111"/>
      <c r="H38" s="115">
        <v>11000</v>
      </c>
      <c r="I38" s="118" t="str">
        <f t="shared" si="0"/>
        <v/>
      </c>
      <c r="J38" s="124"/>
      <c r="K38" s="129">
        <f t="shared" si="1"/>
        <v>0</v>
      </c>
      <c r="L38" s="118" t="str">
        <f t="shared" si="2"/>
        <v/>
      </c>
      <c r="M38" s="138"/>
      <c r="N38" s="141" t="str">
        <f t="shared" si="3"/>
        <v/>
      </c>
      <c r="O38" s="145"/>
      <c r="P38" s="150"/>
      <c r="Q38" s="141" t="str">
        <f t="shared" si="4"/>
        <v/>
      </c>
      <c r="R38" s="167"/>
    </row>
    <row r="39" spans="2:20" ht="18" customHeight="1">
      <c r="B39" s="88">
        <v>29</v>
      </c>
      <c r="C39" s="95"/>
      <c r="D39" s="101"/>
      <c r="E39" s="106"/>
      <c r="F39" s="110"/>
      <c r="G39" s="111"/>
      <c r="H39" s="115">
        <v>11000</v>
      </c>
      <c r="I39" s="118" t="str">
        <f t="shared" si="0"/>
        <v/>
      </c>
      <c r="J39" s="124"/>
      <c r="K39" s="129">
        <f t="shared" si="1"/>
        <v>0</v>
      </c>
      <c r="L39" s="118" t="str">
        <f t="shared" si="2"/>
        <v/>
      </c>
      <c r="M39" s="138"/>
      <c r="N39" s="141" t="str">
        <f t="shared" si="3"/>
        <v/>
      </c>
      <c r="O39" s="145"/>
      <c r="P39" s="150"/>
      <c r="Q39" s="141" t="str">
        <f t="shared" si="4"/>
        <v/>
      </c>
      <c r="R39" s="167"/>
    </row>
    <row r="40" spans="2:20" ht="18" customHeight="1">
      <c r="B40" s="88">
        <v>30</v>
      </c>
      <c r="C40" s="95"/>
      <c r="D40" s="101"/>
      <c r="E40" s="106"/>
      <c r="F40" s="110"/>
      <c r="G40" s="111"/>
      <c r="H40" s="115">
        <v>11000</v>
      </c>
      <c r="I40" s="118" t="str">
        <f t="shared" si="0"/>
        <v/>
      </c>
      <c r="J40" s="124"/>
      <c r="K40" s="129">
        <f t="shared" si="1"/>
        <v>0</v>
      </c>
      <c r="L40" s="118" t="str">
        <f t="shared" si="2"/>
        <v/>
      </c>
      <c r="M40" s="138"/>
      <c r="N40" s="141" t="str">
        <f t="shared" si="3"/>
        <v/>
      </c>
      <c r="O40" s="145"/>
      <c r="P40" s="114"/>
      <c r="Q40" s="141" t="str">
        <f t="shared" si="4"/>
        <v/>
      </c>
      <c r="R40" s="167"/>
    </row>
    <row r="41" spans="2:20" ht="18" customHeight="1">
      <c r="B41" s="89" t="s">
        <v>48</v>
      </c>
      <c r="C41" s="96"/>
      <c r="D41" s="96"/>
      <c r="E41" s="96"/>
      <c r="F41" s="96"/>
      <c r="G41" s="112"/>
      <c r="H41" s="112"/>
      <c r="I41" s="119">
        <f>SUM(I11:I40)</f>
        <v>0</v>
      </c>
      <c r="J41" s="125"/>
      <c r="K41" s="130"/>
      <c r="L41" s="135">
        <f>SUM(L11:L40)</f>
        <v>0</v>
      </c>
      <c r="M41" s="139">
        <f>SUM(M11:M40)</f>
        <v>0</v>
      </c>
      <c r="N41" s="142">
        <f>SUM(N11:N40)</f>
        <v>0</v>
      </c>
      <c r="O41" s="142">
        <f>SUM(O11:O40)</f>
        <v>0</v>
      </c>
      <c r="P41" s="151"/>
      <c r="Q41" s="158" t="str">
        <f t="shared" si="4"/>
        <v/>
      </c>
      <c r="R41" s="168"/>
    </row>
    <row r="42" spans="2:20" s="82" customFormat="1" ht="18" customHeight="1">
      <c r="B42" s="82" t="s">
        <v>15</v>
      </c>
      <c r="C42" s="91"/>
      <c r="D42" s="91"/>
      <c r="E42" s="91"/>
      <c r="F42" s="91"/>
      <c r="G42" s="91"/>
      <c r="H42" s="91"/>
      <c r="I42" s="91"/>
      <c r="J42" s="91"/>
      <c r="K42" s="91"/>
      <c r="L42" s="91"/>
      <c r="M42" s="91"/>
      <c r="N42" s="91"/>
      <c r="O42" s="146"/>
      <c r="P42" s="146"/>
      <c r="Q42" s="146"/>
      <c r="R42" s="146"/>
      <c r="S42" s="146"/>
    </row>
    <row r="43" spans="2:20" s="82" customFormat="1" ht="18" customHeight="1">
      <c r="B43" s="82" t="s">
        <v>39</v>
      </c>
      <c r="C43" s="91"/>
      <c r="D43" s="91"/>
      <c r="E43" s="91"/>
      <c r="F43" s="91"/>
      <c r="G43" s="91"/>
      <c r="H43" s="91"/>
      <c r="I43" s="91"/>
      <c r="J43" s="91"/>
      <c r="K43" s="91"/>
      <c r="L43" s="91"/>
      <c r="M43" s="91"/>
      <c r="N43" s="91"/>
      <c r="O43" s="146"/>
      <c r="P43" s="146"/>
      <c r="Q43" s="146"/>
      <c r="R43" s="146"/>
      <c r="S43" s="146"/>
    </row>
    <row r="44" spans="2:20" s="82" customFormat="1" ht="18" customHeight="1">
      <c r="B44" s="90" t="s">
        <v>36</v>
      </c>
      <c r="C44" s="91"/>
      <c r="D44" s="91"/>
      <c r="E44" s="91"/>
      <c r="F44" s="91"/>
      <c r="G44" s="91"/>
      <c r="H44" s="91"/>
      <c r="I44" s="91"/>
      <c r="J44" s="91"/>
      <c r="K44" s="91"/>
      <c r="L44" s="91"/>
      <c r="M44" s="91"/>
      <c r="N44" s="91"/>
      <c r="O44" s="146"/>
      <c r="P44" s="146"/>
      <c r="Q44" s="146"/>
      <c r="R44" s="146"/>
      <c r="S44" s="146"/>
    </row>
    <row r="45" spans="2:20" s="82" customFormat="1" ht="18" customHeight="1">
      <c r="B45" s="91"/>
      <c r="C45" s="91"/>
      <c r="D45" s="91"/>
      <c r="E45" s="91"/>
      <c r="F45" s="91"/>
      <c r="G45" s="91"/>
      <c r="H45" s="91"/>
      <c r="I45" s="91"/>
      <c r="J45" s="91"/>
      <c r="K45" s="91"/>
      <c r="L45" s="91"/>
      <c r="M45" s="91"/>
      <c r="N45" s="91"/>
      <c r="O45" s="146"/>
      <c r="P45" s="146"/>
      <c r="Q45" s="146"/>
      <c r="R45" s="146"/>
      <c r="S45" s="146"/>
    </row>
    <row r="46" spans="2:20" ht="18" customHeight="1">
      <c r="B46" s="82" t="s">
        <v>14</v>
      </c>
    </row>
    <row r="47" spans="2:20" ht="27" customHeight="1">
      <c r="B47" s="84" t="s">
        <v>32</v>
      </c>
      <c r="C47" s="92" t="s">
        <v>35</v>
      </c>
      <c r="D47" s="97"/>
      <c r="E47" s="102"/>
      <c r="F47" s="107" t="s">
        <v>34</v>
      </c>
      <c r="G47" s="107" t="s">
        <v>54</v>
      </c>
      <c r="H47" s="113" t="s">
        <v>88</v>
      </c>
      <c r="I47" s="113" t="s">
        <v>83</v>
      </c>
      <c r="J47" s="120" t="s">
        <v>84</v>
      </c>
      <c r="K47" s="97"/>
      <c r="L47" s="132"/>
      <c r="M47" s="107" t="s">
        <v>87</v>
      </c>
      <c r="N47" s="107" t="s">
        <v>12</v>
      </c>
      <c r="O47" s="147" t="s">
        <v>111</v>
      </c>
      <c r="P47" s="152"/>
      <c r="Q47" s="159"/>
      <c r="R47" s="107" t="s">
        <v>114</v>
      </c>
      <c r="S47" s="107" t="s">
        <v>115</v>
      </c>
      <c r="T47" s="84" t="s">
        <v>101</v>
      </c>
    </row>
    <row r="48" spans="2:20" ht="41.25">
      <c r="B48" s="85"/>
      <c r="C48" s="93"/>
      <c r="D48" s="98"/>
      <c r="E48" s="103"/>
      <c r="F48" s="108"/>
      <c r="G48" s="108"/>
      <c r="H48" s="114"/>
      <c r="I48" s="114"/>
      <c r="J48" s="121" t="s">
        <v>85</v>
      </c>
      <c r="K48" s="126" t="s">
        <v>38</v>
      </c>
      <c r="L48" s="133" t="s">
        <v>86</v>
      </c>
      <c r="M48" s="108"/>
      <c r="N48" s="85"/>
      <c r="O48" s="148"/>
      <c r="P48" s="153" t="s">
        <v>112</v>
      </c>
      <c r="Q48" s="160" t="s">
        <v>113</v>
      </c>
      <c r="R48" s="108"/>
      <c r="S48" s="108"/>
      <c r="T48" s="85"/>
    </row>
    <row r="49" spans="2:20" ht="18" customHeight="1">
      <c r="B49" s="86"/>
      <c r="C49" s="86"/>
      <c r="D49" s="99"/>
      <c r="E49" s="104"/>
      <c r="F49" s="109"/>
      <c r="G49" s="109"/>
      <c r="H49" s="109"/>
      <c r="I49" s="116"/>
      <c r="J49" s="122"/>
      <c r="K49" s="131"/>
      <c r="L49" s="134"/>
      <c r="M49" s="136"/>
      <c r="N49" s="109"/>
      <c r="O49" s="149"/>
      <c r="P49" s="154"/>
      <c r="Q49" s="161"/>
      <c r="R49" s="113"/>
      <c r="S49" s="136"/>
      <c r="T49" s="109"/>
    </row>
    <row r="50" spans="2:20" ht="18" customHeight="1">
      <c r="B50" s="87">
        <v>1</v>
      </c>
      <c r="C50" s="94"/>
      <c r="D50" s="100"/>
      <c r="E50" s="105"/>
      <c r="F50" s="110"/>
      <c r="G50" s="110"/>
      <c r="H50" s="115">
        <v>11000</v>
      </c>
      <c r="I50" s="117" t="str">
        <f t="shared" ref="I50:I79" si="5">IF(G50="常勤職員",1,"")</f>
        <v/>
      </c>
      <c r="J50" s="123"/>
      <c r="K50" s="128">
        <f t="shared" ref="K50:K79" si="6">$K$49</f>
        <v>0</v>
      </c>
      <c r="L50" s="117" t="str">
        <f t="shared" ref="L50:L79" si="7">IFERROR(ROUND(J50/K50,1),"")</f>
        <v/>
      </c>
      <c r="M50" s="137"/>
      <c r="N50" s="140" t="str">
        <f t="shared" ref="N50:N79" si="8">IFERROR(IF(G50="常勤職員",H50*I50*M50,H50*L50*M50),"")</f>
        <v/>
      </c>
      <c r="O50" s="144"/>
      <c r="P50" s="155"/>
      <c r="Q50" s="162">
        <f t="shared" ref="Q50:Q79" si="9">O50-P50</f>
        <v>0</v>
      </c>
      <c r="R50" s="150"/>
      <c r="S50" s="140" t="str">
        <f t="shared" ref="S50:S80" si="10">IFERROR(ROUND(O50/M50,0),"")</f>
        <v/>
      </c>
      <c r="T50" s="166"/>
    </row>
    <row r="51" spans="2:20" ht="18" customHeight="1">
      <c r="B51" s="88">
        <v>2</v>
      </c>
      <c r="C51" s="95"/>
      <c r="D51" s="101"/>
      <c r="E51" s="106"/>
      <c r="F51" s="110"/>
      <c r="G51" s="111"/>
      <c r="H51" s="115">
        <v>11000</v>
      </c>
      <c r="I51" s="118" t="str">
        <f t="shared" si="5"/>
        <v/>
      </c>
      <c r="J51" s="124"/>
      <c r="K51" s="129">
        <f t="shared" si="6"/>
        <v>0</v>
      </c>
      <c r="L51" s="118" t="str">
        <f t="shared" si="7"/>
        <v/>
      </c>
      <c r="M51" s="138"/>
      <c r="N51" s="141" t="str">
        <f t="shared" si="8"/>
        <v/>
      </c>
      <c r="O51" s="145"/>
      <c r="P51" s="156"/>
      <c r="Q51" s="163">
        <f t="shared" si="9"/>
        <v>0</v>
      </c>
      <c r="R51" s="150"/>
      <c r="S51" s="141" t="str">
        <f t="shared" si="10"/>
        <v/>
      </c>
      <c r="T51" s="167"/>
    </row>
    <row r="52" spans="2:20" ht="18" customHeight="1">
      <c r="B52" s="88">
        <v>3</v>
      </c>
      <c r="C52" s="95"/>
      <c r="D52" s="101"/>
      <c r="E52" s="106"/>
      <c r="F52" s="110"/>
      <c r="G52" s="111"/>
      <c r="H52" s="115">
        <v>11000</v>
      </c>
      <c r="I52" s="118" t="str">
        <f t="shared" si="5"/>
        <v/>
      </c>
      <c r="J52" s="124"/>
      <c r="K52" s="129">
        <f t="shared" si="6"/>
        <v>0</v>
      </c>
      <c r="L52" s="118" t="str">
        <f t="shared" si="7"/>
        <v/>
      </c>
      <c r="M52" s="138"/>
      <c r="N52" s="141" t="str">
        <f t="shared" si="8"/>
        <v/>
      </c>
      <c r="O52" s="145"/>
      <c r="P52" s="156"/>
      <c r="Q52" s="163">
        <f t="shared" si="9"/>
        <v>0</v>
      </c>
      <c r="R52" s="150"/>
      <c r="S52" s="141" t="str">
        <f t="shared" si="10"/>
        <v/>
      </c>
      <c r="T52" s="167"/>
    </row>
    <row r="53" spans="2:20" ht="18" customHeight="1">
      <c r="B53" s="88">
        <v>4</v>
      </c>
      <c r="C53" s="95"/>
      <c r="D53" s="101"/>
      <c r="E53" s="106"/>
      <c r="F53" s="110"/>
      <c r="G53" s="111"/>
      <c r="H53" s="115">
        <v>11000</v>
      </c>
      <c r="I53" s="118" t="str">
        <f t="shared" si="5"/>
        <v/>
      </c>
      <c r="J53" s="124"/>
      <c r="K53" s="129">
        <f t="shared" si="6"/>
        <v>0</v>
      </c>
      <c r="L53" s="118" t="str">
        <f t="shared" si="7"/>
        <v/>
      </c>
      <c r="M53" s="138"/>
      <c r="N53" s="141" t="str">
        <f t="shared" si="8"/>
        <v/>
      </c>
      <c r="O53" s="145"/>
      <c r="P53" s="156"/>
      <c r="Q53" s="163">
        <f t="shared" si="9"/>
        <v>0</v>
      </c>
      <c r="R53" s="150"/>
      <c r="S53" s="141" t="str">
        <f t="shared" si="10"/>
        <v/>
      </c>
      <c r="T53" s="167"/>
    </row>
    <row r="54" spans="2:20" ht="18" customHeight="1">
      <c r="B54" s="88">
        <v>5</v>
      </c>
      <c r="C54" s="95"/>
      <c r="D54" s="101"/>
      <c r="E54" s="106"/>
      <c r="F54" s="110"/>
      <c r="G54" s="111"/>
      <c r="H54" s="115">
        <v>11000</v>
      </c>
      <c r="I54" s="118" t="str">
        <f t="shared" si="5"/>
        <v/>
      </c>
      <c r="J54" s="124"/>
      <c r="K54" s="129">
        <f t="shared" si="6"/>
        <v>0</v>
      </c>
      <c r="L54" s="118" t="str">
        <f t="shared" si="7"/>
        <v/>
      </c>
      <c r="M54" s="138"/>
      <c r="N54" s="141" t="str">
        <f t="shared" si="8"/>
        <v/>
      </c>
      <c r="O54" s="145"/>
      <c r="P54" s="156"/>
      <c r="Q54" s="163">
        <f t="shared" si="9"/>
        <v>0</v>
      </c>
      <c r="R54" s="150"/>
      <c r="S54" s="141" t="str">
        <f t="shared" si="10"/>
        <v/>
      </c>
      <c r="T54" s="167"/>
    </row>
    <row r="55" spans="2:20" ht="18" customHeight="1">
      <c r="B55" s="88">
        <v>6</v>
      </c>
      <c r="C55" s="95"/>
      <c r="D55" s="101"/>
      <c r="E55" s="106"/>
      <c r="F55" s="110"/>
      <c r="G55" s="111"/>
      <c r="H55" s="115">
        <v>11000</v>
      </c>
      <c r="I55" s="118" t="str">
        <f t="shared" si="5"/>
        <v/>
      </c>
      <c r="J55" s="124"/>
      <c r="K55" s="129">
        <f t="shared" si="6"/>
        <v>0</v>
      </c>
      <c r="L55" s="118" t="str">
        <f t="shared" si="7"/>
        <v/>
      </c>
      <c r="M55" s="138"/>
      <c r="N55" s="141" t="str">
        <f t="shared" si="8"/>
        <v/>
      </c>
      <c r="O55" s="145"/>
      <c r="P55" s="156"/>
      <c r="Q55" s="163">
        <f t="shared" si="9"/>
        <v>0</v>
      </c>
      <c r="R55" s="150"/>
      <c r="S55" s="141" t="str">
        <f t="shared" si="10"/>
        <v/>
      </c>
      <c r="T55" s="167"/>
    </row>
    <row r="56" spans="2:20" ht="18" customHeight="1">
      <c r="B56" s="88">
        <v>7</v>
      </c>
      <c r="C56" s="95"/>
      <c r="D56" s="101"/>
      <c r="E56" s="106"/>
      <c r="F56" s="110"/>
      <c r="G56" s="111"/>
      <c r="H56" s="115">
        <v>11000</v>
      </c>
      <c r="I56" s="118" t="str">
        <f t="shared" si="5"/>
        <v/>
      </c>
      <c r="J56" s="124"/>
      <c r="K56" s="129">
        <f t="shared" si="6"/>
        <v>0</v>
      </c>
      <c r="L56" s="118" t="str">
        <f t="shared" si="7"/>
        <v/>
      </c>
      <c r="M56" s="138"/>
      <c r="N56" s="141" t="str">
        <f t="shared" si="8"/>
        <v/>
      </c>
      <c r="O56" s="145"/>
      <c r="P56" s="156"/>
      <c r="Q56" s="163">
        <f t="shared" si="9"/>
        <v>0</v>
      </c>
      <c r="R56" s="150"/>
      <c r="S56" s="141" t="str">
        <f t="shared" si="10"/>
        <v/>
      </c>
      <c r="T56" s="167"/>
    </row>
    <row r="57" spans="2:20" ht="18" customHeight="1">
      <c r="B57" s="88">
        <v>8</v>
      </c>
      <c r="C57" s="95"/>
      <c r="D57" s="101"/>
      <c r="E57" s="106"/>
      <c r="F57" s="110"/>
      <c r="G57" s="111"/>
      <c r="H57" s="115">
        <v>11000</v>
      </c>
      <c r="I57" s="118" t="str">
        <f t="shared" si="5"/>
        <v/>
      </c>
      <c r="J57" s="124"/>
      <c r="K57" s="129">
        <f t="shared" si="6"/>
        <v>0</v>
      </c>
      <c r="L57" s="118" t="str">
        <f t="shared" si="7"/>
        <v/>
      </c>
      <c r="M57" s="138"/>
      <c r="N57" s="141" t="str">
        <f t="shared" si="8"/>
        <v/>
      </c>
      <c r="O57" s="145"/>
      <c r="P57" s="156"/>
      <c r="Q57" s="163">
        <f t="shared" si="9"/>
        <v>0</v>
      </c>
      <c r="R57" s="150"/>
      <c r="S57" s="141" t="str">
        <f t="shared" si="10"/>
        <v/>
      </c>
      <c r="T57" s="167"/>
    </row>
    <row r="58" spans="2:20" ht="18" customHeight="1">
      <c r="B58" s="88">
        <v>9</v>
      </c>
      <c r="C58" s="95"/>
      <c r="D58" s="101"/>
      <c r="E58" s="106"/>
      <c r="F58" s="110"/>
      <c r="G58" s="111"/>
      <c r="H58" s="115">
        <v>11000</v>
      </c>
      <c r="I58" s="118" t="str">
        <f t="shared" si="5"/>
        <v/>
      </c>
      <c r="J58" s="124"/>
      <c r="K58" s="129">
        <f t="shared" si="6"/>
        <v>0</v>
      </c>
      <c r="L58" s="118" t="str">
        <f t="shared" si="7"/>
        <v/>
      </c>
      <c r="M58" s="138"/>
      <c r="N58" s="141" t="str">
        <f t="shared" si="8"/>
        <v/>
      </c>
      <c r="O58" s="145"/>
      <c r="P58" s="156"/>
      <c r="Q58" s="163">
        <f t="shared" si="9"/>
        <v>0</v>
      </c>
      <c r="R58" s="150"/>
      <c r="S58" s="141" t="str">
        <f t="shared" si="10"/>
        <v/>
      </c>
      <c r="T58" s="167"/>
    </row>
    <row r="59" spans="2:20" ht="18" customHeight="1">
      <c r="B59" s="88">
        <v>10</v>
      </c>
      <c r="C59" s="95"/>
      <c r="D59" s="101"/>
      <c r="E59" s="106"/>
      <c r="F59" s="110"/>
      <c r="G59" s="111"/>
      <c r="H59" s="115">
        <v>11000</v>
      </c>
      <c r="I59" s="118" t="str">
        <f t="shared" si="5"/>
        <v/>
      </c>
      <c r="J59" s="124"/>
      <c r="K59" s="129">
        <f t="shared" si="6"/>
        <v>0</v>
      </c>
      <c r="L59" s="118" t="str">
        <f t="shared" si="7"/>
        <v/>
      </c>
      <c r="M59" s="138"/>
      <c r="N59" s="141" t="str">
        <f t="shared" si="8"/>
        <v/>
      </c>
      <c r="O59" s="145"/>
      <c r="P59" s="156"/>
      <c r="Q59" s="163">
        <f t="shared" si="9"/>
        <v>0</v>
      </c>
      <c r="R59" s="150"/>
      <c r="S59" s="141" t="str">
        <f t="shared" si="10"/>
        <v/>
      </c>
      <c r="T59" s="167"/>
    </row>
    <row r="60" spans="2:20" ht="18" customHeight="1">
      <c r="B60" s="88">
        <v>11</v>
      </c>
      <c r="C60" s="95"/>
      <c r="D60" s="101"/>
      <c r="E60" s="106"/>
      <c r="F60" s="110"/>
      <c r="G60" s="111"/>
      <c r="H60" s="115">
        <v>11000</v>
      </c>
      <c r="I60" s="118" t="str">
        <f t="shared" si="5"/>
        <v/>
      </c>
      <c r="J60" s="124"/>
      <c r="K60" s="129">
        <f t="shared" si="6"/>
        <v>0</v>
      </c>
      <c r="L60" s="118" t="str">
        <f t="shared" si="7"/>
        <v/>
      </c>
      <c r="M60" s="138"/>
      <c r="N60" s="141" t="str">
        <f t="shared" si="8"/>
        <v/>
      </c>
      <c r="O60" s="145"/>
      <c r="P60" s="156"/>
      <c r="Q60" s="163">
        <f t="shared" si="9"/>
        <v>0</v>
      </c>
      <c r="R60" s="150"/>
      <c r="S60" s="141" t="str">
        <f t="shared" si="10"/>
        <v/>
      </c>
      <c r="T60" s="167"/>
    </row>
    <row r="61" spans="2:20" ht="18" customHeight="1">
      <c r="B61" s="88">
        <v>12</v>
      </c>
      <c r="C61" s="95"/>
      <c r="D61" s="101"/>
      <c r="E61" s="106"/>
      <c r="F61" s="110"/>
      <c r="G61" s="111"/>
      <c r="H61" s="115">
        <v>11000</v>
      </c>
      <c r="I61" s="118" t="str">
        <f t="shared" si="5"/>
        <v/>
      </c>
      <c r="J61" s="124"/>
      <c r="K61" s="129">
        <f t="shared" si="6"/>
        <v>0</v>
      </c>
      <c r="L61" s="118" t="str">
        <f t="shared" si="7"/>
        <v/>
      </c>
      <c r="M61" s="138"/>
      <c r="N61" s="141" t="str">
        <f t="shared" si="8"/>
        <v/>
      </c>
      <c r="O61" s="145"/>
      <c r="P61" s="156"/>
      <c r="Q61" s="163">
        <f t="shared" si="9"/>
        <v>0</v>
      </c>
      <c r="R61" s="150"/>
      <c r="S61" s="141" t="str">
        <f t="shared" si="10"/>
        <v/>
      </c>
      <c r="T61" s="167"/>
    </row>
    <row r="62" spans="2:20" ht="18" customHeight="1">
      <c r="B62" s="88">
        <v>13</v>
      </c>
      <c r="C62" s="95"/>
      <c r="D62" s="101"/>
      <c r="E62" s="106"/>
      <c r="F62" s="110"/>
      <c r="G62" s="111"/>
      <c r="H62" s="115">
        <v>11000</v>
      </c>
      <c r="I62" s="118" t="str">
        <f t="shared" si="5"/>
        <v/>
      </c>
      <c r="J62" s="124"/>
      <c r="K62" s="129">
        <f t="shared" si="6"/>
        <v>0</v>
      </c>
      <c r="L62" s="118" t="str">
        <f t="shared" si="7"/>
        <v/>
      </c>
      <c r="M62" s="138"/>
      <c r="N62" s="141" t="str">
        <f t="shared" si="8"/>
        <v/>
      </c>
      <c r="O62" s="145"/>
      <c r="P62" s="156"/>
      <c r="Q62" s="163">
        <f t="shared" si="9"/>
        <v>0</v>
      </c>
      <c r="R62" s="150"/>
      <c r="S62" s="141" t="str">
        <f t="shared" si="10"/>
        <v/>
      </c>
      <c r="T62" s="167"/>
    </row>
    <row r="63" spans="2:20" ht="18" customHeight="1">
      <c r="B63" s="88">
        <v>14</v>
      </c>
      <c r="C63" s="95"/>
      <c r="D63" s="101"/>
      <c r="E63" s="106"/>
      <c r="F63" s="110"/>
      <c r="G63" s="111"/>
      <c r="H63" s="115">
        <v>11000</v>
      </c>
      <c r="I63" s="118" t="str">
        <f t="shared" si="5"/>
        <v/>
      </c>
      <c r="J63" s="124"/>
      <c r="K63" s="129">
        <f t="shared" si="6"/>
        <v>0</v>
      </c>
      <c r="L63" s="118" t="str">
        <f t="shared" si="7"/>
        <v/>
      </c>
      <c r="M63" s="138"/>
      <c r="N63" s="141" t="str">
        <f t="shared" si="8"/>
        <v/>
      </c>
      <c r="O63" s="145"/>
      <c r="P63" s="156"/>
      <c r="Q63" s="163">
        <f t="shared" si="9"/>
        <v>0</v>
      </c>
      <c r="R63" s="150"/>
      <c r="S63" s="141" t="str">
        <f t="shared" si="10"/>
        <v/>
      </c>
      <c r="T63" s="167"/>
    </row>
    <row r="64" spans="2:20" ht="18" customHeight="1">
      <c r="B64" s="88">
        <v>15</v>
      </c>
      <c r="C64" s="95"/>
      <c r="D64" s="101"/>
      <c r="E64" s="106"/>
      <c r="F64" s="110"/>
      <c r="G64" s="111"/>
      <c r="H64" s="115">
        <v>11000</v>
      </c>
      <c r="I64" s="118" t="str">
        <f t="shared" si="5"/>
        <v/>
      </c>
      <c r="J64" s="124"/>
      <c r="K64" s="129">
        <f t="shared" si="6"/>
        <v>0</v>
      </c>
      <c r="L64" s="118" t="str">
        <f t="shared" si="7"/>
        <v/>
      </c>
      <c r="M64" s="138"/>
      <c r="N64" s="141" t="str">
        <f t="shared" si="8"/>
        <v/>
      </c>
      <c r="O64" s="145"/>
      <c r="P64" s="156"/>
      <c r="Q64" s="163">
        <f t="shared" si="9"/>
        <v>0</v>
      </c>
      <c r="R64" s="150"/>
      <c r="S64" s="141" t="str">
        <f t="shared" si="10"/>
        <v/>
      </c>
      <c r="T64" s="167"/>
    </row>
    <row r="65" spans="2:20" ht="18" customHeight="1">
      <c r="B65" s="88">
        <v>16</v>
      </c>
      <c r="C65" s="95"/>
      <c r="D65" s="101"/>
      <c r="E65" s="106"/>
      <c r="F65" s="110"/>
      <c r="G65" s="111"/>
      <c r="H65" s="115">
        <v>11000</v>
      </c>
      <c r="I65" s="118" t="str">
        <f t="shared" si="5"/>
        <v/>
      </c>
      <c r="J65" s="124"/>
      <c r="K65" s="129">
        <f t="shared" si="6"/>
        <v>0</v>
      </c>
      <c r="L65" s="118" t="str">
        <f t="shared" si="7"/>
        <v/>
      </c>
      <c r="M65" s="138"/>
      <c r="N65" s="141" t="str">
        <f t="shared" si="8"/>
        <v/>
      </c>
      <c r="O65" s="145"/>
      <c r="P65" s="156"/>
      <c r="Q65" s="163">
        <f t="shared" si="9"/>
        <v>0</v>
      </c>
      <c r="R65" s="150"/>
      <c r="S65" s="141" t="str">
        <f t="shared" si="10"/>
        <v/>
      </c>
      <c r="T65" s="167"/>
    </row>
    <row r="66" spans="2:20" ht="18" customHeight="1">
      <c r="B66" s="88">
        <v>17</v>
      </c>
      <c r="C66" s="95"/>
      <c r="D66" s="101"/>
      <c r="E66" s="106"/>
      <c r="F66" s="110"/>
      <c r="G66" s="111"/>
      <c r="H66" s="115">
        <v>11000</v>
      </c>
      <c r="I66" s="118" t="str">
        <f t="shared" si="5"/>
        <v/>
      </c>
      <c r="J66" s="124"/>
      <c r="K66" s="129">
        <f t="shared" si="6"/>
        <v>0</v>
      </c>
      <c r="L66" s="118" t="str">
        <f t="shared" si="7"/>
        <v/>
      </c>
      <c r="M66" s="138"/>
      <c r="N66" s="141" t="str">
        <f t="shared" si="8"/>
        <v/>
      </c>
      <c r="O66" s="145"/>
      <c r="P66" s="156"/>
      <c r="Q66" s="163">
        <f t="shared" si="9"/>
        <v>0</v>
      </c>
      <c r="R66" s="150"/>
      <c r="S66" s="141" t="str">
        <f t="shared" si="10"/>
        <v/>
      </c>
      <c r="T66" s="167"/>
    </row>
    <row r="67" spans="2:20" ht="18" customHeight="1">
      <c r="B67" s="88">
        <v>18</v>
      </c>
      <c r="C67" s="95"/>
      <c r="D67" s="101"/>
      <c r="E67" s="106"/>
      <c r="F67" s="110"/>
      <c r="G67" s="111"/>
      <c r="H67" s="115">
        <v>11000</v>
      </c>
      <c r="I67" s="118" t="str">
        <f t="shared" si="5"/>
        <v/>
      </c>
      <c r="J67" s="124"/>
      <c r="K67" s="129">
        <f t="shared" si="6"/>
        <v>0</v>
      </c>
      <c r="L67" s="118" t="str">
        <f t="shared" si="7"/>
        <v/>
      </c>
      <c r="M67" s="138"/>
      <c r="N67" s="141" t="str">
        <f t="shared" si="8"/>
        <v/>
      </c>
      <c r="O67" s="145"/>
      <c r="P67" s="156"/>
      <c r="Q67" s="163">
        <f t="shared" si="9"/>
        <v>0</v>
      </c>
      <c r="R67" s="150"/>
      <c r="S67" s="141" t="str">
        <f t="shared" si="10"/>
        <v/>
      </c>
      <c r="T67" s="167"/>
    </row>
    <row r="68" spans="2:20" ht="18" customHeight="1">
      <c r="B68" s="88">
        <v>19</v>
      </c>
      <c r="C68" s="95"/>
      <c r="D68" s="101"/>
      <c r="E68" s="106"/>
      <c r="F68" s="110"/>
      <c r="G68" s="111"/>
      <c r="H68" s="115">
        <v>11000</v>
      </c>
      <c r="I68" s="118" t="str">
        <f t="shared" si="5"/>
        <v/>
      </c>
      <c r="J68" s="124"/>
      <c r="K68" s="129">
        <f t="shared" si="6"/>
        <v>0</v>
      </c>
      <c r="L68" s="118" t="str">
        <f t="shared" si="7"/>
        <v/>
      </c>
      <c r="M68" s="138"/>
      <c r="N68" s="141" t="str">
        <f t="shared" si="8"/>
        <v/>
      </c>
      <c r="O68" s="145"/>
      <c r="P68" s="156"/>
      <c r="Q68" s="163">
        <f t="shared" si="9"/>
        <v>0</v>
      </c>
      <c r="R68" s="150"/>
      <c r="S68" s="141" t="str">
        <f t="shared" si="10"/>
        <v/>
      </c>
      <c r="T68" s="167"/>
    </row>
    <row r="69" spans="2:20" ht="18" customHeight="1">
      <c r="B69" s="88">
        <v>20</v>
      </c>
      <c r="C69" s="95"/>
      <c r="D69" s="101"/>
      <c r="E69" s="106"/>
      <c r="F69" s="110"/>
      <c r="G69" s="111"/>
      <c r="H69" s="115">
        <v>11000</v>
      </c>
      <c r="I69" s="118" t="str">
        <f t="shared" si="5"/>
        <v/>
      </c>
      <c r="J69" s="124"/>
      <c r="K69" s="129">
        <f t="shared" si="6"/>
        <v>0</v>
      </c>
      <c r="L69" s="118" t="str">
        <f t="shared" si="7"/>
        <v/>
      </c>
      <c r="M69" s="138"/>
      <c r="N69" s="141" t="str">
        <f t="shared" si="8"/>
        <v/>
      </c>
      <c r="O69" s="145"/>
      <c r="P69" s="156"/>
      <c r="Q69" s="163">
        <f t="shared" si="9"/>
        <v>0</v>
      </c>
      <c r="R69" s="150"/>
      <c r="S69" s="141" t="str">
        <f t="shared" si="10"/>
        <v/>
      </c>
      <c r="T69" s="167"/>
    </row>
    <row r="70" spans="2:20" ht="18" customHeight="1">
      <c r="B70" s="88">
        <v>21</v>
      </c>
      <c r="C70" s="95"/>
      <c r="D70" s="101"/>
      <c r="E70" s="106"/>
      <c r="F70" s="110"/>
      <c r="G70" s="111"/>
      <c r="H70" s="115">
        <v>11000</v>
      </c>
      <c r="I70" s="118" t="str">
        <f t="shared" si="5"/>
        <v/>
      </c>
      <c r="J70" s="124"/>
      <c r="K70" s="129">
        <f t="shared" si="6"/>
        <v>0</v>
      </c>
      <c r="L70" s="118" t="str">
        <f t="shared" si="7"/>
        <v/>
      </c>
      <c r="M70" s="138"/>
      <c r="N70" s="141" t="str">
        <f t="shared" si="8"/>
        <v/>
      </c>
      <c r="O70" s="145"/>
      <c r="P70" s="156"/>
      <c r="Q70" s="163">
        <f t="shared" si="9"/>
        <v>0</v>
      </c>
      <c r="R70" s="150"/>
      <c r="S70" s="141" t="str">
        <f t="shared" si="10"/>
        <v/>
      </c>
      <c r="T70" s="167"/>
    </row>
    <row r="71" spans="2:20" ht="18" customHeight="1">
      <c r="B71" s="88">
        <v>22</v>
      </c>
      <c r="C71" s="95"/>
      <c r="D71" s="101"/>
      <c r="E71" s="106"/>
      <c r="F71" s="110"/>
      <c r="G71" s="111"/>
      <c r="H71" s="115">
        <v>11000</v>
      </c>
      <c r="I71" s="118" t="str">
        <f t="shared" si="5"/>
        <v/>
      </c>
      <c r="J71" s="124"/>
      <c r="K71" s="129">
        <f t="shared" si="6"/>
        <v>0</v>
      </c>
      <c r="L71" s="118" t="str">
        <f t="shared" si="7"/>
        <v/>
      </c>
      <c r="M71" s="138"/>
      <c r="N71" s="141" t="str">
        <f t="shared" si="8"/>
        <v/>
      </c>
      <c r="O71" s="145"/>
      <c r="P71" s="156"/>
      <c r="Q71" s="163">
        <f t="shared" si="9"/>
        <v>0</v>
      </c>
      <c r="R71" s="150"/>
      <c r="S71" s="141" t="str">
        <f t="shared" si="10"/>
        <v/>
      </c>
      <c r="T71" s="167"/>
    </row>
    <row r="72" spans="2:20" ht="18" customHeight="1">
      <c r="B72" s="88">
        <v>23</v>
      </c>
      <c r="C72" s="95"/>
      <c r="D72" s="101"/>
      <c r="E72" s="106"/>
      <c r="F72" s="110"/>
      <c r="G72" s="111"/>
      <c r="H72" s="115">
        <v>11000</v>
      </c>
      <c r="I72" s="118" t="str">
        <f t="shared" si="5"/>
        <v/>
      </c>
      <c r="J72" s="124"/>
      <c r="K72" s="129">
        <f t="shared" si="6"/>
        <v>0</v>
      </c>
      <c r="L72" s="118" t="str">
        <f t="shared" si="7"/>
        <v/>
      </c>
      <c r="M72" s="138"/>
      <c r="N72" s="141" t="str">
        <f t="shared" si="8"/>
        <v/>
      </c>
      <c r="O72" s="145"/>
      <c r="P72" s="156"/>
      <c r="Q72" s="163">
        <f t="shared" si="9"/>
        <v>0</v>
      </c>
      <c r="R72" s="150"/>
      <c r="S72" s="141" t="str">
        <f t="shared" si="10"/>
        <v/>
      </c>
      <c r="T72" s="167"/>
    </row>
    <row r="73" spans="2:20" ht="18" customHeight="1">
      <c r="B73" s="88">
        <v>24</v>
      </c>
      <c r="C73" s="95"/>
      <c r="D73" s="101"/>
      <c r="E73" s="106"/>
      <c r="F73" s="110"/>
      <c r="G73" s="111"/>
      <c r="H73" s="115">
        <v>11000</v>
      </c>
      <c r="I73" s="118" t="str">
        <f t="shared" si="5"/>
        <v/>
      </c>
      <c r="J73" s="124"/>
      <c r="K73" s="129">
        <f t="shared" si="6"/>
        <v>0</v>
      </c>
      <c r="L73" s="118" t="str">
        <f t="shared" si="7"/>
        <v/>
      </c>
      <c r="M73" s="138"/>
      <c r="N73" s="141" t="str">
        <f t="shared" si="8"/>
        <v/>
      </c>
      <c r="O73" s="145"/>
      <c r="P73" s="156"/>
      <c r="Q73" s="163">
        <f t="shared" si="9"/>
        <v>0</v>
      </c>
      <c r="R73" s="150"/>
      <c r="S73" s="141" t="str">
        <f t="shared" si="10"/>
        <v/>
      </c>
      <c r="T73" s="167"/>
    </row>
    <row r="74" spans="2:20" ht="18" customHeight="1">
      <c r="B74" s="88">
        <v>25</v>
      </c>
      <c r="C74" s="95"/>
      <c r="D74" s="101"/>
      <c r="E74" s="106"/>
      <c r="F74" s="110"/>
      <c r="G74" s="111"/>
      <c r="H74" s="115">
        <v>11000</v>
      </c>
      <c r="I74" s="118" t="str">
        <f t="shared" si="5"/>
        <v/>
      </c>
      <c r="J74" s="124"/>
      <c r="K74" s="129">
        <f t="shared" si="6"/>
        <v>0</v>
      </c>
      <c r="L74" s="118" t="str">
        <f t="shared" si="7"/>
        <v/>
      </c>
      <c r="M74" s="138"/>
      <c r="N74" s="141" t="str">
        <f t="shared" si="8"/>
        <v/>
      </c>
      <c r="O74" s="145"/>
      <c r="P74" s="156"/>
      <c r="Q74" s="163">
        <f t="shared" si="9"/>
        <v>0</v>
      </c>
      <c r="R74" s="150"/>
      <c r="S74" s="141" t="str">
        <f t="shared" si="10"/>
        <v/>
      </c>
      <c r="T74" s="167"/>
    </row>
    <row r="75" spans="2:20" ht="18" customHeight="1">
      <c r="B75" s="88">
        <v>26</v>
      </c>
      <c r="C75" s="95"/>
      <c r="D75" s="101"/>
      <c r="E75" s="106"/>
      <c r="F75" s="110"/>
      <c r="G75" s="111"/>
      <c r="H75" s="115">
        <v>11000</v>
      </c>
      <c r="I75" s="118" t="str">
        <f t="shared" si="5"/>
        <v/>
      </c>
      <c r="J75" s="124"/>
      <c r="K75" s="129">
        <f t="shared" si="6"/>
        <v>0</v>
      </c>
      <c r="L75" s="118" t="str">
        <f t="shared" si="7"/>
        <v/>
      </c>
      <c r="M75" s="138"/>
      <c r="N75" s="141" t="str">
        <f t="shared" si="8"/>
        <v/>
      </c>
      <c r="O75" s="145"/>
      <c r="P75" s="156"/>
      <c r="Q75" s="163">
        <f t="shared" si="9"/>
        <v>0</v>
      </c>
      <c r="R75" s="150"/>
      <c r="S75" s="141" t="str">
        <f t="shared" si="10"/>
        <v/>
      </c>
      <c r="T75" s="167"/>
    </row>
    <row r="76" spans="2:20" ht="18" customHeight="1">
      <c r="B76" s="88">
        <v>27</v>
      </c>
      <c r="C76" s="95"/>
      <c r="D76" s="101"/>
      <c r="E76" s="106"/>
      <c r="F76" s="110"/>
      <c r="G76" s="111"/>
      <c r="H76" s="115">
        <v>11000</v>
      </c>
      <c r="I76" s="118" t="str">
        <f t="shared" si="5"/>
        <v/>
      </c>
      <c r="J76" s="124"/>
      <c r="K76" s="129">
        <f t="shared" si="6"/>
        <v>0</v>
      </c>
      <c r="L76" s="118" t="str">
        <f t="shared" si="7"/>
        <v/>
      </c>
      <c r="M76" s="138"/>
      <c r="N76" s="141" t="str">
        <f t="shared" si="8"/>
        <v/>
      </c>
      <c r="O76" s="145"/>
      <c r="P76" s="156"/>
      <c r="Q76" s="163">
        <f t="shared" si="9"/>
        <v>0</v>
      </c>
      <c r="R76" s="150"/>
      <c r="S76" s="141" t="str">
        <f t="shared" si="10"/>
        <v/>
      </c>
      <c r="T76" s="167"/>
    </row>
    <row r="77" spans="2:20" ht="18" customHeight="1">
      <c r="B77" s="88">
        <v>28</v>
      </c>
      <c r="C77" s="95"/>
      <c r="D77" s="101"/>
      <c r="E77" s="106"/>
      <c r="F77" s="110"/>
      <c r="G77" s="111"/>
      <c r="H77" s="115">
        <v>11000</v>
      </c>
      <c r="I77" s="118" t="str">
        <f t="shared" si="5"/>
        <v/>
      </c>
      <c r="J77" s="124"/>
      <c r="K77" s="129">
        <f t="shared" si="6"/>
        <v>0</v>
      </c>
      <c r="L77" s="118" t="str">
        <f t="shared" si="7"/>
        <v/>
      </c>
      <c r="M77" s="138"/>
      <c r="N77" s="141" t="str">
        <f t="shared" si="8"/>
        <v/>
      </c>
      <c r="O77" s="145"/>
      <c r="P77" s="156"/>
      <c r="Q77" s="163">
        <f t="shared" si="9"/>
        <v>0</v>
      </c>
      <c r="R77" s="150"/>
      <c r="S77" s="141" t="str">
        <f t="shared" si="10"/>
        <v/>
      </c>
      <c r="T77" s="167"/>
    </row>
    <row r="78" spans="2:20" ht="18" customHeight="1">
      <c r="B78" s="88">
        <v>29</v>
      </c>
      <c r="C78" s="95"/>
      <c r="D78" s="101"/>
      <c r="E78" s="106"/>
      <c r="F78" s="110"/>
      <c r="G78" s="111"/>
      <c r="H78" s="115">
        <v>11000</v>
      </c>
      <c r="I78" s="118" t="str">
        <f t="shared" si="5"/>
        <v/>
      </c>
      <c r="J78" s="124"/>
      <c r="K78" s="129">
        <f t="shared" si="6"/>
        <v>0</v>
      </c>
      <c r="L78" s="118" t="str">
        <f t="shared" si="7"/>
        <v/>
      </c>
      <c r="M78" s="138"/>
      <c r="N78" s="141" t="str">
        <f t="shared" si="8"/>
        <v/>
      </c>
      <c r="O78" s="145"/>
      <c r="P78" s="156"/>
      <c r="Q78" s="163">
        <f t="shared" si="9"/>
        <v>0</v>
      </c>
      <c r="R78" s="150"/>
      <c r="S78" s="141" t="str">
        <f t="shared" si="10"/>
        <v/>
      </c>
      <c r="T78" s="167"/>
    </row>
    <row r="79" spans="2:20" ht="18" customHeight="1">
      <c r="B79" s="88">
        <v>30</v>
      </c>
      <c r="C79" s="95"/>
      <c r="D79" s="101"/>
      <c r="E79" s="106"/>
      <c r="F79" s="110"/>
      <c r="G79" s="111"/>
      <c r="H79" s="115">
        <v>11000</v>
      </c>
      <c r="I79" s="118" t="str">
        <f t="shared" si="5"/>
        <v/>
      </c>
      <c r="J79" s="124"/>
      <c r="K79" s="129">
        <f t="shared" si="6"/>
        <v>0</v>
      </c>
      <c r="L79" s="118" t="str">
        <f t="shared" si="7"/>
        <v/>
      </c>
      <c r="M79" s="138"/>
      <c r="N79" s="141" t="str">
        <f t="shared" si="8"/>
        <v/>
      </c>
      <c r="O79" s="145"/>
      <c r="P79" s="156"/>
      <c r="Q79" s="163">
        <f t="shared" si="9"/>
        <v>0</v>
      </c>
      <c r="R79" s="114"/>
      <c r="S79" s="141" t="str">
        <f t="shared" si="10"/>
        <v/>
      </c>
      <c r="T79" s="167"/>
    </row>
    <row r="80" spans="2:20" ht="18" customHeight="1">
      <c r="B80" s="89" t="s">
        <v>48</v>
      </c>
      <c r="C80" s="96"/>
      <c r="D80" s="96"/>
      <c r="E80" s="96"/>
      <c r="F80" s="96"/>
      <c r="G80" s="112"/>
      <c r="H80" s="112"/>
      <c r="I80" s="119">
        <f>SUM(I50:I79)</f>
        <v>0</v>
      </c>
      <c r="J80" s="125"/>
      <c r="K80" s="130"/>
      <c r="L80" s="135">
        <f t="shared" ref="L80:Q80" si="11">SUM(L50:L79)</f>
        <v>0</v>
      </c>
      <c r="M80" s="139">
        <f t="shared" si="11"/>
        <v>0</v>
      </c>
      <c r="N80" s="142">
        <f t="shared" si="11"/>
        <v>0</v>
      </c>
      <c r="O80" s="142">
        <f t="shared" si="11"/>
        <v>0</v>
      </c>
      <c r="P80" s="157">
        <f t="shared" si="11"/>
        <v>0</v>
      </c>
      <c r="Q80" s="164">
        <f t="shared" si="11"/>
        <v>0</v>
      </c>
      <c r="R80" s="151"/>
      <c r="S80" s="158" t="str">
        <f t="shared" si="10"/>
        <v/>
      </c>
      <c r="T80" s="168"/>
    </row>
    <row r="81" spans="2:2" ht="18" customHeight="1">
      <c r="B81" s="82" t="s">
        <v>15</v>
      </c>
    </row>
    <row r="82" spans="2:2" ht="18" customHeight="1">
      <c r="B82" s="82" t="s">
        <v>39</v>
      </c>
    </row>
    <row r="83" spans="2:2" ht="18" customHeight="1">
      <c r="B83" s="90" t="s">
        <v>36</v>
      </c>
    </row>
    <row r="84" spans="2:2" ht="18" customHeight="1"/>
    <row r="85" spans="2:2" ht="18" customHeight="1"/>
    <row r="86" spans="2:2" ht="18" customHeight="1"/>
    <row r="87" spans="2:2" ht="18" customHeight="1"/>
    <row r="88" spans="2:2" ht="18" customHeight="1"/>
    <row r="89" spans="2:2" ht="18" customHeight="1"/>
    <row r="90" spans="2:2" ht="18" customHeight="1"/>
    <row r="91" spans="2:2" ht="18" customHeight="1"/>
    <row r="92" spans="2:2" ht="18" customHeight="1"/>
    <row r="93" spans="2:2" ht="18" customHeight="1"/>
    <row r="94" spans="2:2" ht="18" customHeight="1"/>
    <row r="95" spans="2:2" ht="18" customHeight="1"/>
    <row r="96" spans="2: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sheetData>
  <mergeCells count="93">
    <mergeCell ref="B3:T3"/>
    <mergeCell ref="S5:T5"/>
    <mergeCell ref="J8:L8"/>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B41:G41"/>
    <mergeCell ref="J47:L47"/>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B80:G80"/>
    <mergeCell ref="B8:B9"/>
    <mergeCell ref="C8:E9"/>
    <mergeCell ref="F8:F9"/>
    <mergeCell ref="G8:G9"/>
    <mergeCell ref="H8:H9"/>
    <mergeCell ref="I8:I9"/>
    <mergeCell ref="M8:M9"/>
    <mergeCell ref="N8:N9"/>
    <mergeCell ref="O8:O9"/>
    <mergeCell ref="P8:P9"/>
    <mergeCell ref="Q8:Q9"/>
    <mergeCell ref="R8:R9"/>
    <mergeCell ref="B47:B48"/>
    <mergeCell ref="C47:E48"/>
    <mergeCell ref="F47:F48"/>
    <mergeCell ref="G47:G48"/>
    <mergeCell ref="H47:H48"/>
    <mergeCell ref="I47:I48"/>
    <mergeCell ref="M47:M48"/>
    <mergeCell ref="N47:N48"/>
    <mergeCell ref="R47:R48"/>
    <mergeCell ref="S47:S48"/>
    <mergeCell ref="T47:T48"/>
    <mergeCell ref="P10:P40"/>
    <mergeCell ref="R49:R79"/>
  </mergeCells>
  <phoneticPr fontId="3"/>
  <dataValidations count="4">
    <dataValidation type="list" allowBlank="1" showDropDown="0" showInputMessage="1" showErrorMessage="1" sqref="G11:G40 G50:G79">
      <formula1>"常勤職員,非常勤職員"</formula1>
    </dataValidation>
    <dataValidation type="list" allowBlank="1" showDropDown="0" showInputMessage="1" showErrorMessage="1" sqref="F11:F40 F50:F79">
      <formula1>"放課後児童支援員,補助員,育成支援の周辺業務を行う職員,その他"</formula1>
    </dataValidation>
    <dataValidation type="list" allowBlank="1" showDropDown="0" showInputMessage="1" showErrorMessage="1" sqref="M11:M40">
      <formula1>"1,2"</formula1>
    </dataValidation>
    <dataValidation type="list" allowBlank="1" showDropDown="0" showInputMessage="1" showErrorMessage="1" sqref="M50:M79">
      <formula1>"1,2,3,4,5,6"</formula1>
    </dataValidation>
  </dataValidations>
  <printOptions horizontalCentered="1"/>
  <pageMargins left="0.23622047244094491" right="0.23622047244094491" top="0.55118110236220474" bottom="0.55118110236220474" header="0.31496062992125984" footer="0.31496062992125984"/>
  <pageSetup paperSize="9" scale="56" fitToWidth="1" fitToHeight="1" orientation="landscape" usePrinterDefaults="1" r:id="rId1"/>
  <rowBreaks count="1" manualBreakCount="1">
    <brk id="4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B1:AC83"/>
  <sheetViews>
    <sheetView view="pageBreakPreview" zoomScale="70" zoomScaleSheetLayoutView="70" workbookViewId="0">
      <selection activeCell="C10" sqref="C10:E10"/>
    </sheetView>
  </sheetViews>
  <sheetFormatPr defaultRowHeight="13.5"/>
  <cols>
    <col min="1" max="1" width="2.125" style="82" customWidth="1"/>
    <col min="2" max="2" width="5.125" style="82" customWidth="1"/>
    <col min="3" max="4" width="3.625" style="82" customWidth="1"/>
    <col min="5" max="5" width="12.625" style="82" customWidth="1"/>
    <col min="6" max="7" width="15.625" style="82" customWidth="1"/>
    <col min="8" max="8" width="13.625" style="82" customWidth="1"/>
    <col min="9" max="9" width="9.375" style="82" customWidth="1"/>
    <col min="10" max="10" width="11.875" style="82" customWidth="1"/>
    <col min="11" max="11" width="15.625" style="82" customWidth="1"/>
    <col min="12" max="12" width="13.5" style="82" bestFit="1" customWidth="1"/>
    <col min="13" max="13" width="10.875" style="82" customWidth="1"/>
    <col min="14" max="14" width="13.625" style="82" customWidth="1"/>
    <col min="15" max="15" width="13" style="82" customWidth="1"/>
    <col min="16" max="16" width="15.625" style="82" customWidth="1"/>
    <col min="17" max="17" width="13.75" style="82" customWidth="1"/>
    <col min="18" max="18" width="14.5" style="82" customWidth="1"/>
    <col min="19" max="21" width="15.625" style="82" customWidth="1"/>
    <col min="22" max="22" width="2.125" style="82" customWidth="1"/>
    <col min="23" max="28" width="3.625" style="82" customWidth="1"/>
    <col min="29" max="30" width="9.75" style="82" customWidth="1"/>
    <col min="31" max="178" width="3.625" style="82" customWidth="1"/>
    <col min="179" max="792" width="2.625" style="82" customWidth="1"/>
    <col min="793" max="16384" width="9" style="82" customWidth="1"/>
  </cols>
  <sheetData>
    <row r="1" spans="2:29" ht="18" customHeight="1">
      <c r="B1" s="2" t="s">
        <v>33</v>
      </c>
    </row>
    <row r="2" spans="2:29" ht="18" customHeight="1"/>
    <row r="3" spans="2:29" ht="27" customHeight="1">
      <c r="B3" s="83" t="s">
        <v>37</v>
      </c>
      <c r="C3" s="83"/>
      <c r="D3" s="83"/>
      <c r="E3" s="83"/>
      <c r="F3" s="83"/>
      <c r="G3" s="83"/>
      <c r="H3" s="83"/>
      <c r="I3" s="83"/>
      <c r="J3" s="83"/>
      <c r="K3" s="83"/>
      <c r="L3" s="83"/>
      <c r="M3" s="83"/>
      <c r="N3" s="83"/>
      <c r="O3" s="83"/>
      <c r="P3" s="83"/>
      <c r="Q3" s="83"/>
      <c r="R3" s="83"/>
      <c r="S3" s="83"/>
      <c r="T3" s="83"/>
      <c r="U3" s="83"/>
    </row>
    <row r="4" spans="2:29" ht="18" customHeight="1"/>
    <row r="5" spans="2:29" ht="18" customHeight="1">
      <c r="R5" s="165" t="s">
        <v>27</v>
      </c>
      <c r="S5" s="169" t="s">
        <v>132</v>
      </c>
      <c r="T5" s="170"/>
    </row>
    <row r="6" spans="2:29" ht="18" customHeight="1"/>
    <row r="7" spans="2:29" ht="18" customHeight="1">
      <c r="B7" s="82" t="s">
        <v>25</v>
      </c>
    </row>
    <row r="8" spans="2:29" ht="27" customHeight="1">
      <c r="B8" s="84" t="s">
        <v>32</v>
      </c>
      <c r="C8" s="92" t="s">
        <v>35</v>
      </c>
      <c r="D8" s="97"/>
      <c r="E8" s="102"/>
      <c r="F8" s="107" t="s">
        <v>34</v>
      </c>
      <c r="G8" s="107" t="s">
        <v>54</v>
      </c>
      <c r="H8" s="113" t="s">
        <v>88</v>
      </c>
      <c r="I8" s="113" t="s">
        <v>83</v>
      </c>
      <c r="J8" s="120" t="s">
        <v>84</v>
      </c>
      <c r="K8" s="97"/>
      <c r="L8" s="132"/>
      <c r="M8" s="107" t="s">
        <v>87</v>
      </c>
      <c r="N8" s="107" t="s">
        <v>12</v>
      </c>
      <c r="O8" s="113" t="s">
        <v>108</v>
      </c>
      <c r="P8" s="107" t="s">
        <v>109</v>
      </c>
      <c r="Q8" s="107" t="s">
        <v>110</v>
      </c>
      <c r="R8" s="84" t="s">
        <v>58</v>
      </c>
    </row>
    <row r="9" spans="2:29" ht="36.75">
      <c r="B9" s="85"/>
      <c r="C9" s="93"/>
      <c r="D9" s="98"/>
      <c r="E9" s="103"/>
      <c r="F9" s="108"/>
      <c r="G9" s="108"/>
      <c r="H9" s="114"/>
      <c r="I9" s="114"/>
      <c r="J9" s="121" t="s">
        <v>85</v>
      </c>
      <c r="K9" s="126" t="s">
        <v>38</v>
      </c>
      <c r="L9" s="133" t="s">
        <v>86</v>
      </c>
      <c r="M9" s="108"/>
      <c r="N9" s="85"/>
      <c r="O9" s="114"/>
      <c r="P9" s="108"/>
      <c r="Q9" s="108"/>
      <c r="R9" s="85"/>
    </row>
    <row r="10" spans="2:29" ht="18" customHeight="1">
      <c r="B10" s="86"/>
      <c r="C10" s="86"/>
      <c r="D10" s="99"/>
      <c r="E10" s="104"/>
      <c r="F10" s="109"/>
      <c r="G10" s="109"/>
      <c r="H10" s="109"/>
      <c r="I10" s="116"/>
      <c r="J10" s="122"/>
      <c r="K10" s="127">
        <v>120</v>
      </c>
      <c r="L10" s="134"/>
      <c r="M10" s="136"/>
      <c r="N10" s="109"/>
      <c r="O10" s="143"/>
      <c r="P10" s="171"/>
      <c r="Q10" s="136"/>
      <c r="R10" s="109"/>
    </row>
    <row r="11" spans="2:29" ht="18" customHeight="1">
      <c r="B11" s="87">
        <v>1</v>
      </c>
      <c r="C11" s="94" t="s">
        <v>124</v>
      </c>
      <c r="D11" s="100"/>
      <c r="E11" s="105"/>
      <c r="F11" s="110" t="s">
        <v>129</v>
      </c>
      <c r="G11" s="110" t="s">
        <v>130</v>
      </c>
      <c r="H11" s="115">
        <v>11000</v>
      </c>
      <c r="I11" s="117">
        <f t="shared" ref="I11:I40" si="0">IF(G11="常勤職員",1,"")</f>
        <v>1</v>
      </c>
      <c r="J11" s="123"/>
      <c r="K11" s="128">
        <f t="shared" ref="K11:K40" si="1">$K$10</f>
        <v>120</v>
      </c>
      <c r="L11" s="117">
        <f t="shared" ref="L11:L40" si="2">IFERROR(ROUND(J11/K11,1),"")</f>
        <v>0</v>
      </c>
      <c r="M11" s="137">
        <v>2</v>
      </c>
      <c r="N11" s="140">
        <f t="shared" ref="N11:N40" si="3">IFERROR(IF(G11="常勤職員",H11*I11*M11,H11*L11*M11),"")</f>
        <v>22000</v>
      </c>
      <c r="O11" s="144">
        <v>18000</v>
      </c>
      <c r="P11" s="150"/>
      <c r="Q11" s="140">
        <f t="shared" ref="Q11:Q41" si="4">IFERROR(ROUND(O11/M11,0),"")</f>
        <v>9000</v>
      </c>
      <c r="R11" s="166"/>
      <c r="AB11" s="82" t="s">
        <v>43</v>
      </c>
      <c r="AC11" s="82">
        <v>1</v>
      </c>
    </row>
    <row r="12" spans="2:29" ht="18" customHeight="1">
      <c r="B12" s="88">
        <v>2</v>
      </c>
      <c r="C12" s="94" t="s">
        <v>125</v>
      </c>
      <c r="D12" s="100"/>
      <c r="E12" s="105"/>
      <c r="F12" s="110" t="s">
        <v>129</v>
      </c>
      <c r="G12" s="111" t="s">
        <v>130</v>
      </c>
      <c r="H12" s="115">
        <v>11000</v>
      </c>
      <c r="I12" s="118">
        <f t="shared" si="0"/>
        <v>1</v>
      </c>
      <c r="J12" s="124"/>
      <c r="K12" s="129">
        <f t="shared" si="1"/>
        <v>120</v>
      </c>
      <c r="L12" s="118">
        <f t="shared" si="2"/>
        <v>0</v>
      </c>
      <c r="M12" s="138">
        <v>2</v>
      </c>
      <c r="N12" s="141">
        <f t="shared" si="3"/>
        <v>22000</v>
      </c>
      <c r="O12" s="144">
        <v>18000</v>
      </c>
      <c r="P12" s="150"/>
      <c r="Q12" s="141">
        <f t="shared" si="4"/>
        <v>9000</v>
      </c>
      <c r="R12" s="167"/>
    </row>
    <row r="13" spans="2:29" ht="18" customHeight="1">
      <c r="B13" s="88">
        <v>3</v>
      </c>
      <c r="C13" s="94" t="s">
        <v>126</v>
      </c>
      <c r="D13" s="100"/>
      <c r="E13" s="105"/>
      <c r="F13" s="110" t="s">
        <v>45</v>
      </c>
      <c r="G13" s="111" t="s">
        <v>131</v>
      </c>
      <c r="H13" s="115">
        <v>11000</v>
      </c>
      <c r="I13" s="118" t="str">
        <f t="shared" si="0"/>
        <v/>
      </c>
      <c r="J13" s="124">
        <v>100</v>
      </c>
      <c r="K13" s="129">
        <f t="shared" si="1"/>
        <v>120</v>
      </c>
      <c r="L13" s="118">
        <f t="shared" si="2"/>
        <v>0.8</v>
      </c>
      <c r="M13" s="138">
        <v>2</v>
      </c>
      <c r="N13" s="141">
        <f t="shared" si="3"/>
        <v>17600</v>
      </c>
      <c r="O13" s="145">
        <v>14400</v>
      </c>
      <c r="P13" s="150"/>
      <c r="Q13" s="141">
        <f t="shared" si="4"/>
        <v>7200</v>
      </c>
      <c r="R13" s="167"/>
    </row>
    <row r="14" spans="2:29" ht="18" customHeight="1">
      <c r="B14" s="88">
        <v>4</v>
      </c>
      <c r="C14" s="94" t="s">
        <v>127</v>
      </c>
      <c r="D14" s="100"/>
      <c r="E14" s="105"/>
      <c r="F14" s="110" t="s">
        <v>45</v>
      </c>
      <c r="G14" s="111" t="s">
        <v>131</v>
      </c>
      <c r="H14" s="115">
        <v>11000</v>
      </c>
      <c r="I14" s="118" t="str">
        <f t="shared" si="0"/>
        <v/>
      </c>
      <c r="J14" s="124">
        <v>80</v>
      </c>
      <c r="K14" s="129">
        <f t="shared" si="1"/>
        <v>120</v>
      </c>
      <c r="L14" s="118">
        <f t="shared" si="2"/>
        <v>0.7</v>
      </c>
      <c r="M14" s="138">
        <v>2</v>
      </c>
      <c r="N14" s="141">
        <f t="shared" si="3"/>
        <v>15399.999999999998</v>
      </c>
      <c r="O14" s="145">
        <v>12600</v>
      </c>
      <c r="P14" s="150"/>
      <c r="Q14" s="141">
        <f t="shared" si="4"/>
        <v>6300</v>
      </c>
      <c r="R14" s="167"/>
    </row>
    <row r="15" spans="2:29" ht="18" customHeight="1">
      <c r="B15" s="88">
        <v>5</v>
      </c>
      <c r="C15" s="94" t="s">
        <v>128</v>
      </c>
      <c r="D15" s="100"/>
      <c r="E15" s="105"/>
      <c r="F15" s="110" t="s">
        <v>45</v>
      </c>
      <c r="G15" s="110" t="s">
        <v>131</v>
      </c>
      <c r="H15" s="115">
        <v>11000</v>
      </c>
      <c r="I15" s="118" t="str">
        <f t="shared" si="0"/>
        <v/>
      </c>
      <c r="J15" s="124">
        <v>40</v>
      </c>
      <c r="K15" s="129">
        <f t="shared" si="1"/>
        <v>120</v>
      </c>
      <c r="L15" s="118">
        <f t="shared" si="2"/>
        <v>0.3</v>
      </c>
      <c r="M15" s="138">
        <v>2</v>
      </c>
      <c r="N15" s="141">
        <f t="shared" si="3"/>
        <v>6600</v>
      </c>
      <c r="O15" s="145">
        <v>5400</v>
      </c>
      <c r="P15" s="150"/>
      <c r="Q15" s="141">
        <f t="shared" si="4"/>
        <v>2700</v>
      </c>
      <c r="R15" s="167"/>
    </row>
    <row r="16" spans="2:29" ht="18" customHeight="1">
      <c r="B16" s="88">
        <v>6</v>
      </c>
      <c r="C16" s="95"/>
      <c r="D16" s="101"/>
      <c r="E16" s="106"/>
      <c r="F16" s="110"/>
      <c r="G16" s="111"/>
      <c r="H16" s="115">
        <v>11000</v>
      </c>
      <c r="I16" s="118" t="str">
        <f t="shared" si="0"/>
        <v/>
      </c>
      <c r="J16" s="124"/>
      <c r="K16" s="129">
        <f t="shared" si="1"/>
        <v>120</v>
      </c>
      <c r="L16" s="118">
        <f t="shared" si="2"/>
        <v>0</v>
      </c>
      <c r="M16" s="138"/>
      <c r="N16" s="141">
        <f t="shared" si="3"/>
        <v>0</v>
      </c>
      <c r="O16" s="145"/>
      <c r="P16" s="150"/>
      <c r="Q16" s="141" t="str">
        <f t="shared" si="4"/>
        <v/>
      </c>
      <c r="R16" s="167"/>
    </row>
    <row r="17" spans="2:18" ht="18" customHeight="1">
      <c r="B17" s="88">
        <v>7</v>
      </c>
      <c r="C17" s="95"/>
      <c r="D17" s="101"/>
      <c r="E17" s="106"/>
      <c r="F17" s="110"/>
      <c r="G17" s="111"/>
      <c r="H17" s="115">
        <v>11000</v>
      </c>
      <c r="I17" s="118" t="str">
        <f t="shared" si="0"/>
        <v/>
      </c>
      <c r="J17" s="124"/>
      <c r="K17" s="129">
        <f t="shared" si="1"/>
        <v>120</v>
      </c>
      <c r="L17" s="118">
        <f t="shared" si="2"/>
        <v>0</v>
      </c>
      <c r="M17" s="138"/>
      <c r="N17" s="141">
        <f t="shared" si="3"/>
        <v>0</v>
      </c>
      <c r="O17" s="145"/>
      <c r="P17" s="150"/>
      <c r="Q17" s="141" t="str">
        <f t="shared" si="4"/>
        <v/>
      </c>
      <c r="R17" s="167"/>
    </row>
    <row r="18" spans="2:18" ht="18" customHeight="1">
      <c r="B18" s="88">
        <v>8</v>
      </c>
      <c r="C18" s="95"/>
      <c r="D18" s="101"/>
      <c r="E18" s="106"/>
      <c r="F18" s="110"/>
      <c r="G18" s="111"/>
      <c r="H18" s="115">
        <v>11000</v>
      </c>
      <c r="I18" s="118" t="str">
        <f t="shared" si="0"/>
        <v/>
      </c>
      <c r="J18" s="124"/>
      <c r="K18" s="129">
        <f t="shared" si="1"/>
        <v>120</v>
      </c>
      <c r="L18" s="118">
        <f t="shared" si="2"/>
        <v>0</v>
      </c>
      <c r="M18" s="138"/>
      <c r="N18" s="141">
        <f t="shared" si="3"/>
        <v>0</v>
      </c>
      <c r="O18" s="145"/>
      <c r="P18" s="150"/>
      <c r="Q18" s="141" t="str">
        <f t="shared" si="4"/>
        <v/>
      </c>
      <c r="R18" s="167"/>
    </row>
    <row r="19" spans="2:18" ht="18" customHeight="1">
      <c r="B19" s="88">
        <v>9</v>
      </c>
      <c r="C19" s="95"/>
      <c r="D19" s="101"/>
      <c r="E19" s="106"/>
      <c r="F19" s="110"/>
      <c r="G19" s="111"/>
      <c r="H19" s="115">
        <v>11000</v>
      </c>
      <c r="I19" s="118" t="str">
        <f t="shared" si="0"/>
        <v/>
      </c>
      <c r="J19" s="124"/>
      <c r="K19" s="129">
        <f t="shared" si="1"/>
        <v>120</v>
      </c>
      <c r="L19" s="118">
        <f t="shared" si="2"/>
        <v>0</v>
      </c>
      <c r="M19" s="138"/>
      <c r="N19" s="141">
        <f t="shared" si="3"/>
        <v>0</v>
      </c>
      <c r="O19" s="145"/>
      <c r="P19" s="150"/>
      <c r="Q19" s="141" t="str">
        <f t="shared" si="4"/>
        <v/>
      </c>
      <c r="R19" s="167"/>
    </row>
    <row r="20" spans="2:18" ht="18" customHeight="1">
      <c r="B20" s="88">
        <v>10</v>
      </c>
      <c r="C20" s="95"/>
      <c r="D20" s="101"/>
      <c r="E20" s="106"/>
      <c r="F20" s="110"/>
      <c r="G20" s="111"/>
      <c r="H20" s="115">
        <v>11000</v>
      </c>
      <c r="I20" s="118" t="str">
        <f t="shared" si="0"/>
        <v/>
      </c>
      <c r="J20" s="124"/>
      <c r="K20" s="129">
        <f t="shared" si="1"/>
        <v>120</v>
      </c>
      <c r="L20" s="118">
        <f t="shared" si="2"/>
        <v>0</v>
      </c>
      <c r="M20" s="138"/>
      <c r="N20" s="141">
        <f t="shared" si="3"/>
        <v>0</v>
      </c>
      <c r="O20" s="145"/>
      <c r="P20" s="150"/>
      <c r="Q20" s="141" t="str">
        <f t="shared" si="4"/>
        <v/>
      </c>
      <c r="R20" s="167"/>
    </row>
    <row r="21" spans="2:18" ht="18" customHeight="1">
      <c r="B21" s="88">
        <v>11</v>
      </c>
      <c r="C21" s="95"/>
      <c r="D21" s="101"/>
      <c r="E21" s="106"/>
      <c r="F21" s="110"/>
      <c r="G21" s="111"/>
      <c r="H21" s="115">
        <v>11000</v>
      </c>
      <c r="I21" s="118" t="str">
        <f t="shared" si="0"/>
        <v/>
      </c>
      <c r="J21" s="124"/>
      <c r="K21" s="129">
        <f t="shared" si="1"/>
        <v>120</v>
      </c>
      <c r="L21" s="118">
        <f t="shared" si="2"/>
        <v>0</v>
      </c>
      <c r="M21" s="138"/>
      <c r="N21" s="141">
        <f t="shared" si="3"/>
        <v>0</v>
      </c>
      <c r="O21" s="145"/>
      <c r="P21" s="150"/>
      <c r="Q21" s="141" t="str">
        <f t="shared" si="4"/>
        <v/>
      </c>
      <c r="R21" s="167"/>
    </row>
    <row r="22" spans="2:18" ht="18" customHeight="1">
      <c r="B22" s="88">
        <v>12</v>
      </c>
      <c r="C22" s="95"/>
      <c r="D22" s="101"/>
      <c r="E22" s="106"/>
      <c r="F22" s="110"/>
      <c r="G22" s="111"/>
      <c r="H22" s="115">
        <v>11000</v>
      </c>
      <c r="I22" s="118" t="str">
        <f t="shared" si="0"/>
        <v/>
      </c>
      <c r="J22" s="124"/>
      <c r="K22" s="129">
        <f t="shared" si="1"/>
        <v>120</v>
      </c>
      <c r="L22" s="118">
        <f t="shared" si="2"/>
        <v>0</v>
      </c>
      <c r="M22" s="138"/>
      <c r="N22" s="141">
        <f t="shared" si="3"/>
        <v>0</v>
      </c>
      <c r="O22" s="145"/>
      <c r="P22" s="150"/>
      <c r="Q22" s="141" t="str">
        <f t="shared" si="4"/>
        <v/>
      </c>
      <c r="R22" s="167"/>
    </row>
    <row r="23" spans="2:18" ht="18" customHeight="1">
      <c r="B23" s="88">
        <v>13</v>
      </c>
      <c r="C23" s="95"/>
      <c r="D23" s="101"/>
      <c r="E23" s="106"/>
      <c r="F23" s="110"/>
      <c r="G23" s="111"/>
      <c r="H23" s="115">
        <v>11000</v>
      </c>
      <c r="I23" s="118" t="str">
        <f t="shared" si="0"/>
        <v/>
      </c>
      <c r="J23" s="124"/>
      <c r="K23" s="129">
        <f t="shared" si="1"/>
        <v>120</v>
      </c>
      <c r="L23" s="118">
        <f t="shared" si="2"/>
        <v>0</v>
      </c>
      <c r="M23" s="138"/>
      <c r="N23" s="141">
        <f t="shared" si="3"/>
        <v>0</v>
      </c>
      <c r="O23" s="145"/>
      <c r="P23" s="150"/>
      <c r="Q23" s="141" t="str">
        <f t="shared" si="4"/>
        <v/>
      </c>
      <c r="R23" s="167"/>
    </row>
    <row r="24" spans="2:18" ht="18" customHeight="1">
      <c r="B24" s="88">
        <v>14</v>
      </c>
      <c r="C24" s="95"/>
      <c r="D24" s="101"/>
      <c r="E24" s="106"/>
      <c r="F24" s="110"/>
      <c r="G24" s="111"/>
      <c r="H24" s="115">
        <v>11000</v>
      </c>
      <c r="I24" s="118" t="str">
        <f t="shared" si="0"/>
        <v/>
      </c>
      <c r="J24" s="124"/>
      <c r="K24" s="129">
        <f t="shared" si="1"/>
        <v>120</v>
      </c>
      <c r="L24" s="118">
        <f t="shared" si="2"/>
        <v>0</v>
      </c>
      <c r="M24" s="138"/>
      <c r="N24" s="141">
        <f t="shared" si="3"/>
        <v>0</v>
      </c>
      <c r="O24" s="145"/>
      <c r="P24" s="150"/>
      <c r="Q24" s="141" t="str">
        <f t="shared" si="4"/>
        <v/>
      </c>
      <c r="R24" s="167"/>
    </row>
    <row r="25" spans="2:18" ht="18" customHeight="1">
      <c r="B25" s="88">
        <v>15</v>
      </c>
      <c r="C25" s="95"/>
      <c r="D25" s="101"/>
      <c r="E25" s="106"/>
      <c r="F25" s="110"/>
      <c r="G25" s="111"/>
      <c r="H25" s="115">
        <v>11000</v>
      </c>
      <c r="I25" s="118" t="str">
        <f t="shared" si="0"/>
        <v/>
      </c>
      <c r="J25" s="124"/>
      <c r="K25" s="129">
        <f t="shared" si="1"/>
        <v>120</v>
      </c>
      <c r="L25" s="118">
        <f t="shared" si="2"/>
        <v>0</v>
      </c>
      <c r="M25" s="138"/>
      <c r="N25" s="141">
        <f t="shared" si="3"/>
        <v>0</v>
      </c>
      <c r="O25" s="145"/>
      <c r="P25" s="150"/>
      <c r="Q25" s="141" t="str">
        <f t="shared" si="4"/>
        <v/>
      </c>
      <c r="R25" s="167"/>
    </row>
    <row r="26" spans="2:18" ht="18" customHeight="1">
      <c r="B26" s="88">
        <v>16</v>
      </c>
      <c r="C26" s="95"/>
      <c r="D26" s="101"/>
      <c r="E26" s="106"/>
      <c r="F26" s="110"/>
      <c r="G26" s="111"/>
      <c r="H26" s="115">
        <v>11000</v>
      </c>
      <c r="I26" s="118" t="str">
        <f t="shared" si="0"/>
        <v/>
      </c>
      <c r="J26" s="124"/>
      <c r="K26" s="129">
        <f t="shared" si="1"/>
        <v>120</v>
      </c>
      <c r="L26" s="118">
        <f t="shared" si="2"/>
        <v>0</v>
      </c>
      <c r="M26" s="138"/>
      <c r="N26" s="141">
        <f t="shared" si="3"/>
        <v>0</v>
      </c>
      <c r="O26" s="145"/>
      <c r="P26" s="150"/>
      <c r="Q26" s="141" t="str">
        <f t="shared" si="4"/>
        <v/>
      </c>
      <c r="R26" s="167"/>
    </row>
    <row r="27" spans="2:18" ht="18" customHeight="1">
      <c r="B27" s="88">
        <v>17</v>
      </c>
      <c r="C27" s="95"/>
      <c r="D27" s="101"/>
      <c r="E27" s="106"/>
      <c r="F27" s="110"/>
      <c r="G27" s="111"/>
      <c r="H27" s="115">
        <v>11000</v>
      </c>
      <c r="I27" s="118" t="str">
        <f t="shared" si="0"/>
        <v/>
      </c>
      <c r="J27" s="124"/>
      <c r="K27" s="129">
        <f t="shared" si="1"/>
        <v>120</v>
      </c>
      <c r="L27" s="118">
        <f t="shared" si="2"/>
        <v>0</v>
      </c>
      <c r="M27" s="138"/>
      <c r="N27" s="141">
        <f t="shared" si="3"/>
        <v>0</v>
      </c>
      <c r="O27" s="145"/>
      <c r="P27" s="150"/>
      <c r="Q27" s="141" t="str">
        <f t="shared" si="4"/>
        <v/>
      </c>
      <c r="R27" s="167"/>
    </row>
    <row r="28" spans="2:18" ht="18" customHeight="1">
      <c r="B28" s="88">
        <v>18</v>
      </c>
      <c r="C28" s="95"/>
      <c r="D28" s="101"/>
      <c r="E28" s="106"/>
      <c r="F28" s="110"/>
      <c r="G28" s="111"/>
      <c r="H28" s="115">
        <v>11000</v>
      </c>
      <c r="I28" s="118" t="str">
        <f t="shared" si="0"/>
        <v/>
      </c>
      <c r="J28" s="124"/>
      <c r="K28" s="129">
        <f t="shared" si="1"/>
        <v>120</v>
      </c>
      <c r="L28" s="118">
        <f t="shared" si="2"/>
        <v>0</v>
      </c>
      <c r="M28" s="138"/>
      <c r="N28" s="141">
        <f t="shared" si="3"/>
        <v>0</v>
      </c>
      <c r="O28" s="145"/>
      <c r="P28" s="150"/>
      <c r="Q28" s="141" t="str">
        <f t="shared" si="4"/>
        <v/>
      </c>
      <c r="R28" s="167"/>
    </row>
    <row r="29" spans="2:18" ht="18" customHeight="1">
      <c r="B29" s="88">
        <v>19</v>
      </c>
      <c r="C29" s="95"/>
      <c r="D29" s="101"/>
      <c r="E29" s="106"/>
      <c r="F29" s="110"/>
      <c r="G29" s="111"/>
      <c r="H29" s="115">
        <v>11000</v>
      </c>
      <c r="I29" s="118" t="str">
        <f t="shared" si="0"/>
        <v/>
      </c>
      <c r="J29" s="124"/>
      <c r="K29" s="129">
        <f t="shared" si="1"/>
        <v>120</v>
      </c>
      <c r="L29" s="118">
        <f t="shared" si="2"/>
        <v>0</v>
      </c>
      <c r="M29" s="138"/>
      <c r="N29" s="141">
        <f t="shared" si="3"/>
        <v>0</v>
      </c>
      <c r="O29" s="145"/>
      <c r="P29" s="150"/>
      <c r="Q29" s="141" t="str">
        <f t="shared" si="4"/>
        <v/>
      </c>
      <c r="R29" s="167"/>
    </row>
    <row r="30" spans="2:18" ht="18" customHeight="1">
      <c r="B30" s="88">
        <v>20</v>
      </c>
      <c r="C30" s="95"/>
      <c r="D30" s="101"/>
      <c r="E30" s="106"/>
      <c r="F30" s="110"/>
      <c r="G30" s="111"/>
      <c r="H30" s="115">
        <v>11000</v>
      </c>
      <c r="I30" s="118" t="str">
        <f t="shared" si="0"/>
        <v/>
      </c>
      <c r="J30" s="124"/>
      <c r="K30" s="129">
        <f t="shared" si="1"/>
        <v>120</v>
      </c>
      <c r="L30" s="118">
        <f t="shared" si="2"/>
        <v>0</v>
      </c>
      <c r="M30" s="138"/>
      <c r="N30" s="141">
        <f t="shared" si="3"/>
        <v>0</v>
      </c>
      <c r="O30" s="145"/>
      <c r="P30" s="150"/>
      <c r="Q30" s="141" t="str">
        <f t="shared" si="4"/>
        <v/>
      </c>
      <c r="R30" s="167"/>
    </row>
    <row r="31" spans="2:18" ht="18" customHeight="1">
      <c r="B31" s="88">
        <v>21</v>
      </c>
      <c r="C31" s="95"/>
      <c r="D31" s="101"/>
      <c r="E31" s="106"/>
      <c r="F31" s="110"/>
      <c r="G31" s="111"/>
      <c r="H31" s="115">
        <v>11000</v>
      </c>
      <c r="I31" s="118" t="str">
        <f t="shared" si="0"/>
        <v/>
      </c>
      <c r="J31" s="124"/>
      <c r="K31" s="129">
        <f t="shared" si="1"/>
        <v>120</v>
      </c>
      <c r="L31" s="118">
        <f t="shared" si="2"/>
        <v>0</v>
      </c>
      <c r="M31" s="138"/>
      <c r="N31" s="141">
        <f t="shared" si="3"/>
        <v>0</v>
      </c>
      <c r="O31" s="145"/>
      <c r="P31" s="150"/>
      <c r="Q31" s="141" t="str">
        <f t="shared" si="4"/>
        <v/>
      </c>
      <c r="R31" s="167"/>
    </row>
    <row r="32" spans="2:18" ht="18" customHeight="1">
      <c r="B32" s="88">
        <v>22</v>
      </c>
      <c r="C32" s="95"/>
      <c r="D32" s="101"/>
      <c r="E32" s="106"/>
      <c r="F32" s="110"/>
      <c r="G32" s="111"/>
      <c r="H32" s="115">
        <v>11000</v>
      </c>
      <c r="I32" s="118" t="str">
        <f t="shared" si="0"/>
        <v/>
      </c>
      <c r="J32" s="124"/>
      <c r="K32" s="129">
        <f t="shared" si="1"/>
        <v>120</v>
      </c>
      <c r="L32" s="118">
        <f t="shared" si="2"/>
        <v>0</v>
      </c>
      <c r="M32" s="138"/>
      <c r="N32" s="141">
        <f t="shared" si="3"/>
        <v>0</v>
      </c>
      <c r="O32" s="145"/>
      <c r="P32" s="150"/>
      <c r="Q32" s="141" t="str">
        <f t="shared" si="4"/>
        <v/>
      </c>
      <c r="R32" s="167"/>
    </row>
    <row r="33" spans="2:20" ht="18" customHeight="1">
      <c r="B33" s="88">
        <v>23</v>
      </c>
      <c r="C33" s="95"/>
      <c r="D33" s="101"/>
      <c r="E33" s="106"/>
      <c r="F33" s="110"/>
      <c r="G33" s="111"/>
      <c r="H33" s="115">
        <v>11000</v>
      </c>
      <c r="I33" s="118" t="str">
        <f t="shared" si="0"/>
        <v/>
      </c>
      <c r="J33" s="124"/>
      <c r="K33" s="129">
        <f t="shared" si="1"/>
        <v>120</v>
      </c>
      <c r="L33" s="118">
        <f t="shared" si="2"/>
        <v>0</v>
      </c>
      <c r="M33" s="138"/>
      <c r="N33" s="141">
        <f t="shared" si="3"/>
        <v>0</v>
      </c>
      <c r="O33" s="145"/>
      <c r="P33" s="150"/>
      <c r="Q33" s="141" t="str">
        <f t="shared" si="4"/>
        <v/>
      </c>
      <c r="R33" s="167"/>
    </row>
    <row r="34" spans="2:20" ht="18" customHeight="1">
      <c r="B34" s="88">
        <v>24</v>
      </c>
      <c r="C34" s="95"/>
      <c r="D34" s="101"/>
      <c r="E34" s="106"/>
      <c r="F34" s="110"/>
      <c r="G34" s="111"/>
      <c r="H34" s="115">
        <v>11000</v>
      </c>
      <c r="I34" s="118" t="str">
        <f t="shared" si="0"/>
        <v/>
      </c>
      <c r="J34" s="124"/>
      <c r="K34" s="129">
        <f t="shared" si="1"/>
        <v>120</v>
      </c>
      <c r="L34" s="118">
        <f t="shared" si="2"/>
        <v>0</v>
      </c>
      <c r="M34" s="138"/>
      <c r="N34" s="141">
        <f t="shared" si="3"/>
        <v>0</v>
      </c>
      <c r="O34" s="145"/>
      <c r="P34" s="150"/>
      <c r="Q34" s="141" t="str">
        <f t="shared" si="4"/>
        <v/>
      </c>
      <c r="R34" s="167"/>
    </row>
    <row r="35" spans="2:20" ht="18" customHeight="1">
      <c r="B35" s="88">
        <v>25</v>
      </c>
      <c r="C35" s="95"/>
      <c r="D35" s="101"/>
      <c r="E35" s="106"/>
      <c r="F35" s="110"/>
      <c r="G35" s="111"/>
      <c r="H35" s="115">
        <v>11000</v>
      </c>
      <c r="I35" s="118" t="str">
        <f t="shared" si="0"/>
        <v/>
      </c>
      <c r="J35" s="124"/>
      <c r="K35" s="129">
        <f t="shared" si="1"/>
        <v>120</v>
      </c>
      <c r="L35" s="118">
        <f t="shared" si="2"/>
        <v>0</v>
      </c>
      <c r="M35" s="138"/>
      <c r="N35" s="141">
        <f t="shared" si="3"/>
        <v>0</v>
      </c>
      <c r="O35" s="145"/>
      <c r="P35" s="150"/>
      <c r="Q35" s="141" t="str">
        <f t="shared" si="4"/>
        <v/>
      </c>
      <c r="R35" s="167"/>
    </row>
    <row r="36" spans="2:20" ht="18" customHeight="1">
      <c r="B36" s="88">
        <v>26</v>
      </c>
      <c r="C36" s="95"/>
      <c r="D36" s="101"/>
      <c r="E36" s="106"/>
      <c r="F36" s="110"/>
      <c r="G36" s="111"/>
      <c r="H36" s="115">
        <v>11000</v>
      </c>
      <c r="I36" s="118" t="str">
        <f t="shared" si="0"/>
        <v/>
      </c>
      <c r="J36" s="124"/>
      <c r="K36" s="129">
        <f t="shared" si="1"/>
        <v>120</v>
      </c>
      <c r="L36" s="118">
        <f t="shared" si="2"/>
        <v>0</v>
      </c>
      <c r="M36" s="138"/>
      <c r="N36" s="141">
        <f t="shared" si="3"/>
        <v>0</v>
      </c>
      <c r="O36" s="145"/>
      <c r="P36" s="150"/>
      <c r="Q36" s="141" t="str">
        <f t="shared" si="4"/>
        <v/>
      </c>
      <c r="R36" s="167"/>
    </row>
    <row r="37" spans="2:20" ht="18" customHeight="1">
      <c r="B37" s="88">
        <v>27</v>
      </c>
      <c r="C37" s="95"/>
      <c r="D37" s="101"/>
      <c r="E37" s="106"/>
      <c r="F37" s="110"/>
      <c r="G37" s="111"/>
      <c r="H37" s="115">
        <v>11000</v>
      </c>
      <c r="I37" s="118" t="str">
        <f t="shared" si="0"/>
        <v/>
      </c>
      <c r="J37" s="124"/>
      <c r="K37" s="129">
        <f t="shared" si="1"/>
        <v>120</v>
      </c>
      <c r="L37" s="118">
        <f t="shared" si="2"/>
        <v>0</v>
      </c>
      <c r="M37" s="138"/>
      <c r="N37" s="141">
        <f t="shared" si="3"/>
        <v>0</v>
      </c>
      <c r="O37" s="145"/>
      <c r="P37" s="150"/>
      <c r="Q37" s="141" t="str">
        <f t="shared" si="4"/>
        <v/>
      </c>
      <c r="R37" s="167"/>
    </row>
    <row r="38" spans="2:20" ht="18" customHeight="1">
      <c r="B38" s="88">
        <v>28</v>
      </c>
      <c r="C38" s="95"/>
      <c r="D38" s="101"/>
      <c r="E38" s="106"/>
      <c r="F38" s="110"/>
      <c r="G38" s="111"/>
      <c r="H38" s="115">
        <v>11000</v>
      </c>
      <c r="I38" s="118" t="str">
        <f t="shared" si="0"/>
        <v/>
      </c>
      <c r="J38" s="124"/>
      <c r="K38" s="129">
        <f t="shared" si="1"/>
        <v>120</v>
      </c>
      <c r="L38" s="118">
        <f t="shared" si="2"/>
        <v>0</v>
      </c>
      <c r="M38" s="138"/>
      <c r="N38" s="141">
        <f t="shared" si="3"/>
        <v>0</v>
      </c>
      <c r="O38" s="145"/>
      <c r="P38" s="150"/>
      <c r="Q38" s="141" t="str">
        <f t="shared" si="4"/>
        <v/>
      </c>
      <c r="R38" s="167"/>
    </row>
    <row r="39" spans="2:20" ht="18" customHeight="1">
      <c r="B39" s="88">
        <v>29</v>
      </c>
      <c r="C39" s="95"/>
      <c r="D39" s="101"/>
      <c r="E39" s="106"/>
      <c r="F39" s="110"/>
      <c r="G39" s="111"/>
      <c r="H39" s="115">
        <v>11000</v>
      </c>
      <c r="I39" s="118" t="str">
        <f t="shared" si="0"/>
        <v/>
      </c>
      <c r="J39" s="124"/>
      <c r="K39" s="129">
        <f t="shared" si="1"/>
        <v>120</v>
      </c>
      <c r="L39" s="118">
        <f t="shared" si="2"/>
        <v>0</v>
      </c>
      <c r="M39" s="138"/>
      <c r="N39" s="141">
        <f t="shared" si="3"/>
        <v>0</v>
      </c>
      <c r="O39" s="145"/>
      <c r="P39" s="150"/>
      <c r="Q39" s="141" t="str">
        <f t="shared" si="4"/>
        <v/>
      </c>
      <c r="R39" s="167"/>
    </row>
    <row r="40" spans="2:20" ht="18" customHeight="1">
      <c r="B40" s="88">
        <v>30</v>
      </c>
      <c r="C40" s="95"/>
      <c r="D40" s="101"/>
      <c r="E40" s="106"/>
      <c r="F40" s="110"/>
      <c r="G40" s="111"/>
      <c r="H40" s="115">
        <v>11000</v>
      </c>
      <c r="I40" s="118" t="str">
        <f t="shared" si="0"/>
        <v/>
      </c>
      <c r="J40" s="124"/>
      <c r="K40" s="129">
        <f t="shared" si="1"/>
        <v>120</v>
      </c>
      <c r="L40" s="118">
        <f t="shared" si="2"/>
        <v>0</v>
      </c>
      <c r="M40" s="138"/>
      <c r="N40" s="141">
        <f t="shared" si="3"/>
        <v>0</v>
      </c>
      <c r="O40" s="145"/>
      <c r="P40" s="114"/>
      <c r="Q40" s="141" t="str">
        <f t="shared" si="4"/>
        <v/>
      </c>
      <c r="R40" s="167"/>
    </row>
    <row r="41" spans="2:20" ht="18" customHeight="1">
      <c r="B41" s="89" t="s">
        <v>48</v>
      </c>
      <c r="C41" s="96"/>
      <c r="D41" s="96"/>
      <c r="E41" s="96"/>
      <c r="F41" s="96"/>
      <c r="G41" s="112"/>
      <c r="H41" s="112"/>
      <c r="I41" s="119">
        <f>SUM(I11:I40)</f>
        <v>2</v>
      </c>
      <c r="J41" s="125"/>
      <c r="K41" s="130"/>
      <c r="L41" s="135">
        <f>SUM(L11:L40)</f>
        <v>1.8</v>
      </c>
      <c r="M41" s="139">
        <f>SUM(M11:M40)</f>
        <v>10</v>
      </c>
      <c r="N41" s="142">
        <f>SUM(N11:N40)</f>
        <v>83600</v>
      </c>
      <c r="O41" s="142">
        <f>SUM(O11:O40)</f>
        <v>68400</v>
      </c>
      <c r="P41" s="151">
        <v>15200</v>
      </c>
      <c r="Q41" s="158">
        <f t="shared" si="4"/>
        <v>6840</v>
      </c>
      <c r="R41" s="168"/>
    </row>
    <row r="42" spans="2:20" s="82" customFormat="1" ht="18" customHeight="1">
      <c r="B42" s="82" t="s">
        <v>15</v>
      </c>
      <c r="C42" s="91"/>
      <c r="D42" s="91"/>
      <c r="E42" s="91"/>
      <c r="F42" s="91"/>
      <c r="G42" s="91"/>
      <c r="H42" s="91"/>
      <c r="I42" s="91"/>
      <c r="J42" s="91"/>
      <c r="K42" s="91"/>
      <c r="L42" s="91"/>
      <c r="M42" s="91"/>
      <c r="N42" s="91"/>
      <c r="O42" s="146"/>
      <c r="P42" s="146"/>
      <c r="Q42" s="146"/>
      <c r="R42" s="146"/>
      <c r="S42" s="146"/>
    </row>
    <row r="43" spans="2:20" s="82" customFormat="1" ht="18" customHeight="1">
      <c r="B43" s="82" t="s">
        <v>39</v>
      </c>
      <c r="C43" s="91"/>
      <c r="D43" s="91"/>
      <c r="E43" s="91"/>
      <c r="F43" s="91"/>
      <c r="G43" s="91"/>
      <c r="H43" s="91"/>
      <c r="I43" s="91"/>
      <c r="J43" s="91"/>
      <c r="K43" s="91"/>
      <c r="L43" s="91"/>
      <c r="M43" s="91"/>
      <c r="N43" s="91"/>
      <c r="O43" s="146"/>
      <c r="P43" s="146"/>
      <c r="Q43" s="146"/>
      <c r="R43" s="146"/>
      <c r="S43" s="146"/>
    </row>
    <row r="44" spans="2:20" s="82" customFormat="1" ht="18" customHeight="1">
      <c r="B44" s="90" t="s">
        <v>36</v>
      </c>
      <c r="C44" s="91"/>
      <c r="D44" s="91"/>
      <c r="E44" s="91"/>
      <c r="F44" s="91"/>
      <c r="G44" s="91"/>
      <c r="H44" s="91"/>
      <c r="I44" s="91"/>
      <c r="J44" s="91"/>
      <c r="K44" s="91"/>
      <c r="L44" s="91"/>
      <c r="M44" s="91"/>
      <c r="N44" s="91"/>
      <c r="O44" s="146"/>
      <c r="P44" s="146"/>
      <c r="Q44" s="146"/>
      <c r="R44" s="146"/>
      <c r="S44" s="146"/>
    </row>
    <row r="45" spans="2:20" s="82" customFormat="1" ht="18" customHeight="1">
      <c r="B45" s="91"/>
      <c r="C45" s="91"/>
      <c r="D45" s="91"/>
      <c r="E45" s="91"/>
      <c r="F45" s="91"/>
      <c r="G45" s="91"/>
      <c r="H45" s="91"/>
      <c r="I45" s="91"/>
      <c r="J45" s="91"/>
      <c r="K45" s="91"/>
      <c r="L45" s="91"/>
      <c r="M45" s="91"/>
      <c r="N45" s="91"/>
      <c r="O45" s="146"/>
      <c r="P45" s="146"/>
      <c r="Q45" s="146"/>
      <c r="R45" s="146"/>
      <c r="S45" s="146"/>
    </row>
    <row r="46" spans="2:20" ht="18" customHeight="1">
      <c r="B46" s="82" t="s">
        <v>14</v>
      </c>
    </row>
    <row r="47" spans="2:20" ht="27" customHeight="1">
      <c r="B47" s="84" t="s">
        <v>32</v>
      </c>
      <c r="C47" s="92" t="s">
        <v>35</v>
      </c>
      <c r="D47" s="97"/>
      <c r="E47" s="102"/>
      <c r="F47" s="107" t="s">
        <v>34</v>
      </c>
      <c r="G47" s="107" t="s">
        <v>54</v>
      </c>
      <c r="H47" s="113" t="s">
        <v>88</v>
      </c>
      <c r="I47" s="113" t="s">
        <v>83</v>
      </c>
      <c r="J47" s="120" t="s">
        <v>84</v>
      </c>
      <c r="K47" s="97"/>
      <c r="L47" s="132"/>
      <c r="M47" s="107" t="s">
        <v>87</v>
      </c>
      <c r="N47" s="107" t="s">
        <v>12</v>
      </c>
      <c r="O47" s="147" t="s">
        <v>111</v>
      </c>
      <c r="P47" s="152"/>
      <c r="Q47" s="159"/>
      <c r="R47" s="107" t="s">
        <v>114</v>
      </c>
      <c r="S47" s="107" t="s">
        <v>115</v>
      </c>
      <c r="T47" s="84" t="s">
        <v>101</v>
      </c>
    </row>
    <row r="48" spans="2:20" ht="41.25">
      <c r="B48" s="85"/>
      <c r="C48" s="93"/>
      <c r="D48" s="98"/>
      <c r="E48" s="103"/>
      <c r="F48" s="108"/>
      <c r="G48" s="108"/>
      <c r="H48" s="114"/>
      <c r="I48" s="114"/>
      <c r="J48" s="121" t="s">
        <v>85</v>
      </c>
      <c r="K48" s="126" t="s">
        <v>38</v>
      </c>
      <c r="L48" s="133" t="s">
        <v>86</v>
      </c>
      <c r="M48" s="108"/>
      <c r="N48" s="85"/>
      <c r="O48" s="148"/>
      <c r="P48" s="153" t="s">
        <v>112</v>
      </c>
      <c r="Q48" s="160" t="s">
        <v>113</v>
      </c>
      <c r="R48" s="108"/>
      <c r="S48" s="108"/>
      <c r="T48" s="85"/>
    </row>
    <row r="49" spans="2:20" ht="18" customHeight="1">
      <c r="B49" s="86"/>
      <c r="C49" s="86"/>
      <c r="D49" s="99"/>
      <c r="E49" s="104"/>
      <c r="F49" s="109"/>
      <c r="G49" s="109"/>
      <c r="H49" s="109"/>
      <c r="I49" s="116"/>
      <c r="J49" s="122"/>
      <c r="K49" s="131"/>
      <c r="L49" s="134"/>
      <c r="M49" s="136"/>
      <c r="N49" s="109"/>
      <c r="O49" s="149"/>
      <c r="P49" s="154"/>
      <c r="Q49" s="161"/>
      <c r="R49" s="113"/>
      <c r="S49" s="136"/>
      <c r="T49" s="109"/>
    </row>
    <row r="50" spans="2:20" ht="18" customHeight="1">
      <c r="B50" s="87">
        <v>1</v>
      </c>
      <c r="C50" s="94"/>
      <c r="D50" s="100"/>
      <c r="E50" s="105"/>
      <c r="F50" s="110"/>
      <c r="G50" s="110"/>
      <c r="H50" s="115">
        <v>11000</v>
      </c>
      <c r="I50" s="117" t="str">
        <f t="shared" ref="I50:I79" si="5">IF(G50="常勤職員",1,"")</f>
        <v/>
      </c>
      <c r="J50" s="123"/>
      <c r="K50" s="128">
        <f t="shared" ref="K50:K79" si="6">$K$49</f>
        <v>0</v>
      </c>
      <c r="L50" s="117" t="str">
        <f t="shared" ref="L50:L79" si="7">IFERROR(ROUND(J50/K50,1),"")</f>
        <v/>
      </c>
      <c r="M50" s="137"/>
      <c r="N50" s="140" t="str">
        <f t="shared" ref="N50:N79" si="8">IFERROR(IF(G50="常勤職員",H50*I50*M50,H50*L50*M50),"")</f>
        <v/>
      </c>
      <c r="O50" s="144"/>
      <c r="P50" s="155"/>
      <c r="Q50" s="162">
        <f t="shared" ref="Q50:Q79" si="9">O50-P50</f>
        <v>0</v>
      </c>
      <c r="R50" s="150"/>
      <c r="S50" s="140" t="str">
        <f t="shared" ref="S50:S80" si="10">IFERROR(ROUND(O50/M50,0),"")</f>
        <v/>
      </c>
      <c r="T50" s="166"/>
    </row>
    <row r="51" spans="2:20" ht="18" customHeight="1">
      <c r="B51" s="88">
        <v>2</v>
      </c>
      <c r="C51" s="95"/>
      <c r="D51" s="101"/>
      <c r="E51" s="106"/>
      <c r="F51" s="110"/>
      <c r="G51" s="111"/>
      <c r="H51" s="115">
        <v>11000</v>
      </c>
      <c r="I51" s="118" t="str">
        <f t="shared" si="5"/>
        <v/>
      </c>
      <c r="J51" s="124"/>
      <c r="K51" s="129">
        <f t="shared" si="6"/>
        <v>0</v>
      </c>
      <c r="L51" s="118" t="str">
        <f t="shared" si="7"/>
        <v/>
      </c>
      <c r="M51" s="138"/>
      <c r="N51" s="141" t="str">
        <f t="shared" si="8"/>
        <v/>
      </c>
      <c r="O51" s="145"/>
      <c r="P51" s="156"/>
      <c r="Q51" s="163">
        <f t="shared" si="9"/>
        <v>0</v>
      </c>
      <c r="R51" s="150"/>
      <c r="S51" s="141" t="str">
        <f t="shared" si="10"/>
        <v/>
      </c>
      <c r="T51" s="167"/>
    </row>
    <row r="52" spans="2:20" ht="18" customHeight="1">
      <c r="B52" s="88">
        <v>3</v>
      </c>
      <c r="C52" s="95"/>
      <c r="D52" s="101"/>
      <c r="E52" s="106"/>
      <c r="F52" s="110"/>
      <c r="G52" s="111"/>
      <c r="H52" s="115">
        <v>11000</v>
      </c>
      <c r="I52" s="118" t="str">
        <f t="shared" si="5"/>
        <v/>
      </c>
      <c r="J52" s="124"/>
      <c r="K52" s="129">
        <f t="shared" si="6"/>
        <v>0</v>
      </c>
      <c r="L52" s="118" t="str">
        <f t="shared" si="7"/>
        <v/>
      </c>
      <c r="M52" s="138"/>
      <c r="N52" s="141" t="str">
        <f t="shared" si="8"/>
        <v/>
      </c>
      <c r="O52" s="145"/>
      <c r="P52" s="156"/>
      <c r="Q52" s="163">
        <f t="shared" si="9"/>
        <v>0</v>
      </c>
      <c r="R52" s="150"/>
      <c r="S52" s="141" t="str">
        <f t="shared" si="10"/>
        <v/>
      </c>
      <c r="T52" s="167"/>
    </row>
    <row r="53" spans="2:20" ht="18" customHeight="1">
      <c r="B53" s="88">
        <v>4</v>
      </c>
      <c r="C53" s="95"/>
      <c r="D53" s="101"/>
      <c r="E53" s="106"/>
      <c r="F53" s="110"/>
      <c r="G53" s="111"/>
      <c r="H53" s="115">
        <v>11000</v>
      </c>
      <c r="I53" s="118" t="str">
        <f t="shared" si="5"/>
        <v/>
      </c>
      <c r="J53" s="124"/>
      <c r="K53" s="129">
        <f t="shared" si="6"/>
        <v>0</v>
      </c>
      <c r="L53" s="118" t="str">
        <f t="shared" si="7"/>
        <v/>
      </c>
      <c r="M53" s="138"/>
      <c r="N53" s="141" t="str">
        <f t="shared" si="8"/>
        <v/>
      </c>
      <c r="O53" s="145"/>
      <c r="P53" s="156"/>
      <c r="Q53" s="163">
        <f t="shared" si="9"/>
        <v>0</v>
      </c>
      <c r="R53" s="150"/>
      <c r="S53" s="141" t="str">
        <f t="shared" si="10"/>
        <v/>
      </c>
      <c r="T53" s="167"/>
    </row>
    <row r="54" spans="2:20" ht="18" customHeight="1">
      <c r="B54" s="88">
        <v>5</v>
      </c>
      <c r="C54" s="95"/>
      <c r="D54" s="101"/>
      <c r="E54" s="106"/>
      <c r="F54" s="110"/>
      <c r="G54" s="111"/>
      <c r="H54" s="115">
        <v>11000</v>
      </c>
      <c r="I54" s="118" t="str">
        <f t="shared" si="5"/>
        <v/>
      </c>
      <c r="J54" s="124"/>
      <c r="K54" s="129">
        <f t="shared" si="6"/>
        <v>0</v>
      </c>
      <c r="L54" s="118" t="str">
        <f t="shared" si="7"/>
        <v/>
      </c>
      <c r="M54" s="138"/>
      <c r="N54" s="141" t="str">
        <f t="shared" si="8"/>
        <v/>
      </c>
      <c r="O54" s="145"/>
      <c r="P54" s="156"/>
      <c r="Q54" s="163">
        <f t="shared" si="9"/>
        <v>0</v>
      </c>
      <c r="R54" s="150"/>
      <c r="S54" s="141" t="str">
        <f t="shared" si="10"/>
        <v/>
      </c>
      <c r="T54" s="167"/>
    </row>
    <row r="55" spans="2:20" ht="18" customHeight="1">
      <c r="B55" s="88">
        <v>6</v>
      </c>
      <c r="C55" s="95"/>
      <c r="D55" s="101"/>
      <c r="E55" s="106"/>
      <c r="F55" s="110"/>
      <c r="G55" s="111"/>
      <c r="H55" s="115">
        <v>11000</v>
      </c>
      <c r="I55" s="118" t="str">
        <f t="shared" si="5"/>
        <v/>
      </c>
      <c r="J55" s="124"/>
      <c r="K55" s="129">
        <f t="shared" si="6"/>
        <v>0</v>
      </c>
      <c r="L55" s="118" t="str">
        <f t="shared" si="7"/>
        <v/>
      </c>
      <c r="M55" s="138"/>
      <c r="N55" s="141" t="str">
        <f t="shared" si="8"/>
        <v/>
      </c>
      <c r="O55" s="145"/>
      <c r="P55" s="156"/>
      <c r="Q55" s="163">
        <f t="shared" si="9"/>
        <v>0</v>
      </c>
      <c r="R55" s="150"/>
      <c r="S55" s="141" t="str">
        <f t="shared" si="10"/>
        <v/>
      </c>
      <c r="T55" s="167"/>
    </row>
    <row r="56" spans="2:20" ht="18" customHeight="1">
      <c r="B56" s="88">
        <v>7</v>
      </c>
      <c r="C56" s="95"/>
      <c r="D56" s="101"/>
      <c r="E56" s="106"/>
      <c r="F56" s="110"/>
      <c r="G56" s="111"/>
      <c r="H56" s="115">
        <v>11000</v>
      </c>
      <c r="I56" s="118" t="str">
        <f t="shared" si="5"/>
        <v/>
      </c>
      <c r="J56" s="124"/>
      <c r="K56" s="129">
        <f t="shared" si="6"/>
        <v>0</v>
      </c>
      <c r="L56" s="118" t="str">
        <f t="shared" si="7"/>
        <v/>
      </c>
      <c r="M56" s="138"/>
      <c r="N56" s="141" t="str">
        <f t="shared" si="8"/>
        <v/>
      </c>
      <c r="O56" s="145"/>
      <c r="P56" s="156"/>
      <c r="Q56" s="163">
        <f t="shared" si="9"/>
        <v>0</v>
      </c>
      <c r="R56" s="150"/>
      <c r="S56" s="141" t="str">
        <f t="shared" si="10"/>
        <v/>
      </c>
      <c r="T56" s="167"/>
    </row>
    <row r="57" spans="2:20" ht="18" customHeight="1">
      <c r="B57" s="88">
        <v>8</v>
      </c>
      <c r="C57" s="95"/>
      <c r="D57" s="101"/>
      <c r="E57" s="106"/>
      <c r="F57" s="110"/>
      <c r="G57" s="111"/>
      <c r="H57" s="115">
        <v>11000</v>
      </c>
      <c r="I57" s="118" t="str">
        <f t="shared" si="5"/>
        <v/>
      </c>
      <c r="J57" s="124"/>
      <c r="K57" s="129">
        <f t="shared" si="6"/>
        <v>0</v>
      </c>
      <c r="L57" s="118" t="str">
        <f t="shared" si="7"/>
        <v/>
      </c>
      <c r="M57" s="138"/>
      <c r="N57" s="141" t="str">
        <f t="shared" si="8"/>
        <v/>
      </c>
      <c r="O57" s="145"/>
      <c r="P57" s="156"/>
      <c r="Q57" s="163">
        <f t="shared" si="9"/>
        <v>0</v>
      </c>
      <c r="R57" s="150"/>
      <c r="S57" s="141" t="str">
        <f t="shared" si="10"/>
        <v/>
      </c>
      <c r="T57" s="167"/>
    </row>
    <row r="58" spans="2:20" ht="18" customHeight="1">
      <c r="B58" s="88">
        <v>9</v>
      </c>
      <c r="C58" s="95"/>
      <c r="D58" s="101"/>
      <c r="E58" s="106"/>
      <c r="F58" s="110"/>
      <c r="G58" s="111"/>
      <c r="H58" s="115">
        <v>11000</v>
      </c>
      <c r="I58" s="118" t="str">
        <f t="shared" si="5"/>
        <v/>
      </c>
      <c r="J58" s="124"/>
      <c r="K58" s="129">
        <f t="shared" si="6"/>
        <v>0</v>
      </c>
      <c r="L58" s="118" t="str">
        <f t="shared" si="7"/>
        <v/>
      </c>
      <c r="M58" s="138"/>
      <c r="N58" s="141" t="str">
        <f t="shared" si="8"/>
        <v/>
      </c>
      <c r="O58" s="145"/>
      <c r="P58" s="156"/>
      <c r="Q58" s="163">
        <f t="shared" si="9"/>
        <v>0</v>
      </c>
      <c r="R58" s="150"/>
      <c r="S58" s="141" t="str">
        <f t="shared" si="10"/>
        <v/>
      </c>
      <c r="T58" s="167"/>
    </row>
    <row r="59" spans="2:20" ht="18" customHeight="1">
      <c r="B59" s="88">
        <v>10</v>
      </c>
      <c r="C59" s="95"/>
      <c r="D59" s="101"/>
      <c r="E59" s="106"/>
      <c r="F59" s="110"/>
      <c r="G59" s="111"/>
      <c r="H59" s="115">
        <v>11000</v>
      </c>
      <c r="I59" s="118" t="str">
        <f t="shared" si="5"/>
        <v/>
      </c>
      <c r="J59" s="124"/>
      <c r="K59" s="129">
        <f t="shared" si="6"/>
        <v>0</v>
      </c>
      <c r="L59" s="118" t="str">
        <f t="shared" si="7"/>
        <v/>
      </c>
      <c r="M59" s="138"/>
      <c r="N59" s="141" t="str">
        <f t="shared" si="8"/>
        <v/>
      </c>
      <c r="O59" s="145"/>
      <c r="P59" s="156"/>
      <c r="Q59" s="163">
        <f t="shared" si="9"/>
        <v>0</v>
      </c>
      <c r="R59" s="150"/>
      <c r="S59" s="141" t="str">
        <f t="shared" si="10"/>
        <v/>
      </c>
      <c r="T59" s="167"/>
    </row>
    <row r="60" spans="2:20" ht="18" customHeight="1">
      <c r="B60" s="88">
        <v>11</v>
      </c>
      <c r="C60" s="95"/>
      <c r="D60" s="101"/>
      <c r="E60" s="106"/>
      <c r="F60" s="110"/>
      <c r="G60" s="111"/>
      <c r="H60" s="115">
        <v>11000</v>
      </c>
      <c r="I60" s="118" t="str">
        <f t="shared" si="5"/>
        <v/>
      </c>
      <c r="J60" s="124"/>
      <c r="K60" s="129">
        <f t="shared" si="6"/>
        <v>0</v>
      </c>
      <c r="L60" s="118" t="str">
        <f t="shared" si="7"/>
        <v/>
      </c>
      <c r="M60" s="138"/>
      <c r="N60" s="141" t="str">
        <f t="shared" si="8"/>
        <v/>
      </c>
      <c r="O60" s="145"/>
      <c r="P60" s="156"/>
      <c r="Q60" s="163">
        <f t="shared" si="9"/>
        <v>0</v>
      </c>
      <c r="R60" s="150"/>
      <c r="S60" s="141" t="str">
        <f t="shared" si="10"/>
        <v/>
      </c>
      <c r="T60" s="167"/>
    </row>
    <row r="61" spans="2:20" ht="18" customHeight="1">
      <c r="B61" s="88">
        <v>12</v>
      </c>
      <c r="C61" s="95"/>
      <c r="D61" s="101"/>
      <c r="E61" s="106"/>
      <c r="F61" s="110"/>
      <c r="G61" s="111"/>
      <c r="H61" s="115">
        <v>11000</v>
      </c>
      <c r="I61" s="118" t="str">
        <f t="shared" si="5"/>
        <v/>
      </c>
      <c r="J61" s="124"/>
      <c r="K61" s="129">
        <f t="shared" si="6"/>
        <v>0</v>
      </c>
      <c r="L61" s="118" t="str">
        <f t="shared" si="7"/>
        <v/>
      </c>
      <c r="M61" s="138"/>
      <c r="N61" s="141" t="str">
        <f t="shared" si="8"/>
        <v/>
      </c>
      <c r="O61" s="145"/>
      <c r="P61" s="156"/>
      <c r="Q61" s="163">
        <f t="shared" si="9"/>
        <v>0</v>
      </c>
      <c r="R61" s="150"/>
      <c r="S61" s="141" t="str">
        <f t="shared" si="10"/>
        <v/>
      </c>
      <c r="T61" s="167"/>
    </row>
    <row r="62" spans="2:20" ht="18" customHeight="1">
      <c r="B62" s="88">
        <v>13</v>
      </c>
      <c r="C62" s="95"/>
      <c r="D62" s="101"/>
      <c r="E62" s="106"/>
      <c r="F62" s="110"/>
      <c r="G62" s="111"/>
      <c r="H62" s="115">
        <v>11000</v>
      </c>
      <c r="I62" s="118" t="str">
        <f t="shared" si="5"/>
        <v/>
      </c>
      <c r="J62" s="124"/>
      <c r="K62" s="129">
        <f t="shared" si="6"/>
        <v>0</v>
      </c>
      <c r="L62" s="118" t="str">
        <f t="shared" si="7"/>
        <v/>
      </c>
      <c r="M62" s="138"/>
      <c r="N62" s="141" t="str">
        <f t="shared" si="8"/>
        <v/>
      </c>
      <c r="O62" s="145"/>
      <c r="P62" s="156"/>
      <c r="Q62" s="163">
        <f t="shared" si="9"/>
        <v>0</v>
      </c>
      <c r="R62" s="150"/>
      <c r="S62" s="141" t="str">
        <f t="shared" si="10"/>
        <v/>
      </c>
      <c r="T62" s="167"/>
    </row>
    <row r="63" spans="2:20" ht="18" customHeight="1">
      <c r="B63" s="88">
        <v>14</v>
      </c>
      <c r="C63" s="95"/>
      <c r="D63" s="101"/>
      <c r="E63" s="106"/>
      <c r="F63" s="110"/>
      <c r="G63" s="111"/>
      <c r="H63" s="115">
        <v>11000</v>
      </c>
      <c r="I63" s="118" t="str">
        <f t="shared" si="5"/>
        <v/>
      </c>
      <c r="J63" s="124"/>
      <c r="K63" s="129">
        <f t="shared" si="6"/>
        <v>0</v>
      </c>
      <c r="L63" s="118" t="str">
        <f t="shared" si="7"/>
        <v/>
      </c>
      <c r="M63" s="138"/>
      <c r="N63" s="141" t="str">
        <f t="shared" si="8"/>
        <v/>
      </c>
      <c r="O63" s="145"/>
      <c r="P63" s="156"/>
      <c r="Q63" s="163">
        <f t="shared" si="9"/>
        <v>0</v>
      </c>
      <c r="R63" s="150"/>
      <c r="S63" s="141" t="str">
        <f t="shared" si="10"/>
        <v/>
      </c>
      <c r="T63" s="167"/>
    </row>
    <row r="64" spans="2:20" ht="18" customHeight="1">
      <c r="B64" s="88">
        <v>15</v>
      </c>
      <c r="C64" s="95"/>
      <c r="D64" s="101"/>
      <c r="E64" s="106"/>
      <c r="F64" s="110"/>
      <c r="G64" s="111"/>
      <c r="H64" s="115">
        <v>11000</v>
      </c>
      <c r="I64" s="118" t="str">
        <f t="shared" si="5"/>
        <v/>
      </c>
      <c r="J64" s="124"/>
      <c r="K64" s="129">
        <f t="shared" si="6"/>
        <v>0</v>
      </c>
      <c r="L64" s="118" t="str">
        <f t="shared" si="7"/>
        <v/>
      </c>
      <c r="M64" s="138"/>
      <c r="N64" s="141" t="str">
        <f t="shared" si="8"/>
        <v/>
      </c>
      <c r="O64" s="145"/>
      <c r="P64" s="156"/>
      <c r="Q64" s="163">
        <f t="shared" si="9"/>
        <v>0</v>
      </c>
      <c r="R64" s="150"/>
      <c r="S64" s="141" t="str">
        <f t="shared" si="10"/>
        <v/>
      </c>
      <c r="T64" s="167"/>
    </row>
    <row r="65" spans="2:20" ht="18" customHeight="1">
      <c r="B65" s="88">
        <v>16</v>
      </c>
      <c r="C65" s="95"/>
      <c r="D65" s="101"/>
      <c r="E65" s="106"/>
      <c r="F65" s="110"/>
      <c r="G65" s="111"/>
      <c r="H65" s="115">
        <v>11000</v>
      </c>
      <c r="I65" s="118" t="str">
        <f t="shared" si="5"/>
        <v/>
      </c>
      <c r="J65" s="124"/>
      <c r="K65" s="129">
        <f t="shared" si="6"/>
        <v>0</v>
      </c>
      <c r="L65" s="118" t="str">
        <f t="shared" si="7"/>
        <v/>
      </c>
      <c r="M65" s="138"/>
      <c r="N65" s="141" t="str">
        <f t="shared" si="8"/>
        <v/>
      </c>
      <c r="O65" s="145"/>
      <c r="P65" s="156"/>
      <c r="Q65" s="163">
        <f t="shared" si="9"/>
        <v>0</v>
      </c>
      <c r="R65" s="150"/>
      <c r="S65" s="141" t="str">
        <f t="shared" si="10"/>
        <v/>
      </c>
      <c r="T65" s="167"/>
    </row>
    <row r="66" spans="2:20" ht="18" customHeight="1">
      <c r="B66" s="88">
        <v>17</v>
      </c>
      <c r="C66" s="95"/>
      <c r="D66" s="101"/>
      <c r="E66" s="106"/>
      <c r="F66" s="110"/>
      <c r="G66" s="111"/>
      <c r="H66" s="115">
        <v>11000</v>
      </c>
      <c r="I66" s="118" t="str">
        <f t="shared" si="5"/>
        <v/>
      </c>
      <c r="J66" s="124"/>
      <c r="K66" s="129">
        <f t="shared" si="6"/>
        <v>0</v>
      </c>
      <c r="L66" s="118" t="str">
        <f t="shared" si="7"/>
        <v/>
      </c>
      <c r="M66" s="138"/>
      <c r="N66" s="141" t="str">
        <f t="shared" si="8"/>
        <v/>
      </c>
      <c r="O66" s="145"/>
      <c r="P66" s="156"/>
      <c r="Q66" s="163">
        <f t="shared" si="9"/>
        <v>0</v>
      </c>
      <c r="R66" s="150"/>
      <c r="S66" s="141" t="str">
        <f t="shared" si="10"/>
        <v/>
      </c>
      <c r="T66" s="167"/>
    </row>
    <row r="67" spans="2:20" ht="18" customHeight="1">
      <c r="B67" s="88">
        <v>18</v>
      </c>
      <c r="C67" s="95"/>
      <c r="D67" s="101"/>
      <c r="E67" s="106"/>
      <c r="F67" s="110"/>
      <c r="G67" s="111"/>
      <c r="H67" s="115">
        <v>11000</v>
      </c>
      <c r="I67" s="118" t="str">
        <f t="shared" si="5"/>
        <v/>
      </c>
      <c r="J67" s="124"/>
      <c r="K67" s="129">
        <f t="shared" si="6"/>
        <v>0</v>
      </c>
      <c r="L67" s="118" t="str">
        <f t="shared" si="7"/>
        <v/>
      </c>
      <c r="M67" s="138"/>
      <c r="N67" s="141" t="str">
        <f t="shared" si="8"/>
        <v/>
      </c>
      <c r="O67" s="145"/>
      <c r="P67" s="156"/>
      <c r="Q67" s="163">
        <f t="shared" si="9"/>
        <v>0</v>
      </c>
      <c r="R67" s="150"/>
      <c r="S67" s="141" t="str">
        <f t="shared" si="10"/>
        <v/>
      </c>
      <c r="T67" s="167"/>
    </row>
    <row r="68" spans="2:20" ht="18" customHeight="1">
      <c r="B68" s="88">
        <v>19</v>
      </c>
      <c r="C68" s="95"/>
      <c r="D68" s="101"/>
      <c r="E68" s="106"/>
      <c r="F68" s="110"/>
      <c r="G68" s="111"/>
      <c r="H68" s="115">
        <v>11000</v>
      </c>
      <c r="I68" s="118" t="str">
        <f t="shared" si="5"/>
        <v/>
      </c>
      <c r="J68" s="124"/>
      <c r="K68" s="129">
        <f t="shared" si="6"/>
        <v>0</v>
      </c>
      <c r="L68" s="118" t="str">
        <f t="shared" si="7"/>
        <v/>
      </c>
      <c r="M68" s="138"/>
      <c r="N68" s="141" t="str">
        <f t="shared" si="8"/>
        <v/>
      </c>
      <c r="O68" s="145"/>
      <c r="P68" s="156"/>
      <c r="Q68" s="163">
        <f t="shared" si="9"/>
        <v>0</v>
      </c>
      <c r="R68" s="150"/>
      <c r="S68" s="141" t="str">
        <f t="shared" si="10"/>
        <v/>
      </c>
      <c r="T68" s="167"/>
    </row>
    <row r="69" spans="2:20" ht="18" customHeight="1">
      <c r="B69" s="88">
        <v>20</v>
      </c>
      <c r="C69" s="95"/>
      <c r="D69" s="101"/>
      <c r="E69" s="106"/>
      <c r="F69" s="110"/>
      <c r="G69" s="111"/>
      <c r="H69" s="115">
        <v>11000</v>
      </c>
      <c r="I69" s="118" t="str">
        <f t="shared" si="5"/>
        <v/>
      </c>
      <c r="J69" s="124"/>
      <c r="K69" s="129">
        <f t="shared" si="6"/>
        <v>0</v>
      </c>
      <c r="L69" s="118" t="str">
        <f t="shared" si="7"/>
        <v/>
      </c>
      <c r="M69" s="138"/>
      <c r="N69" s="141" t="str">
        <f t="shared" si="8"/>
        <v/>
      </c>
      <c r="O69" s="145"/>
      <c r="P69" s="156"/>
      <c r="Q69" s="163">
        <f t="shared" si="9"/>
        <v>0</v>
      </c>
      <c r="R69" s="150"/>
      <c r="S69" s="141" t="str">
        <f t="shared" si="10"/>
        <v/>
      </c>
      <c r="T69" s="167"/>
    </row>
    <row r="70" spans="2:20" ht="18" customHeight="1">
      <c r="B70" s="88">
        <v>21</v>
      </c>
      <c r="C70" s="95"/>
      <c r="D70" s="101"/>
      <c r="E70" s="106"/>
      <c r="F70" s="110"/>
      <c r="G70" s="111"/>
      <c r="H70" s="115">
        <v>11000</v>
      </c>
      <c r="I70" s="118" t="str">
        <f t="shared" si="5"/>
        <v/>
      </c>
      <c r="J70" s="124"/>
      <c r="K70" s="129">
        <f t="shared" si="6"/>
        <v>0</v>
      </c>
      <c r="L70" s="118" t="str">
        <f t="shared" si="7"/>
        <v/>
      </c>
      <c r="M70" s="138"/>
      <c r="N70" s="141" t="str">
        <f t="shared" si="8"/>
        <v/>
      </c>
      <c r="O70" s="145"/>
      <c r="P70" s="156"/>
      <c r="Q70" s="163">
        <f t="shared" si="9"/>
        <v>0</v>
      </c>
      <c r="R70" s="150"/>
      <c r="S70" s="141" t="str">
        <f t="shared" si="10"/>
        <v/>
      </c>
      <c r="T70" s="167"/>
    </row>
    <row r="71" spans="2:20" ht="18" customHeight="1">
      <c r="B71" s="88">
        <v>22</v>
      </c>
      <c r="C71" s="95"/>
      <c r="D71" s="101"/>
      <c r="E71" s="106"/>
      <c r="F71" s="110"/>
      <c r="G71" s="111"/>
      <c r="H71" s="115">
        <v>11000</v>
      </c>
      <c r="I71" s="118" t="str">
        <f t="shared" si="5"/>
        <v/>
      </c>
      <c r="J71" s="124"/>
      <c r="K71" s="129">
        <f t="shared" si="6"/>
        <v>0</v>
      </c>
      <c r="L71" s="118" t="str">
        <f t="shared" si="7"/>
        <v/>
      </c>
      <c r="M71" s="138"/>
      <c r="N71" s="141" t="str">
        <f t="shared" si="8"/>
        <v/>
      </c>
      <c r="O71" s="145"/>
      <c r="P71" s="156"/>
      <c r="Q71" s="163">
        <f t="shared" si="9"/>
        <v>0</v>
      </c>
      <c r="R71" s="150"/>
      <c r="S71" s="141" t="str">
        <f t="shared" si="10"/>
        <v/>
      </c>
      <c r="T71" s="167"/>
    </row>
    <row r="72" spans="2:20" ht="18" customHeight="1">
      <c r="B72" s="88">
        <v>23</v>
      </c>
      <c r="C72" s="95"/>
      <c r="D72" s="101"/>
      <c r="E72" s="106"/>
      <c r="F72" s="110"/>
      <c r="G72" s="111"/>
      <c r="H72" s="115">
        <v>11000</v>
      </c>
      <c r="I72" s="118" t="str">
        <f t="shared" si="5"/>
        <v/>
      </c>
      <c r="J72" s="124"/>
      <c r="K72" s="129">
        <f t="shared" si="6"/>
        <v>0</v>
      </c>
      <c r="L72" s="118" t="str">
        <f t="shared" si="7"/>
        <v/>
      </c>
      <c r="M72" s="138"/>
      <c r="N72" s="141" t="str">
        <f t="shared" si="8"/>
        <v/>
      </c>
      <c r="O72" s="145"/>
      <c r="P72" s="156"/>
      <c r="Q72" s="163">
        <f t="shared" si="9"/>
        <v>0</v>
      </c>
      <c r="R72" s="150"/>
      <c r="S72" s="141" t="str">
        <f t="shared" si="10"/>
        <v/>
      </c>
      <c r="T72" s="167"/>
    </row>
    <row r="73" spans="2:20" ht="18" customHeight="1">
      <c r="B73" s="88">
        <v>24</v>
      </c>
      <c r="C73" s="95"/>
      <c r="D73" s="101"/>
      <c r="E73" s="106"/>
      <c r="F73" s="110"/>
      <c r="G73" s="111"/>
      <c r="H73" s="115">
        <v>11000</v>
      </c>
      <c r="I73" s="118" t="str">
        <f t="shared" si="5"/>
        <v/>
      </c>
      <c r="J73" s="124"/>
      <c r="K73" s="129">
        <f t="shared" si="6"/>
        <v>0</v>
      </c>
      <c r="L73" s="118" t="str">
        <f t="shared" si="7"/>
        <v/>
      </c>
      <c r="M73" s="138"/>
      <c r="N73" s="141" t="str">
        <f t="shared" si="8"/>
        <v/>
      </c>
      <c r="O73" s="145"/>
      <c r="P73" s="156"/>
      <c r="Q73" s="163">
        <f t="shared" si="9"/>
        <v>0</v>
      </c>
      <c r="R73" s="150"/>
      <c r="S73" s="141" t="str">
        <f t="shared" si="10"/>
        <v/>
      </c>
      <c r="T73" s="167"/>
    </row>
    <row r="74" spans="2:20" ht="18" customHeight="1">
      <c r="B74" s="88">
        <v>25</v>
      </c>
      <c r="C74" s="95"/>
      <c r="D74" s="101"/>
      <c r="E74" s="106"/>
      <c r="F74" s="110"/>
      <c r="G74" s="111"/>
      <c r="H74" s="115">
        <v>11000</v>
      </c>
      <c r="I74" s="118" t="str">
        <f t="shared" si="5"/>
        <v/>
      </c>
      <c r="J74" s="124"/>
      <c r="K74" s="129">
        <f t="shared" si="6"/>
        <v>0</v>
      </c>
      <c r="L74" s="118" t="str">
        <f t="shared" si="7"/>
        <v/>
      </c>
      <c r="M74" s="138"/>
      <c r="N74" s="141" t="str">
        <f t="shared" si="8"/>
        <v/>
      </c>
      <c r="O74" s="145"/>
      <c r="P74" s="156"/>
      <c r="Q74" s="163">
        <f t="shared" si="9"/>
        <v>0</v>
      </c>
      <c r="R74" s="150"/>
      <c r="S74" s="141" t="str">
        <f t="shared" si="10"/>
        <v/>
      </c>
      <c r="T74" s="167"/>
    </row>
    <row r="75" spans="2:20" ht="18" customHeight="1">
      <c r="B75" s="88">
        <v>26</v>
      </c>
      <c r="C75" s="95"/>
      <c r="D75" s="101"/>
      <c r="E75" s="106"/>
      <c r="F75" s="110"/>
      <c r="G75" s="111"/>
      <c r="H75" s="115">
        <v>11000</v>
      </c>
      <c r="I75" s="118" t="str">
        <f t="shared" si="5"/>
        <v/>
      </c>
      <c r="J75" s="124"/>
      <c r="K75" s="129">
        <f t="shared" si="6"/>
        <v>0</v>
      </c>
      <c r="L75" s="118" t="str">
        <f t="shared" si="7"/>
        <v/>
      </c>
      <c r="M75" s="138"/>
      <c r="N75" s="141" t="str">
        <f t="shared" si="8"/>
        <v/>
      </c>
      <c r="O75" s="145"/>
      <c r="P75" s="156"/>
      <c r="Q75" s="163">
        <f t="shared" si="9"/>
        <v>0</v>
      </c>
      <c r="R75" s="150"/>
      <c r="S75" s="141" t="str">
        <f t="shared" si="10"/>
        <v/>
      </c>
      <c r="T75" s="167"/>
    </row>
    <row r="76" spans="2:20" ht="18" customHeight="1">
      <c r="B76" s="88">
        <v>27</v>
      </c>
      <c r="C76" s="95"/>
      <c r="D76" s="101"/>
      <c r="E76" s="106"/>
      <c r="F76" s="110"/>
      <c r="G76" s="111"/>
      <c r="H76" s="115">
        <v>11000</v>
      </c>
      <c r="I76" s="118" t="str">
        <f t="shared" si="5"/>
        <v/>
      </c>
      <c r="J76" s="124"/>
      <c r="K76" s="129">
        <f t="shared" si="6"/>
        <v>0</v>
      </c>
      <c r="L76" s="118" t="str">
        <f t="shared" si="7"/>
        <v/>
      </c>
      <c r="M76" s="138"/>
      <c r="N76" s="141" t="str">
        <f t="shared" si="8"/>
        <v/>
      </c>
      <c r="O76" s="145"/>
      <c r="P76" s="156"/>
      <c r="Q76" s="163">
        <f t="shared" si="9"/>
        <v>0</v>
      </c>
      <c r="R76" s="150"/>
      <c r="S76" s="141" t="str">
        <f t="shared" si="10"/>
        <v/>
      </c>
      <c r="T76" s="167"/>
    </row>
    <row r="77" spans="2:20" ht="18" customHeight="1">
      <c r="B77" s="88">
        <v>28</v>
      </c>
      <c r="C77" s="95"/>
      <c r="D77" s="101"/>
      <c r="E77" s="106"/>
      <c r="F77" s="110"/>
      <c r="G77" s="111"/>
      <c r="H77" s="115">
        <v>11000</v>
      </c>
      <c r="I77" s="118" t="str">
        <f t="shared" si="5"/>
        <v/>
      </c>
      <c r="J77" s="124"/>
      <c r="K77" s="129">
        <f t="shared" si="6"/>
        <v>0</v>
      </c>
      <c r="L77" s="118" t="str">
        <f t="shared" si="7"/>
        <v/>
      </c>
      <c r="M77" s="138"/>
      <c r="N77" s="141" t="str">
        <f t="shared" si="8"/>
        <v/>
      </c>
      <c r="O77" s="145"/>
      <c r="P77" s="156"/>
      <c r="Q77" s="163">
        <f t="shared" si="9"/>
        <v>0</v>
      </c>
      <c r="R77" s="150"/>
      <c r="S77" s="141" t="str">
        <f t="shared" si="10"/>
        <v/>
      </c>
      <c r="T77" s="167"/>
    </row>
    <row r="78" spans="2:20" ht="18" customHeight="1">
      <c r="B78" s="88">
        <v>29</v>
      </c>
      <c r="C78" s="95"/>
      <c r="D78" s="101"/>
      <c r="E78" s="106"/>
      <c r="F78" s="110"/>
      <c r="G78" s="111"/>
      <c r="H78" s="115">
        <v>11000</v>
      </c>
      <c r="I78" s="118" t="str">
        <f t="shared" si="5"/>
        <v/>
      </c>
      <c r="J78" s="124"/>
      <c r="K78" s="129">
        <f t="shared" si="6"/>
        <v>0</v>
      </c>
      <c r="L78" s="118" t="str">
        <f t="shared" si="7"/>
        <v/>
      </c>
      <c r="M78" s="138"/>
      <c r="N78" s="141" t="str">
        <f t="shared" si="8"/>
        <v/>
      </c>
      <c r="O78" s="145"/>
      <c r="P78" s="156"/>
      <c r="Q78" s="163">
        <f t="shared" si="9"/>
        <v>0</v>
      </c>
      <c r="R78" s="150"/>
      <c r="S78" s="141" t="str">
        <f t="shared" si="10"/>
        <v/>
      </c>
      <c r="T78" s="167"/>
    </row>
    <row r="79" spans="2:20" ht="18" customHeight="1">
      <c r="B79" s="88">
        <v>30</v>
      </c>
      <c r="C79" s="95"/>
      <c r="D79" s="101"/>
      <c r="E79" s="106"/>
      <c r="F79" s="110"/>
      <c r="G79" s="111"/>
      <c r="H79" s="115">
        <v>11000</v>
      </c>
      <c r="I79" s="118" t="str">
        <f t="shared" si="5"/>
        <v/>
      </c>
      <c r="J79" s="124"/>
      <c r="K79" s="129">
        <f t="shared" si="6"/>
        <v>0</v>
      </c>
      <c r="L79" s="118" t="str">
        <f t="shared" si="7"/>
        <v/>
      </c>
      <c r="M79" s="138"/>
      <c r="N79" s="141" t="str">
        <f t="shared" si="8"/>
        <v/>
      </c>
      <c r="O79" s="145"/>
      <c r="P79" s="156"/>
      <c r="Q79" s="163">
        <f t="shared" si="9"/>
        <v>0</v>
      </c>
      <c r="R79" s="114"/>
      <c r="S79" s="141" t="str">
        <f t="shared" si="10"/>
        <v/>
      </c>
      <c r="T79" s="167"/>
    </row>
    <row r="80" spans="2:20" ht="18" customHeight="1">
      <c r="B80" s="89" t="s">
        <v>48</v>
      </c>
      <c r="C80" s="96"/>
      <c r="D80" s="96"/>
      <c r="E80" s="96"/>
      <c r="F80" s="96"/>
      <c r="G80" s="112"/>
      <c r="H80" s="112"/>
      <c r="I80" s="119">
        <f>SUM(I50:I79)</f>
        <v>0</v>
      </c>
      <c r="J80" s="125"/>
      <c r="K80" s="130"/>
      <c r="L80" s="135">
        <f t="shared" ref="L80:Q80" si="11">SUM(L50:L79)</f>
        <v>0</v>
      </c>
      <c r="M80" s="139">
        <f t="shared" si="11"/>
        <v>0</v>
      </c>
      <c r="N80" s="142">
        <f t="shared" si="11"/>
        <v>0</v>
      </c>
      <c r="O80" s="142">
        <f t="shared" si="11"/>
        <v>0</v>
      </c>
      <c r="P80" s="157">
        <f t="shared" si="11"/>
        <v>0</v>
      </c>
      <c r="Q80" s="164">
        <f t="shared" si="11"/>
        <v>0</v>
      </c>
      <c r="R80" s="151"/>
      <c r="S80" s="158" t="str">
        <f t="shared" si="10"/>
        <v/>
      </c>
      <c r="T80" s="168"/>
    </row>
    <row r="81" spans="2:2" ht="18" customHeight="1">
      <c r="B81" s="82" t="s">
        <v>15</v>
      </c>
    </row>
    <row r="82" spans="2:2" ht="18" customHeight="1">
      <c r="B82" s="82" t="s">
        <v>39</v>
      </c>
    </row>
    <row r="83" spans="2:2" ht="18" customHeight="1">
      <c r="B83" s="90" t="s">
        <v>36</v>
      </c>
    </row>
    <row r="84" spans="2:2" ht="18" customHeight="1"/>
    <row r="85" spans="2:2" ht="18" customHeight="1"/>
    <row r="86" spans="2:2" ht="18" customHeight="1"/>
    <row r="87" spans="2:2" ht="18" customHeight="1"/>
    <row r="88" spans="2:2" ht="18" customHeight="1"/>
    <row r="89" spans="2:2" ht="18" customHeight="1"/>
    <row r="90" spans="2:2" ht="18" customHeight="1"/>
    <row r="91" spans="2:2" ht="18" customHeight="1"/>
    <row r="92" spans="2:2" ht="18" customHeight="1"/>
    <row r="93" spans="2:2" ht="18" customHeight="1"/>
    <row r="94" spans="2:2" ht="18" customHeight="1"/>
    <row r="95" spans="2:2" ht="18" customHeight="1"/>
    <row r="96" spans="2: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sheetData>
  <mergeCells count="93">
    <mergeCell ref="B3:T3"/>
    <mergeCell ref="S5:T5"/>
    <mergeCell ref="J8:L8"/>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B41:G41"/>
    <mergeCell ref="J47:L47"/>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B80:G80"/>
    <mergeCell ref="B8:B9"/>
    <mergeCell ref="C8:E9"/>
    <mergeCell ref="F8:F9"/>
    <mergeCell ref="G8:G9"/>
    <mergeCell ref="H8:H9"/>
    <mergeCell ref="I8:I9"/>
    <mergeCell ref="M8:M9"/>
    <mergeCell ref="N8:N9"/>
    <mergeCell ref="O8:O9"/>
    <mergeCell ref="P8:P9"/>
    <mergeCell ref="Q8:Q9"/>
    <mergeCell ref="R8:R9"/>
    <mergeCell ref="B47:B48"/>
    <mergeCell ref="C47:E48"/>
    <mergeCell ref="F47:F48"/>
    <mergeCell ref="G47:G48"/>
    <mergeCell ref="H47:H48"/>
    <mergeCell ref="I47:I48"/>
    <mergeCell ref="M47:M48"/>
    <mergeCell ref="N47:N48"/>
    <mergeCell ref="R47:R48"/>
    <mergeCell ref="S47:S48"/>
    <mergeCell ref="T47:T48"/>
    <mergeCell ref="P10:P40"/>
    <mergeCell ref="R49:R79"/>
  </mergeCells>
  <phoneticPr fontId="3"/>
  <dataValidations count="4">
    <dataValidation type="list" allowBlank="1" showDropDown="0" showInputMessage="1" showErrorMessage="1" sqref="G11:G40 G50:G79">
      <formula1>"常勤職員,非常勤職員"</formula1>
    </dataValidation>
    <dataValidation type="list" allowBlank="1" showDropDown="0" showInputMessage="1" showErrorMessage="1" sqref="F11:F40 F50:F79">
      <formula1>"放課後児童支援員,補助員,育成支援の周辺業務を行う職員,その他"</formula1>
    </dataValidation>
    <dataValidation type="list" allowBlank="1" showDropDown="0" showInputMessage="1" showErrorMessage="1" sqref="M11:M40">
      <formula1>"1,2"</formula1>
    </dataValidation>
    <dataValidation type="list" allowBlank="1" showDropDown="0" showInputMessage="1" showErrorMessage="1" sqref="M50:M79">
      <formula1>"1,2,3,4,5,6"</formula1>
    </dataValidation>
  </dataValidations>
  <printOptions horizontalCentered="1"/>
  <pageMargins left="0.23622047244094491" right="0.23622047244094491" top="0.55118110236220474" bottom="0.55118110236220474" header="0.31496062992125984" footer="0.31496062992125984"/>
  <pageSetup paperSize="9" scale="56" fitToWidth="1" fitToHeight="1" orientation="landscape" usePrinterDefaults="1" r:id="rId1"/>
  <rowBreaks count="1" manualBreakCount="1">
    <brk id="44"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50"/>
  </sheetPr>
  <dimension ref="B1:AQ40"/>
  <sheetViews>
    <sheetView view="pageBreakPreview" zoomScaleSheetLayoutView="100" workbookViewId="0">
      <selection activeCell="V5" sqref="V5:AH5"/>
    </sheetView>
  </sheetViews>
  <sheetFormatPr defaultRowHeight="13.5"/>
  <cols>
    <col min="1" max="485" width="2.625" style="1" customWidth="1"/>
    <col min="486" max="16384" width="9" style="1" customWidth="1"/>
  </cols>
  <sheetData>
    <row r="1" spans="2:34" ht="18" customHeight="1">
      <c r="B1" s="2" t="s">
        <v>51</v>
      </c>
    </row>
    <row r="2" spans="2:34" ht="18" customHeight="1"/>
    <row r="3" spans="2:34" ht="18" customHeight="1">
      <c r="B3" s="3" t="s">
        <v>57</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2:34" ht="18" customHeight="1"/>
    <row r="5" spans="2:34" ht="18" customHeight="1">
      <c r="T5" s="49" t="s">
        <v>6</v>
      </c>
      <c r="U5" s="48" t="s">
        <v>24</v>
      </c>
      <c r="V5" s="62"/>
      <c r="W5" s="62"/>
      <c r="X5" s="62"/>
      <c r="Y5" s="62"/>
      <c r="Z5" s="62"/>
      <c r="AA5" s="62"/>
      <c r="AB5" s="62"/>
      <c r="AC5" s="62"/>
      <c r="AD5" s="62"/>
      <c r="AE5" s="62"/>
      <c r="AF5" s="62"/>
      <c r="AG5" s="62"/>
      <c r="AH5" s="62"/>
    </row>
    <row r="6" spans="2:34">
      <c r="U6" s="48"/>
      <c r="V6" s="47"/>
      <c r="W6" s="47"/>
      <c r="X6" s="47"/>
      <c r="Y6" s="47"/>
      <c r="Z6" s="47"/>
      <c r="AA6" s="47"/>
      <c r="AB6" s="47"/>
      <c r="AC6" s="47"/>
      <c r="AD6" s="47"/>
      <c r="AE6" s="47"/>
      <c r="AF6" s="47"/>
      <c r="AG6" s="47"/>
      <c r="AH6" s="47"/>
    </row>
    <row r="7" spans="2:34" ht="18" customHeight="1">
      <c r="T7" s="49" t="s">
        <v>27</v>
      </c>
      <c r="U7" s="48" t="s">
        <v>24</v>
      </c>
      <c r="V7" s="62"/>
      <c r="W7" s="62"/>
      <c r="X7" s="62"/>
      <c r="Y7" s="62"/>
      <c r="Z7" s="62"/>
      <c r="AA7" s="62"/>
      <c r="AB7" s="62"/>
      <c r="AC7" s="62"/>
      <c r="AD7" s="62"/>
      <c r="AE7" s="62"/>
      <c r="AF7" s="62"/>
      <c r="AG7" s="62"/>
      <c r="AH7" s="62"/>
    </row>
    <row r="8" spans="2:34" ht="18" customHeight="1"/>
    <row r="9" spans="2:34" ht="18" customHeight="1">
      <c r="B9" s="2" t="s">
        <v>11</v>
      </c>
    </row>
    <row r="10" spans="2:34" ht="18" customHeight="1">
      <c r="B10" s="4" t="s">
        <v>7</v>
      </c>
      <c r="C10" s="15"/>
      <c r="D10" s="15"/>
      <c r="E10" s="15"/>
      <c r="F10" s="15"/>
      <c r="G10" s="15"/>
      <c r="H10" s="15"/>
      <c r="I10" s="15"/>
      <c r="J10" s="15"/>
      <c r="K10" s="15"/>
      <c r="L10" s="15"/>
      <c r="M10" s="15"/>
      <c r="N10" s="15"/>
      <c r="O10" s="15"/>
      <c r="P10" s="15"/>
      <c r="Q10" s="30"/>
      <c r="R10" s="37" t="s">
        <v>9</v>
      </c>
      <c r="S10" s="50"/>
      <c r="T10" s="50">
        <v>4</v>
      </c>
      <c r="U10" s="50" t="s">
        <v>16</v>
      </c>
      <c r="V10" s="58"/>
      <c r="W10" s="58"/>
      <c r="X10" s="50" t="s">
        <v>13</v>
      </c>
      <c r="Y10" s="50" t="s">
        <v>4</v>
      </c>
      <c r="Z10" s="50"/>
      <c r="AA10" s="50" t="s">
        <v>9</v>
      </c>
      <c r="AB10" s="50"/>
      <c r="AC10" s="50">
        <v>4</v>
      </c>
      <c r="AD10" s="50" t="s">
        <v>16</v>
      </c>
      <c r="AE10" s="58"/>
      <c r="AF10" s="58"/>
      <c r="AG10" s="69" t="s">
        <v>13</v>
      </c>
    </row>
    <row r="11" spans="2:34" ht="18" customHeight="1">
      <c r="B11" s="5" t="s">
        <v>52</v>
      </c>
      <c r="C11" s="16"/>
      <c r="D11" s="16"/>
      <c r="E11" s="16"/>
      <c r="F11" s="16"/>
      <c r="G11" s="16"/>
      <c r="H11" s="16"/>
      <c r="I11" s="16"/>
      <c r="J11" s="16"/>
      <c r="K11" s="16"/>
      <c r="L11" s="16"/>
      <c r="M11" s="16"/>
      <c r="N11" s="16"/>
      <c r="O11" s="16"/>
      <c r="P11" s="16"/>
      <c r="Q11" s="31"/>
      <c r="R11" s="41">
        <f>'別紙様式２別添１　賃金改善内訳 '!N41</f>
        <v>0</v>
      </c>
      <c r="S11" s="54"/>
      <c r="T11" s="54"/>
      <c r="U11" s="54"/>
      <c r="V11" s="54"/>
      <c r="W11" s="54"/>
      <c r="X11" s="54"/>
      <c r="Y11" s="54"/>
      <c r="Z11" s="54"/>
      <c r="AA11" s="54"/>
      <c r="AB11" s="54"/>
      <c r="AC11" s="54"/>
      <c r="AD11" s="54"/>
      <c r="AE11" s="16" t="s">
        <v>18</v>
      </c>
      <c r="AF11" s="16"/>
      <c r="AG11" s="31"/>
    </row>
    <row r="12" spans="2:34" ht="18" customHeight="1">
      <c r="B12" s="5" t="s">
        <v>81</v>
      </c>
      <c r="C12" s="16"/>
      <c r="D12" s="16"/>
      <c r="E12" s="16"/>
      <c r="F12" s="16"/>
      <c r="G12" s="16"/>
      <c r="H12" s="16"/>
      <c r="I12" s="16"/>
      <c r="J12" s="16"/>
      <c r="K12" s="16"/>
      <c r="L12" s="16"/>
      <c r="M12" s="16"/>
      <c r="N12" s="16"/>
      <c r="O12" s="16"/>
      <c r="P12" s="16"/>
      <c r="Q12" s="31"/>
      <c r="R12" s="41">
        <f>'別紙様式２別添１　賃金改善内訳 '!N81</f>
        <v>0</v>
      </c>
      <c r="S12" s="54"/>
      <c r="T12" s="54"/>
      <c r="U12" s="54"/>
      <c r="V12" s="54"/>
      <c r="W12" s="54"/>
      <c r="X12" s="54"/>
      <c r="Y12" s="54"/>
      <c r="Z12" s="54"/>
      <c r="AA12" s="54"/>
      <c r="AB12" s="54"/>
      <c r="AC12" s="54"/>
      <c r="AD12" s="54"/>
      <c r="AE12" s="29" t="s">
        <v>18</v>
      </c>
      <c r="AF12" s="29"/>
      <c r="AG12" s="35"/>
    </row>
    <row r="13" spans="2:34" ht="18" customHeight="1">
      <c r="B13" s="172" t="s">
        <v>82</v>
      </c>
      <c r="C13" s="64"/>
      <c r="D13" s="64"/>
      <c r="E13" s="64"/>
      <c r="F13" s="64"/>
      <c r="G13" s="64"/>
      <c r="H13" s="64"/>
      <c r="I13" s="64"/>
      <c r="J13" s="64"/>
      <c r="K13" s="64"/>
      <c r="L13" s="64"/>
      <c r="M13" s="64"/>
      <c r="N13" s="64"/>
      <c r="O13" s="64"/>
      <c r="P13" s="64"/>
      <c r="Q13" s="70"/>
      <c r="R13" s="40">
        <f>SUM(R11,R12)</f>
        <v>0</v>
      </c>
      <c r="S13" s="53"/>
      <c r="T13" s="53"/>
      <c r="U13" s="53"/>
      <c r="V13" s="53"/>
      <c r="W13" s="53"/>
      <c r="X13" s="53"/>
      <c r="Y13" s="53"/>
      <c r="Z13" s="53"/>
      <c r="AA13" s="53"/>
      <c r="AB13" s="53"/>
      <c r="AC13" s="53"/>
      <c r="AD13" s="53"/>
      <c r="AE13" s="64" t="s">
        <v>18</v>
      </c>
      <c r="AF13" s="64"/>
      <c r="AG13" s="70"/>
    </row>
    <row r="14" spans="2:34" ht="12.95" customHeight="1"/>
    <row r="15" spans="2:34" ht="18" customHeight="1">
      <c r="B15" s="2" t="s">
        <v>19</v>
      </c>
    </row>
    <row r="16" spans="2:34" ht="18" customHeight="1">
      <c r="B16" s="7" t="s">
        <v>89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71"/>
    </row>
    <row r="17" spans="2:43" ht="18" customHeight="1">
      <c r="B17" s="8"/>
      <c r="C17" s="19" t="s">
        <v>102</v>
      </c>
      <c r="D17" s="16"/>
      <c r="E17" s="16"/>
      <c r="F17" s="16"/>
      <c r="G17" s="16"/>
      <c r="H17" s="16"/>
      <c r="I17" s="16"/>
      <c r="J17" s="16"/>
      <c r="K17" s="16"/>
      <c r="L17" s="16"/>
      <c r="M17" s="16"/>
      <c r="N17" s="16"/>
      <c r="O17" s="16"/>
      <c r="P17" s="16"/>
      <c r="Q17" s="31"/>
      <c r="R17" s="38">
        <f>'別紙様式２別添１　賃金改善内訳 '!O41</f>
        <v>0</v>
      </c>
      <c r="S17" s="51"/>
      <c r="T17" s="51"/>
      <c r="U17" s="51"/>
      <c r="V17" s="51"/>
      <c r="W17" s="51"/>
      <c r="X17" s="51"/>
      <c r="Y17" s="51"/>
      <c r="Z17" s="51"/>
      <c r="AA17" s="51"/>
      <c r="AB17" s="51"/>
      <c r="AC17" s="51"/>
      <c r="AD17" s="51"/>
      <c r="AE17" s="16" t="s">
        <v>18</v>
      </c>
      <c r="AF17" s="16"/>
      <c r="AG17" s="31"/>
    </row>
    <row r="18" spans="2:43" ht="18" customHeight="1">
      <c r="B18" s="8"/>
      <c r="C18" s="20" t="s">
        <v>91</v>
      </c>
      <c r="D18" s="28"/>
      <c r="E18" s="28"/>
      <c r="F18" s="28"/>
      <c r="G18" s="28"/>
      <c r="H18" s="28"/>
      <c r="I18" s="28"/>
      <c r="J18" s="28"/>
      <c r="K18" s="28"/>
      <c r="L18" s="28"/>
      <c r="M18" s="28"/>
      <c r="N18" s="28"/>
      <c r="O18" s="28"/>
      <c r="P18" s="28"/>
      <c r="Q18" s="32"/>
      <c r="R18" s="41">
        <f>'別紙様式２別添１　賃金改善内訳 '!P41</f>
        <v>0</v>
      </c>
      <c r="S18" s="54"/>
      <c r="T18" s="54"/>
      <c r="U18" s="54"/>
      <c r="V18" s="54"/>
      <c r="W18" s="54"/>
      <c r="X18" s="54"/>
      <c r="Y18" s="54"/>
      <c r="Z18" s="54"/>
      <c r="AA18" s="54"/>
      <c r="AB18" s="54"/>
      <c r="AC18" s="54"/>
      <c r="AD18" s="54"/>
      <c r="AE18" s="29" t="s">
        <v>18</v>
      </c>
      <c r="AF18" s="29"/>
      <c r="AG18" s="35"/>
    </row>
    <row r="19" spans="2:43" ht="14.25">
      <c r="B19" s="9"/>
      <c r="C19" s="21"/>
      <c r="D19" s="26"/>
      <c r="E19" s="26"/>
      <c r="F19" s="26"/>
      <c r="G19" s="26"/>
      <c r="H19" s="26"/>
      <c r="I19" s="26"/>
      <c r="J19" s="26"/>
      <c r="K19" s="26"/>
      <c r="L19" s="26"/>
      <c r="M19" s="26"/>
      <c r="N19" s="26"/>
      <c r="O19" s="26"/>
      <c r="P19" s="26"/>
      <c r="Q19" s="33"/>
      <c r="R19" s="42"/>
      <c r="S19" s="55"/>
      <c r="T19" s="55"/>
      <c r="U19" s="55"/>
      <c r="V19" s="55"/>
      <c r="W19" s="55"/>
      <c r="X19" s="55"/>
      <c r="Y19" s="55"/>
      <c r="Z19" s="55"/>
      <c r="AA19" s="55"/>
      <c r="AB19" s="55"/>
      <c r="AC19" s="55"/>
      <c r="AD19" s="55"/>
      <c r="AE19" s="65"/>
      <c r="AF19" s="65"/>
      <c r="AG19" s="72"/>
    </row>
    <row r="20" spans="2:43" ht="18" customHeight="1">
      <c r="B20" s="7" t="s">
        <v>92</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30"/>
      <c r="AM20" s="1" t="s">
        <v>1</v>
      </c>
    </row>
    <row r="21" spans="2:43" ht="18" customHeight="1">
      <c r="B21" s="8"/>
      <c r="C21" s="173" t="s">
        <v>21</v>
      </c>
      <c r="D21" s="29"/>
      <c r="E21" s="29"/>
      <c r="F21" s="29"/>
      <c r="G21" s="29"/>
      <c r="H21" s="29"/>
      <c r="I21" s="29"/>
      <c r="J21" s="29"/>
      <c r="K21" s="29"/>
      <c r="L21" s="29"/>
      <c r="M21" s="29"/>
      <c r="N21" s="29"/>
      <c r="O21" s="29"/>
      <c r="P21" s="29"/>
      <c r="Q21" s="35"/>
      <c r="R21" s="39">
        <f>'別紙様式２別添１　賃金改善内訳 '!O81</f>
        <v>0</v>
      </c>
      <c r="S21" s="52"/>
      <c r="T21" s="52"/>
      <c r="U21" s="52"/>
      <c r="V21" s="52"/>
      <c r="W21" s="52"/>
      <c r="X21" s="52"/>
      <c r="Y21" s="52"/>
      <c r="Z21" s="52"/>
      <c r="AA21" s="52"/>
      <c r="AB21" s="52"/>
      <c r="AC21" s="52"/>
      <c r="AD21" s="52"/>
      <c r="AE21" s="14" t="s">
        <v>18</v>
      </c>
      <c r="AF21" s="14"/>
      <c r="AG21" s="34"/>
      <c r="AM21" s="79" t="str">
        <f>IF(R23&gt;=2/3,"○","×")</f>
        <v>○</v>
      </c>
      <c r="AN21" s="80"/>
      <c r="AO21" s="80"/>
      <c r="AP21" s="81"/>
      <c r="AQ21" s="1" t="s">
        <v>2</v>
      </c>
    </row>
    <row r="22" spans="2:43" ht="18" customHeight="1">
      <c r="B22" s="8"/>
      <c r="C22" s="23"/>
      <c r="D22" s="20" t="s">
        <v>104</v>
      </c>
      <c r="E22" s="29"/>
      <c r="F22" s="29"/>
      <c r="G22" s="29"/>
      <c r="H22" s="29"/>
      <c r="I22" s="29"/>
      <c r="J22" s="29"/>
      <c r="K22" s="29"/>
      <c r="L22" s="29"/>
      <c r="M22" s="29"/>
      <c r="N22" s="29"/>
      <c r="O22" s="29"/>
      <c r="P22" s="29"/>
      <c r="Q22" s="35"/>
      <c r="R22" s="41">
        <f>'別紙様式２別添１　賃金改善内訳 '!P81</f>
        <v>0</v>
      </c>
      <c r="S22" s="54"/>
      <c r="T22" s="54"/>
      <c r="U22" s="54"/>
      <c r="V22" s="54"/>
      <c r="W22" s="54"/>
      <c r="X22" s="54"/>
      <c r="Y22" s="54"/>
      <c r="Z22" s="54"/>
      <c r="AA22" s="54"/>
      <c r="AB22" s="54"/>
      <c r="AC22" s="54"/>
      <c r="AD22" s="54"/>
      <c r="AE22" s="29" t="s">
        <v>18</v>
      </c>
      <c r="AF22" s="29"/>
      <c r="AG22" s="35"/>
    </row>
    <row r="23" spans="2:43" ht="14.25">
      <c r="B23" s="8"/>
      <c r="C23" s="23"/>
      <c r="D23" s="22"/>
      <c r="E23" s="14"/>
      <c r="F23" s="14"/>
      <c r="G23" s="14"/>
      <c r="H23" s="14"/>
      <c r="I23" s="14"/>
      <c r="J23" s="14"/>
      <c r="K23" s="14"/>
      <c r="L23" s="14"/>
      <c r="M23" s="14"/>
      <c r="N23" s="14"/>
      <c r="O23" s="14"/>
      <c r="P23" s="14"/>
      <c r="Q23" s="34"/>
      <c r="R23" s="43" t="str">
        <f>IFERROR(R22/R21,"")</f>
        <v/>
      </c>
      <c r="S23" s="56"/>
      <c r="T23" s="56"/>
      <c r="U23" s="56"/>
      <c r="V23" s="56"/>
      <c r="W23" s="56"/>
      <c r="X23" s="56"/>
      <c r="Y23" s="56"/>
      <c r="Z23" s="56"/>
      <c r="AA23" s="56"/>
      <c r="AB23" s="56"/>
      <c r="AC23" s="56"/>
      <c r="AD23" s="56"/>
      <c r="AE23" s="174"/>
      <c r="AF23" s="174"/>
      <c r="AG23" s="175"/>
      <c r="AM23" s="1" t="s">
        <v>69</v>
      </c>
    </row>
    <row r="24" spans="2:43" ht="18" customHeight="1">
      <c r="B24" s="8"/>
      <c r="C24" s="20" t="s">
        <v>95</v>
      </c>
      <c r="D24" s="28"/>
      <c r="E24" s="28"/>
      <c r="F24" s="28"/>
      <c r="G24" s="28"/>
      <c r="H24" s="28"/>
      <c r="I24" s="28"/>
      <c r="J24" s="28"/>
      <c r="K24" s="28"/>
      <c r="L24" s="28"/>
      <c r="M24" s="28"/>
      <c r="N24" s="28"/>
      <c r="O24" s="28"/>
      <c r="P24" s="28"/>
      <c r="Q24" s="32"/>
      <c r="R24" s="41">
        <f>'別紙様式２別添１　賃金改善内訳 '!R81</f>
        <v>0</v>
      </c>
      <c r="S24" s="54"/>
      <c r="T24" s="54"/>
      <c r="U24" s="54"/>
      <c r="V24" s="54"/>
      <c r="W24" s="54"/>
      <c r="X24" s="54"/>
      <c r="Y24" s="54"/>
      <c r="Z24" s="54"/>
      <c r="AA24" s="54"/>
      <c r="AB24" s="54"/>
      <c r="AC24" s="54"/>
      <c r="AD24" s="54"/>
      <c r="AE24" s="29" t="s">
        <v>18</v>
      </c>
      <c r="AF24" s="29"/>
      <c r="AG24" s="35"/>
      <c r="AM24" s="79" t="str">
        <f>IF(R26&gt;=R13,"○","×")</f>
        <v>○</v>
      </c>
      <c r="AN24" s="80"/>
      <c r="AO24" s="80"/>
      <c r="AP24" s="81"/>
    </row>
    <row r="25" spans="2:43" ht="14.25">
      <c r="B25" s="9"/>
      <c r="C25" s="21"/>
      <c r="D25" s="26"/>
      <c r="E25" s="26"/>
      <c r="F25" s="26"/>
      <c r="G25" s="26"/>
      <c r="H25" s="26"/>
      <c r="I25" s="26"/>
      <c r="J25" s="26"/>
      <c r="K25" s="26"/>
      <c r="L25" s="26"/>
      <c r="M25" s="26"/>
      <c r="N25" s="26"/>
      <c r="O25" s="26"/>
      <c r="P25" s="26"/>
      <c r="Q25" s="33"/>
      <c r="R25" s="42"/>
      <c r="S25" s="55"/>
      <c r="T25" s="55"/>
      <c r="U25" s="55"/>
      <c r="V25" s="55"/>
      <c r="W25" s="55"/>
      <c r="X25" s="55"/>
      <c r="Y25" s="55"/>
      <c r="Z25" s="55"/>
      <c r="AA25" s="55"/>
      <c r="AB25" s="55"/>
      <c r="AC25" s="55"/>
      <c r="AD25" s="55"/>
      <c r="AE25" s="65"/>
      <c r="AF25" s="65"/>
      <c r="AG25" s="72"/>
    </row>
    <row r="26" spans="2:43" ht="18" customHeight="1">
      <c r="B26" s="11" t="s">
        <v>105</v>
      </c>
      <c r="C26" s="24"/>
      <c r="D26" s="24"/>
      <c r="E26" s="24"/>
      <c r="F26" s="24"/>
      <c r="G26" s="24"/>
      <c r="H26" s="24"/>
      <c r="I26" s="24"/>
      <c r="J26" s="24"/>
      <c r="K26" s="24"/>
      <c r="L26" s="24"/>
      <c r="M26" s="24"/>
      <c r="N26" s="24"/>
      <c r="O26" s="24"/>
      <c r="P26" s="24"/>
      <c r="Q26" s="24"/>
      <c r="R26" s="44">
        <f>SUM(R17,R18,R21,R24)</f>
        <v>0</v>
      </c>
      <c r="S26" s="57"/>
      <c r="T26" s="57"/>
      <c r="U26" s="57"/>
      <c r="V26" s="57"/>
      <c r="W26" s="57"/>
      <c r="X26" s="57"/>
      <c r="Y26" s="57"/>
      <c r="Z26" s="57"/>
      <c r="AA26" s="57"/>
      <c r="AB26" s="57"/>
      <c r="AC26" s="57"/>
      <c r="AD26" s="57"/>
      <c r="AE26" s="24" t="s">
        <v>18</v>
      </c>
      <c r="AF26" s="24"/>
      <c r="AG26" s="75"/>
    </row>
    <row r="27" spans="2:43" ht="18" customHeight="1">
      <c r="B27" s="12" t="s">
        <v>96</v>
      </c>
      <c r="C27" s="25"/>
      <c r="D27" s="25"/>
      <c r="E27" s="25"/>
      <c r="F27" s="25"/>
      <c r="G27" s="25"/>
      <c r="H27" s="25"/>
      <c r="I27" s="25"/>
      <c r="J27" s="25"/>
      <c r="K27" s="25"/>
      <c r="L27" s="25"/>
      <c r="M27" s="25"/>
      <c r="N27" s="25"/>
      <c r="O27" s="25"/>
      <c r="P27" s="25"/>
      <c r="Q27" s="36"/>
      <c r="R27" s="45"/>
      <c r="S27" s="58"/>
      <c r="T27" s="58"/>
      <c r="U27" s="58"/>
      <c r="V27" s="58"/>
      <c r="W27" s="58"/>
      <c r="X27" s="58"/>
      <c r="Y27" s="58"/>
      <c r="Z27" s="58"/>
      <c r="AA27" s="58"/>
      <c r="AB27" s="58"/>
      <c r="AC27" s="58"/>
      <c r="AD27" s="58"/>
      <c r="AE27" s="58"/>
      <c r="AF27" s="58"/>
      <c r="AG27" s="76"/>
    </row>
    <row r="28" spans="2:43">
      <c r="B28" s="13"/>
      <c r="C28" s="26"/>
      <c r="D28" s="26"/>
      <c r="E28" s="26"/>
      <c r="F28" s="26"/>
      <c r="G28" s="26"/>
      <c r="H28" s="26"/>
      <c r="I28" s="26"/>
      <c r="J28" s="26"/>
      <c r="K28" s="26"/>
      <c r="L28" s="26"/>
      <c r="M28" s="26"/>
      <c r="N28" s="26"/>
      <c r="O28" s="26"/>
      <c r="P28" s="26"/>
      <c r="Q28" s="33"/>
      <c r="R28" s="46"/>
      <c r="S28" s="59"/>
      <c r="T28" s="59"/>
      <c r="U28" s="59"/>
      <c r="V28" s="59"/>
      <c r="W28" s="59"/>
      <c r="X28" s="59"/>
      <c r="Y28" s="59"/>
      <c r="Z28" s="59"/>
      <c r="AA28" s="59"/>
      <c r="AB28" s="59"/>
      <c r="AC28" s="59"/>
      <c r="AD28" s="59"/>
      <c r="AE28" s="59"/>
      <c r="AF28" s="59"/>
      <c r="AG28" s="77"/>
    </row>
    <row r="29" spans="2:43" ht="18" customHeight="1">
      <c r="B29" s="12" t="s">
        <v>97</v>
      </c>
      <c r="C29" s="25"/>
      <c r="D29" s="25"/>
      <c r="E29" s="25"/>
      <c r="F29" s="25"/>
      <c r="G29" s="25"/>
      <c r="H29" s="25"/>
      <c r="I29" s="25"/>
      <c r="J29" s="25"/>
      <c r="K29" s="25"/>
      <c r="L29" s="25"/>
      <c r="M29" s="25"/>
      <c r="N29" s="25"/>
      <c r="O29" s="25"/>
      <c r="P29" s="25"/>
      <c r="Q29" s="25"/>
      <c r="R29" s="45"/>
      <c r="S29" s="58"/>
      <c r="T29" s="58"/>
      <c r="U29" s="58"/>
      <c r="V29" s="58"/>
      <c r="W29" s="58"/>
      <c r="X29" s="58"/>
      <c r="Y29" s="58"/>
      <c r="Z29" s="58"/>
      <c r="AA29" s="58"/>
      <c r="AB29" s="58"/>
      <c r="AC29" s="58"/>
      <c r="AD29" s="58"/>
      <c r="AE29" s="58"/>
      <c r="AF29" s="58"/>
      <c r="AG29" s="76"/>
    </row>
    <row r="30" spans="2:43">
      <c r="B30" s="13"/>
      <c r="C30" s="26"/>
      <c r="D30" s="26"/>
      <c r="E30" s="26"/>
      <c r="F30" s="26"/>
      <c r="G30" s="26"/>
      <c r="H30" s="26"/>
      <c r="I30" s="26"/>
      <c r="J30" s="26"/>
      <c r="K30" s="26"/>
      <c r="L30" s="26"/>
      <c r="M30" s="26"/>
      <c r="N30" s="26"/>
      <c r="O30" s="26"/>
      <c r="P30" s="26"/>
      <c r="Q30" s="26"/>
      <c r="R30" s="46"/>
      <c r="S30" s="59"/>
      <c r="T30" s="59"/>
      <c r="U30" s="59"/>
      <c r="V30" s="59"/>
      <c r="W30" s="59"/>
      <c r="X30" s="59"/>
      <c r="Y30" s="59"/>
      <c r="Z30" s="59"/>
      <c r="AA30" s="59"/>
      <c r="AB30" s="59"/>
      <c r="AC30" s="59"/>
      <c r="AD30" s="59"/>
      <c r="AE30" s="59"/>
      <c r="AF30" s="59"/>
      <c r="AG30" s="77"/>
    </row>
    <row r="31" spans="2:43" s="1" customFormat="1" ht="18" customHeight="1">
      <c r="B31" s="14" t="s">
        <v>30</v>
      </c>
      <c r="C31" s="27"/>
      <c r="D31" s="27"/>
      <c r="E31" s="27"/>
      <c r="F31" s="27"/>
      <c r="G31" s="27"/>
      <c r="H31" s="27"/>
      <c r="I31" s="27"/>
      <c r="J31" s="27"/>
      <c r="K31" s="27"/>
      <c r="L31" s="27"/>
      <c r="M31" s="27"/>
      <c r="N31" s="27"/>
      <c r="O31" s="27"/>
      <c r="P31" s="27"/>
      <c r="Q31" s="27"/>
      <c r="R31" s="47"/>
      <c r="S31" s="47"/>
      <c r="T31" s="47"/>
      <c r="U31" s="47"/>
      <c r="V31" s="47"/>
      <c r="W31" s="47"/>
      <c r="X31" s="47"/>
      <c r="Y31" s="47"/>
      <c r="Z31" s="47"/>
      <c r="AA31" s="47"/>
      <c r="AB31" s="47"/>
      <c r="AC31" s="47"/>
      <c r="AD31" s="47"/>
      <c r="AE31" s="47"/>
      <c r="AF31" s="47"/>
      <c r="AG31" s="47"/>
    </row>
    <row r="32" spans="2:43" s="1" customFormat="1" ht="18" customHeight="1">
      <c r="B32" s="14" t="s">
        <v>55</v>
      </c>
      <c r="C32" s="27"/>
      <c r="D32" s="27"/>
      <c r="E32" s="27"/>
      <c r="F32" s="27"/>
      <c r="G32" s="27"/>
      <c r="H32" s="27"/>
      <c r="I32" s="27"/>
      <c r="J32" s="27"/>
      <c r="K32" s="27"/>
      <c r="L32" s="27"/>
      <c r="M32" s="27"/>
      <c r="N32" s="27"/>
      <c r="O32" s="27"/>
      <c r="P32" s="27"/>
      <c r="Q32" s="27"/>
      <c r="R32" s="47"/>
      <c r="S32" s="47"/>
      <c r="T32" s="47"/>
      <c r="U32" s="47"/>
      <c r="V32" s="47"/>
      <c r="W32" s="47"/>
      <c r="X32" s="47"/>
      <c r="Y32" s="47"/>
      <c r="Z32" s="47"/>
      <c r="AA32" s="47"/>
      <c r="AB32" s="47"/>
      <c r="AC32" s="47"/>
      <c r="AD32" s="47"/>
      <c r="AE32" s="47"/>
      <c r="AF32" s="47"/>
      <c r="AG32" s="47"/>
    </row>
    <row r="33" spans="2:34" ht="12.95" customHeight="1"/>
    <row r="34" spans="2:34" ht="18" customHeight="1">
      <c r="B34" s="1" t="s">
        <v>20</v>
      </c>
    </row>
    <row r="35" spans="2:34" ht="12.95" customHeight="1"/>
    <row r="36" spans="2:34" ht="18" customHeight="1">
      <c r="R36" s="48" t="s">
        <v>9</v>
      </c>
      <c r="S36" s="48"/>
      <c r="T36" s="61"/>
      <c r="U36" s="61"/>
      <c r="V36" s="48" t="s">
        <v>16</v>
      </c>
      <c r="W36" s="48"/>
      <c r="X36" s="61"/>
      <c r="Y36" s="61"/>
      <c r="Z36" s="48" t="s">
        <v>13</v>
      </c>
      <c r="AA36" s="48"/>
      <c r="AB36" s="61"/>
      <c r="AC36" s="61"/>
      <c r="AD36" s="48" t="s">
        <v>22</v>
      </c>
      <c r="AE36" s="48"/>
    </row>
    <row r="37" spans="2:34" ht="9" customHeight="1">
      <c r="R37" s="48"/>
      <c r="S37" s="48"/>
      <c r="T37" s="48"/>
      <c r="U37" s="48"/>
      <c r="V37" s="48"/>
      <c r="W37" s="48"/>
      <c r="X37" s="48"/>
      <c r="Y37" s="48"/>
      <c r="Z37" s="48"/>
      <c r="AA37" s="48"/>
      <c r="AB37" s="48"/>
      <c r="AC37" s="48"/>
      <c r="AD37" s="48"/>
      <c r="AE37" s="48"/>
    </row>
    <row r="38" spans="2:34" ht="18" customHeight="1">
      <c r="S38" s="60"/>
      <c r="T38" s="60"/>
      <c r="U38" s="60"/>
      <c r="V38" s="60"/>
      <c r="W38" s="60"/>
      <c r="X38" s="60"/>
      <c r="Y38" s="49" t="s">
        <v>28</v>
      </c>
      <c r="Z38" s="60" t="s">
        <v>24</v>
      </c>
      <c r="AA38" s="63">
        <f>V7</f>
        <v>0</v>
      </c>
      <c r="AB38" s="63"/>
      <c r="AC38" s="63"/>
      <c r="AD38" s="63"/>
      <c r="AE38" s="63"/>
      <c r="AF38" s="63"/>
      <c r="AG38" s="63"/>
      <c r="AH38" s="63"/>
    </row>
    <row r="39" spans="2:34" ht="9" customHeight="1">
      <c r="R39" s="49"/>
      <c r="S39" s="49"/>
      <c r="T39" s="49"/>
      <c r="U39" s="49"/>
      <c r="V39" s="49"/>
      <c r="W39" s="49"/>
      <c r="X39" s="49"/>
      <c r="Y39" s="49"/>
      <c r="Z39" s="60"/>
      <c r="AA39" s="47"/>
      <c r="AB39" s="47"/>
      <c r="AC39" s="47"/>
      <c r="AD39" s="47"/>
      <c r="AE39" s="47"/>
      <c r="AF39" s="47"/>
      <c r="AG39" s="47"/>
      <c r="AH39" s="47"/>
    </row>
    <row r="40" spans="2:34" ht="18" customHeight="1">
      <c r="R40" s="49" t="s">
        <v>26</v>
      </c>
      <c r="S40" s="49"/>
      <c r="T40" s="49"/>
      <c r="U40" s="49"/>
      <c r="V40" s="49"/>
      <c r="W40" s="49"/>
      <c r="X40" s="49"/>
      <c r="Y40" s="49"/>
      <c r="Z40" s="1" t="s">
        <v>24</v>
      </c>
      <c r="AA40" s="62"/>
      <c r="AB40" s="62"/>
      <c r="AC40" s="62"/>
      <c r="AD40" s="62"/>
      <c r="AE40" s="62"/>
      <c r="AF40" s="62"/>
      <c r="AG40" s="62"/>
      <c r="AH40" s="62"/>
    </row>
    <row r="41" spans="2:34" ht="18" customHeight="1"/>
    <row r="42" spans="2:34" ht="18" customHeight="1"/>
    <row r="43" spans="2:34" ht="18" customHeight="1"/>
    <row r="44" spans="2:34" ht="18" customHeight="1"/>
    <row r="45" spans="2:34" ht="18" customHeight="1"/>
    <row r="46" spans="2:34" ht="18" customHeight="1"/>
    <row r="47" spans="2:34" ht="18" customHeight="1"/>
    <row r="48" spans="2: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sheetData>
  <mergeCells count="55">
    <mergeCell ref="B3:AG3"/>
    <mergeCell ref="V5:AH5"/>
    <mergeCell ref="V7:AH7"/>
    <mergeCell ref="B10:Q10"/>
    <mergeCell ref="R10:S10"/>
    <mergeCell ref="V10:W10"/>
    <mergeCell ref="Y10:Z10"/>
    <mergeCell ref="AA10:AB10"/>
    <mergeCell ref="AE10:AF10"/>
    <mergeCell ref="B11:Q11"/>
    <mergeCell ref="R11:AD11"/>
    <mergeCell ref="AE11:AG11"/>
    <mergeCell ref="B12:Q12"/>
    <mergeCell ref="R12:AD12"/>
    <mergeCell ref="AE12:AG12"/>
    <mergeCell ref="B13:Q13"/>
    <mergeCell ref="R13:AD13"/>
    <mergeCell ref="AE13:AG13"/>
    <mergeCell ref="B16:AG16"/>
    <mergeCell ref="C17:Q17"/>
    <mergeCell ref="R17:AD17"/>
    <mergeCell ref="AE17:AG17"/>
    <mergeCell ref="B20:AG20"/>
    <mergeCell ref="C21:Q21"/>
    <mergeCell ref="R21:AD21"/>
    <mergeCell ref="AE21:AG21"/>
    <mergeCell ref="AM21:AP21"/>
    <mergeCell ref="R22:AD22"/>
    <mergeCell ref="AE22:AG22"/>
    <mergeCell ref="R23:AD23"/>
    <mergeCell ref="AM24:AP24"/>
    <mergeCell ref="B26:Q26"/>
    <mergeCell ref="R26:AD26"/>
    <mergeCell ref="AE26:AG26"/>
    <mergeCell ref="R36:S36"/>
    <mergeCell ref="T36:U36"/>
    <mergeCell ref="V36:W36"/>
    <mergeCell ref="X36:Y36"/>
    <mergeCell ref="Z36:AA36"/>
    <mergeCell ref="AB36:AC36"/>
    <mergeCell ref="AD36:AE36"/>
    <mergeCell ref="AA38:AH38"/>
    <mergeCell ref="R40:Y40"/>
    <mergeCell ref="AA40:AH40"/>
    <mergeCell ref="C18:Q19"/>
    <mergeCell ref="R18:AD19"/>
    <mergeCell ref="AE18:AG19"/>
    <mergeCell ref="D22:Q23"/>
    <mergeCell ref="C24:Q25"/>
    <mergeCell ref="R24:AD25"/>
    <mergeCell ref="AE24:AG25"/>
    <mergeCell ref="B27:Q28"/>
    <mergeCell ref="R27:AG28"/>
    <mergeCell ref="B29:Q30"/>
    <mergeCell ref="R29:AG30"/>
  </mergeCells>
  <phoneticPr fontId="3"/>
  <dataValidations count="2">
    <dataValidation type="list" allowBlank="1" showDropDown="0" showInputMessage="1" showErrorMessage="1" sqref="R27:AG28">
      <formula1>"周知している,周知していない"</formula1>
    </dataValidation>
    <dataValidation type="list" allowBlank="1" showDropDown="0" showInputMessage="1" showErrorMessage="1" sqref="R29:AG32">
      <formula1>"継続する,継続しない"</formula1>
    </dataValidation>
  </dataValidations>
  <printOptions horizontalCentered="1"/>
  <pageMargins left="0.23622047244094491" right="0.23622047244094491" top="0.43307086614173229" bottom="0.43307086614173229" header="0.31496062992125984" footer="0.31496062992125984"/>
  <pageSetup paperSize="9" scale="88"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B1:V84"/>
  <sheetViews>
    <sheetView view="pageBreakPreview" zoomScale="85" zoomScaleSheetLayoutView="85" workbookViewId="0">
      <selection activeCell="K10" sqref="K10"/>
    </sheetView>
  </sheetViews>
  <sheetFormatPr defaultRowHeight="13.5"/>
  <cols>
    <col min="1" max="1" width="2.125" style="82" customWidth="1"/>
    <col min="2" max="2" width="5.125" style="82" customWidth="1"/>
    <col min="3" max="4" width="3.625" style="82" customWidth="1"/>
    <col min="5" max="5" width="12.625" style="82" customWidth="1"/>
    <col min="6" max="7" width="15.625" style="82" customWidth="1"/>
    <col min="8" max="8" width="13.625" style="82" customWidth="1"/>
    <col min="9" max="9" width="9.375" style="82" customWidth="1"/>
    <col min="10" max="10" width="12.5" style="82" customWidth="1"/>
    <col min="11" max="11" width="15.625" style="82" customWidth="1"/>
    <col min="12" max="12" width="13.625" style="82" customWidth="1"/>
    <col min="13" max="13" width="10.625" style="82" customWidth="1"/>
    <col min="14" max="14" width="14.5" style="82" customWidth="1"/>
    <col min="15" max="15" width="14.625" style="82" customWidth="1"/>
    <col min="16" max="16" width="15.625" style="82" customWidth="1"/>
    <col min="17" max="17" width="13.625" style="82" customWidth="1"/>
    <col min="18" max="18" width="14" style="82" customWidth="1"/>
    <col min="19" max="19" width="15.625" style="82" customWidth="1"/>
    <col min="20" max="20" width="14.25" style="82" customWidth="1"/>
    <col min="21" max="23" width="15.625" style="82" customWidth="1"/>
    <col min="24" max="24" width="2.125" style="82" customWidth="1"/>
    <col min="25" max="40" width="3.625" style="82" customWidth="1"/>
    <col min="41" max="654" width="2.625" style="82" customWidth="1"/>
    <col min="655" max="16384" width="9" style="82" customWidth="1"/>
  </cols>
  <sheetData>
    <row r="1" spans="2:22" ht="18" customHeight="1">
      <c r="B1" s="2" t="s">
        <v>29</v>
      </c>
    </row>
    <row r="2" spans="2:22" ht="18" customHeight="1"/>
    <row r="3" spans="2:22" ht="27" customHeight="1">
      <c r="B3" s="83" t="s">
        <v>37</v>
      </c>
      <c r="C3" s="83"/>
      <c r="D3" s="83"/>
      <c r="E3" s="83"/>
      <c r="F3" s="83"/>
      <c r="G3" s="83"/>
      <c r="H3" s="83"/>
      <c r="I3" s="83"/>
      <c r="J3" s="83"/>
      <c r="K3" s="83"/>
      <c r="L3" s="83"/>
      <c r="M3" s="83"/>
      <c r="N3" s="83"/>
      <c r="O3" s="83"/>
      <c r="P3" s="83"/>
      <c r="Q3" s="83"/>
      <c r="R3" s="83"/>
      <c r="S3" s="83"/>
      <c r="T3" s="83"/>
      <c r="U3" s="83"/>
      <c r="V3" s="83"/>
    </row>
    <row r="4" spans="2:22" ht="18" customHeight="1"/>
    <row r="5" spans="2:22" ht="18" customHeight="1">
      <c r="R5" s="165" t="s">
        <v>27</v>
      </c>
      <c r="S5" s="169">
        <f>'別紙様式２　事業実績報告書'!V7</f>
        <v>0</v>
      </c>
      <c r="T5" s="170"/>
    </row>
    <row r="6" spans="2:22" ht="18" customHeight="1"/>
    <row r="7" spans="2:22" ht="18" customHeight="1">
      <c r="B7" s="82" t="s">
        <v>25</v>
      </c>
    </row>
    <row r="8" spans="2:22" ht="27" customHeight="1">
      <c r="B8" s="84" t="s">
        <v>32</v>
      </c>
      <c r="C8" s="92" t="s">
        <v>35</v>
      </c>
      <c r="D8" s="97"/>
      <c r="E8" s="102"/>
      <c r="F8" s="107" t="s">
        <v>34</v>
      </c>
      <c r="G8" s="107" t="s">
        <v>54</v>
      </c>
      <c r="H8" s="113" t="s">
        <v>88</v>
      </c>
      <c r="I8" s="113" t="s">
        <v>83</v>
      </c>
      <c r="J8" s="196" t="s">
        <v>84</v>
      </c>
      <c r="K8" s="199"/>
      <c r="L8" s="202"/>
      <c r="M8" s="107" t="s">
        <v>87</v>
      </c>
      <c r="N8" s="107" t="s">
        <v>12</v>
      </c>
      <c r="O8" s="113" t="s">
        <v>116</v>
      </c>
      <c r="P8" s="107" t="s">
        <v>109</v>
      </c>
      <c r="Q8" s="107" t="s">
        <v>23</v>
      </c>
      <c r="R8" s="84" t="s">
        <v>58</v>
      </c>
      <c r="T8" s="187"/>
    </row>
    <row r="9" spans="2:22" ht="38.25" customHeight="1">
      <c r="B9" s="85"/>
      <c r="C9" s="93"/>
      <c r="D9" s="98"/>
      <c r="E9" s="103"/>
      <c r="F9" s="108"/>
      <c r="G9" s="108"/>
      <c r="H9" s="114"/>
      <c r="I9" s="114"/>
      <c r="J9" s="121" t="s">
        <v>85</v>
      </c>
      <c r="K9" s="126" t="s">
        <v>38</v>
      </c>
      <c r="L9" s="133" t="s">
        <v>86</v>
      </c>
      <c r="M9" s="108"/>
      <c r="N9" s="85"/>
      <c r="O9" s="114"/>
      <c r="P9" s="108"/>
      <c r="Q9" s="108"/>
      <c r="R9" s="85"/>
      <c r="T9" s="187"/>
    </row>
    <row r="10" spans="2:22" ht="18" customHeight="1">
      <c r="B10" s="86"/>
      <c r="C10" s="86"/>
      <c r="D10" s="99"/>
      <c r="E10" s="104"/>
      <c r="F10" s="109"/>
      <c r="G10" s="109"/>
      <c r="H10" s="109"/>
      <c r="I10" s="116"/>
      <c r="J10" s="122"/>
      <c r="K10" s="127"/>
      <c r="L10" s="134"/>
      <c r="M10" s="136"/>
      <c r="N10" s="109"/>
      <c r="O10" s="143"/>
      <c r="P10" s="113"/>
      <c r="Q10" s="136"/>
      <c r="R10" s="109"/>
      <c r="T10" s="187"/>
    </row>
    <row r="11" spans="2:22" ht="18" customHeight="1">
      <c r="B11" s="87">
        <v>1</v>
      </c>
      <c r="C11" s="179">
        <f>'別紙様式２別添２ 職員ごとの賃金改善額（月別）'!C10</f>
        <v>0</v>
      </c>
      <c r="D11" s="184"/>
      <c r="E11" s="189"/>
      <c r="F11" s="110"/>
      <c r="G11" s="110"/>
      <c r="H11" s="115">
        <v>11000</v>
      </c>
      <c r="I11" s="117" t="str">
        <f t="shared" ref="I11:I40" si="0">IF(G11="常勤職員",1,"")</f>
        <v/>
      </c>
      <c r="J11" s="123"/>
      <c r="K11" s="129">
        <f t="shared" ref="K11:K40" si="1">$K$10</f>
        <v>0</v>
      </c>
      <c r="L11" s="117" t="str">
        <f t="shared" ref="L11:L40" si="2">IFERROR(ROUND(J11/K11,1),"")</f>
        <v/>
      </c>
      <c r="M11" s="137"/>
      <c r="N11" s="140" t="str">
        <f t="shared" ref="N11:N40" si="3">IFERROR(IF(G11="常勤職員",H11*I11*M11,H11*L11*M11),"")</f>
        <v/>
      </c>
      <c r="O11" s="205">
        <f>'別紙様式２別添２ 職員ごとの賃金改善額（月別）'!F10</f>
        <v>0</v>
      </c>
      <c r="P11" s="150"/>
      <c r="Q11" s="140" t="str">
        <f t="shared" ref="Q11:Q41" si="4">IFERROR(ROUND(O11/M11,0),"")</f>
        <v/>
      </c>
      <c r="R11" s="166"/>
      <c r="T11" s="214"/>
    </row>
    <row r="12" spans="2:22" ht="18" customHeight="1">
      <c r="B12" s="88">
        <v>2</v>
      </c>
      <c r="C12" s="180">
        <f>'別紙様式２別添２ 職員ごとの賃金改善額（月別）'!C11</f>
        <v>0</v>
      </c>
      <c r="D12" s="185"/>
      <c r="E12" s="190"/>
      <c r="F12" s="110"/>
      <c r="G12" s="111"/>
      <c r="H12" s="115">
        <v>11000</v>
      </c>
      <c r="I12" s="118" t="str">
        <f t="shared" si="0"/>
        <v/>
      </c>
      <c r="J12" s="124"/>
      <c r="K12" s="129">
        <f t="shared" si="1"/>
        <v>0</v>
      </c>
      <c r="L12" s="118" t="str">
        <f t="shared" si="2"/>
        <v/>
      </c>
      <c r="M12" s="138"/>
      <c r="N12" s="141" t="str">
        <f t="shared" si="3"/>
        <v/>
      </c>
      <c r="O12" s="206">
        <f>'別紙様式２別添２ 職員ごとの賃金改善額（月別）'!F11</f>
        <v>0</v>
      </c>
      <c r="P12" s="150"/>
      <c r="Q12" s="141" t="str">
        <f t="shared" si="4"/>
        <v/>
      </c>
      <c r="R12" s="167"/>
      <c r="T12" s="214"/>
    </row>
    <row r="13" spans="2:22" ht="18" customHeight="1">
      <c r="B13" s="88">
        <v>3</v>
      </c>
      <c r="C13" s="180">
        <f>'別紙様式２別添２ 職員ごとの賃金改善額（月別）'!C12</f>
        <v>0</v>
      </c>
      <c r="D13" s="185"/>
      <c r="E13" s="190"/>
      <c r="F13" s="110"/>
      <c r="G13" s="111"/>
      <c r="H13" s="115">
        <v>11000</v>
      </c>
      <c r="I13" s="118" t="str">
        <f t="shared" si="0"/>
        <v/>
      </c>
      <c r="J13" s="124"/>
      <c r="K13" s="129">
        <f t="shared" si="1"/>
        <v>0</v>
      </c>
      <c r="L13" s="118" t="str">
        <f t="shared" si="2"/>
        <v/>
      </c>
      <c r="M13" s="138"/>
      <c r="N13" s="141" t="str">
        <f t="shared" si="3"/>
        <v/>
      </c>
      <c r="O13" s="206">
        <f>'別紙様式２別添２ 職員ごとの賃金改善額（月別）'!F12</f>
        <v>0</v>
      </c>
      <c r="P13" s="150"/>
      <c r="Q13" s="141" t="str">
        <f t="shared" si="4"/>
        <v/>
      </c>
      <c r="R13" s="167"/>
      <c r="T13" s="214"/>
    </row>
    <row r="14" spans="2:22" ht="18" customHeight="1">
      <c r="B14" s="88">
        <v>4</v>
      </c>
      <c r="C14" s="180">
        <f>'別紙様式２別添２ 職員ごとの賃金改善額（月別）'!C13</f>
        <v>0</v>
      </c>
      <c r="D14" s="185"/>
      <c r="E14" s="190"/>
      <c r="F14" s="110"/>
      <c r="G14" s="111"/>
      <c r="H14" s="115">
        <v>11000</v>
      </c>
      <c r="I14" s="118" t="str">
        <f t="shared" si="0"/>
        <v/>
      </c>
      <c r="J14" s="124"/>
      <c r="K14" s="129">
        <f t="shared" si="1"/>
        <v>0</v>
      </c>
      <c r="L14" s="118" t="str">
        <f t="shared" si="2"/>
        <v/>
      </c>
      <c r="M14" s="138"/>
      <c r="N14" s="141" t="str">
        <f t="shared" si="3"/>
        <v/>
      </c>
      <c r="O14" s="206">
        <f>'別紙様式２別添２ 職員ごとの賃金改善額（月別）'!F13</f>
        <v>0</v>
      </c>
      <c r="P14" s="150"/>
      <c r="Q14" s="141" t="str">
        <f t="shared" si="4"/>
        <v/>
      </c>
      <c r="R14" s="167"/>
      <c r="T14" s="214"/>
    </row>
    <row r="15" spans="2:22" ht="18" customHeight="1">
      <c r="B15" s="88">
        <v>5</v>
      </c>
      <c r="C15" s="180">
        <f>'別紙様式２別添２ 職員ごとの賃金改善額（月別）'!C14</f>
        <v>0</v>
      </c>
      <c r="D15" s="185"/>
      <c r="E15" s="190"/>
      <c r="F15" s="110"/>
      <c r="G15" s="111"/>
      <c r="H15" s="115">
        <v>11000</v>
      </c>
      <c r="I15" s="118" t="str">
        <f t="shared" si="0"/>
        <v/>
      </c>
      <c r="J15" s="124"/>
      <c r="K15" s="129">
        <f t="shared" si="1"/>
        <v>0</v>
      </c>
      <c r="L15" s="118" t="str">
        <f t="shared" si="2"/>
        <v/>
      </c>
      <c r="M15" s="138"/>
      <c r="N15" s="141" t="str">
        <f t="shared" si="3"/>
        <v/>
      </c>
      <c r="O15" s="206">
        <f>'別紙様式２別添２ 職員ごとの賃金改善額（月別）'!F14</f>
        <v>0</v>
      </c>
      <c r="P15" s="150"/>
      <c r="Q15" s="141" t="str">
        <f t="shared" si="4"/>
        <v/>
      </c>
      <c r="R15" s="167"/>
      <c r="T15" s="214"/>
    </row>
    <row r="16" spans="2:22" ht="18" customHeight="1">
      <c r="B16" s="88">
        <v>6</v>
      </c>
      <c r="C16" s="180">
        <f>'別紙様式２別添２ 職員ごとの賃金改善額（月別）'!C15</f>
        <v>0</v>
      </c>
      <c r="D16" s="185"/>
      <c r="E16" s="190"/>
      <c r="F16" s="110"/>
      <c r="G16" s="111"/>
      <c r="H16" s="115">
        <v>11000</v>
      </c>
      <c r="I16" s="118" t="str">
        <f t="shared" si="0"/>
        <v/>
      </c>
      <c r="J16" s="124"/>
      <c r="K16" s="129">
        <f t="shared" si="1"/>
        <v>0</v>
      </c>
      <c r="L16" s="118" t="str">
        <f t="shared" si="2"/>
        <v/>
      </c>
      <c r="M16" s="138"/>
      <c r="N16" s="141" t="str">
        <f t="shared" si="3"/>
        <v/>
      </c>
      <c r="O16" s="206">
        <f>'別紙様式２別添２ 職員ごとの賃金改善額（月別）'!F15</f>
        <v>0</v>
      </c>
      <c r="P16" s="150"/>
      <c r="Q16" s="141" t="str">
        <f t="shared" si="4"/>
        <v/>
      </c>
      <c r="R16" s="167"/>
      <c r="T16" s="214"/>
    </row>
    <row r="17" spans="2:20" ht="18" customHeight="1">
      <c r="B17" s="88">
        <v>7</v>
      </c>
      <c r="C17" s="180">
        <f>'別紙様式２別添２ 職員ごとの賃金改善額（月別）'!C16</f>
        <v>0</v>
      </c>
      <c r="D17" s="185"/>
      <c r="E17" s="190"/>
      <c r="F17" s="110"/>
      <c r="G17" s="111"/>
      <c r="H17" s="115">
        <v>11000</v>
      </c>
      <c r="I17" s="118" t="str">
        <f t="shared" si="0"/>
        <v/>
      </c>
      <c r="J17" s="124"/>
      <c r="K17" s="129">
        <f t="shared" si="1"/>
        <v>0</v>
      </c>
      <c r="L17" s="118" t="str">
        <f t="shared" si="2"/>
        <v/>
      </c>
      <c r="M17" s="138"/>
      <c r="N17" s="141" t="str">
        <f t="shared" si="3"/>
        <v/>
      </c>
      <c r="O17" s="206">
        <f>'別紙様式２別添２ 職員ごとの賃金改善額（月別）'!F16</f>
        <v>0</v>
      </c>
      <c r="P17" s="150"/>
      <c r="Q17" s="141" t="str">
        <f t="shared" si="4"/>
        <v/>
      </c>
      <c r="R17" s="167"/>
      <c r="T17" s="214"/>
    </row>
    <row r="18" spans="2:20" ht="18" customHeight="1">
      <c r="B18" s="88">
        <v>8</v>
      </c>
      <c r="C18" s="180">
        <f>'別紙様式２別添２ 職員ごとの賃金改善額（月別）'!C17</f>
        <v>0</v>
      </c>
      <c r="D18" s="185"/>
      <c r="E18" s="190"/>
      <c r="F18" s="110"/>
      <c r="G18" s="111"/>
      <c r="H18" s="115">
        <v>11000</v>
      </c>
      <c r="I18" s="118" t="str">
        <f t="shared" si="0"/>
        <v/>
      </c>
      <c r="J18" s="124"/>
      <c r="K18" s="129">
        <f t="shared" si="1"/>
        <v>0</v>
      </c>
      <c r="L18" s="118" t="str">
        <f t="shared" si="2"/>
        <v/>
      </c>
      <c r="M18" s="138"/>
      <c r="N18" s="141" t="str">
        <f t="shared" si="3"/>
        <v/>
      </c>
      <c r="O18" s="206">
        <f>'別紙様式２別添２ 職員ごとの賃金改善額（月別）'!F17</f>
        <v>0</v>
      </c>
      <c r="P18" s="150"/>
      <c r="Q18" s="141" t="str">
        <f t="shared" si="4"/>
        <v/>
      </c>
      <c r="R18" s="167"/>
      <c r="T18" s="214"/>
    </row>
    <row r="19" spans="2:20" ht="18" customHeight="1">
      <c r="B19" s="88">
        <v>9</v>
      </c>
      <c r="C19" s="180">
        <f>'別紙様式２別添２ 職員ごとの賃金改善額（月別）'!C18</f>
        <v>0</v>
      </c>
      <c r="D19" s="185"/>
      <c r="E19" s="190"/>
      <c r="F19" s="110"/>
      <c r="G19" s="111"/>
      <c r="H19" s="115">
        <v>11000</v>
      </c>
      <c r="I19" s="118" t="str">
        <f t="shared" si="0"/>
        <v/>
      </c>
      <c r="J19" s="124"/>
      <c r="K19" s="129">
        <f t="shared" si="1"/>
        <v>0</v>
      </c>
      <c r="L19" s="118" t="str">
        <f t="shared" si="2"/>
        <v/>
      </c>
      <c r="M19" s="138"/>
      <c r="N19" s="141" t="str">
        <f t="shared" si="3"/>
        <v/>
      </c>
      <c r="O19" s="206">
        <f>'別紙様式２別添２ 職員ごとの賃金改善額（月別）'!F18</f>
        <v>0</v>
      </c>
      <c r="P19" s="150"/>
      <c r="Q19" s="141" t="str">
        <f t="shared" si="4"/>
        <v/>
      </c>
      <c r="R19" s="167"/>
      <c r="T19" s="214"/>
    </row>
    <row r="20" spans="2:20" ht="18" customHeight="1">
      <c r="B20" s="88">
        <v>10</v>
      </c>
      <c r="C20" s="180">
        <f>'別紙様式２別添２ 職員ごとの賃金改善額（月別）'!C19</f>
        <v>0</v>
      </c>
      <c r="D20" s="185"/>
      <c r="E20" s="190"/>
      <c r="F20" s="110"/>
      <c r="G20" s="111"/>
      <c r="H20" s="115">
        <v>11000</v>
      </c>
      <c r="I20" s="118" t="str">
        <f t="shared" si="0"/>
        <v/>
      </c>
      <c r="J20" s="124"/>
      <c r="K20" s="129">
        <f t="shared" si="1"/>
        <v>0</v>
      </c>
      <c r="L20" s="118" t="str">
        <f t="shared" si="2"/>
        <v/>
      </c>
      <c r="M20" s="138"/>
      <c r="N20" s="141" t="str">
        <f t="shared" si="3"/>
        <v/>
      </c>
      <c r="O20" s="206">
        <f>'別紙様式２別添２ 職員ごとの賃金改善額（月別）'!F19</f>
        <v>0</v>
      </c>
      <c r="P20" s="150"/>
      <c r="Q20" s="141" t="str">
        <f t="shared" si="4"/>
        <v/>
      </c>
      <c r="R20" s="167"/>
      <c r="T20" s="214"/>
    </row>
    <row r="21" spans="2:20" ht="18" customHeight="1">
      <c r="B21" s="88">
        <v>11</v>
      </c>
      <c r="C21" s="180">
        <f>'別紙様式２別添２ 職員ごとの賃金改善額（月別）'!C20</f>
        <v>0</v>
      </c>
      <c r="D21" s="185"/>
      <c r="E21" s="190"/>
      <c r="F21" s="110"/>
      <c r="G21" s="111"/>
      <c r="H21" s="115">
        <v>11000</v>
      </c>
      <c r="I21" s="118" t="str">
        <f t="shared" si="0"/>
        <v/>
      </c>
      <c r="J21" s="124"/>
      <c r="K21" s="129">
        <f t="shared" si="1"/>
        <v>0</v>
      </c>
      <c r="L21" s="118" t="str">
        <f t="shared" si="2"/>
        <v/>
      </c>
      <c r="M21" s="138"/>
      <c r="N21" s="141" t="str">
        <f t="shared" si="3"/>
        <v/>
      </c>
      <c r="O21" s="206">
        <f>'別紙様式２別添２ 職員ごとの賃金改善額（月別）'!F20</f>
        <v>0</v>
      </c>
      <c r="P21" s="150"/>
      <c r="Q21" s="141" t="str">
        <f t="shared" si="4"/>
        <v/>
      </c>
      <c r="R21" s="167"/>
      <c r="T21" s="214"/>
    </row>
    <row r="22" spans="2:20" ht="18" customHeight="1">
      <c r="B22" s="88">
        <v>12</v>
      </c>
      <c r="C22" s="180">
        <f>'別紙様式２別添２ 職員ごとの賃金改善額（月別）'!C21</f>
        <v>0</v>
      </c>
      <c r="D22" s="185"/>
      <c r="E22" s="190"/>
      <c r="F22" s="110"/>
      <c r="G22" s="111"/>
      <c r="H22" s="115">
        <v>11000</v>
      </c>
      <c r="I22" s="118" t="str">
        <f t="shared" si="0"/>
        <v/>
      </c>
      <c r="J22" s="124"/>
      <c r="K22" s="129">
        <f t="shared" si="1"/>
        <v>0</v>
      </c>
      <c r="L22" s="118" t="str">
        <f t="shared" si="2"/>
        <v/>
      </c>
      <c r="M22" s="138"/>
      <c r="N22" s="141" t="str">
        <f t="shared" si="3"/>
        <v/>
      </c>
      <c r="O22" s="206">
        <f>'別紙様式２別添２ 職員ごとの賃金改善額（月別）'!F21</f>
        <v>0</v>
      </c>
      <c r="P22" s="150"/>
      <c r="Q22" s="141" t="str">
        <f t="shared" si="4"/>
        <v/>
      </c>
      <c r="R22" s="167"/>
      <c r="T22" s="214"/>
    </row>
    <row r="23" spans="2:20" ht="18" customHeight="1">
      <c r="B23" s="88">
        <v>13</v>
      </c>
      <c r="C23" s="180">
        <f>'別紙様式２別添２ 職員ごとの賃金改善額（月別）'!C22</f>
        <v>0</v>
      </c>
      <c r="D23" s="185"/>
      <c r="E23" s="190"/>
      <c r="F23" s="110"/>
      <c r="G23" s="111"/>
      <c r="H23" s="115">
        <v>11000</v>
      </c>
      <c r="I23" s="118" t="str">
        <f t="shared" si="0"/>
        <v/>
      </c>
      <c r="J23" s="124"/>
      <c r="K23" s="129">
        <f t="shared" si="1"/>
        <v>0</v>
      </c>
      <c r="L23" s="118" t="str">
        <f t="shared" si="2"/>
        <v/>
      </c>
      <c r="M23" s="138"/>
      <c r="N23" s="141" t="str">
        <f t="shared" si="3"/>
        <v/>
      </c>
      <c r="O23" s="206">
        <f>'別紙様式２別添２ 職員ごとの賃金改善額（月別）'!F22</f>
        <v>0</v>
      </c>
      <c r="P23" s="150"/>
      <c r="Q23" s="141" t="str">
        <f t="shared" si="4"/>
        <v/>
      </c>
      <c r="R23" s="167"/>
      <c r="T23" s="214"/>
    </row>
    <row r="24" spans="2:20" ht="18" customHeight="1">
      <c r="B24" s="88">
        <v>14</v>
      </c>
      <c r="C24" s="180">
        <f>'別紙様式２別添２ 職員ごとの賃金改善額（月別）'!C23</f>
        <v>0</v>
      </c>
      <c r="D24" s="185"/>
      <c r="E24" s="190"/>
      <c r="F24" s="110"/>
      <c r="G24" s="111"/>
      <c r="H24" s="115">
        <v>11000</v>
      </c>
      <c r="I24" s="118" t="str">
        <f t="shared" si="0"/>
        <v/>
      </c>
      <c r="J24" s="124"/>
      <c r="K24" s="129">
        <f t="shared" si="1"/>
        <v>0</v>
      </c>
      <c r="L24" s="118" t="str">
        <f t="shared" si="2"/>
        <v/>
      </c>
      <c r="M24" s="138"/>
      <c r="N24" s="141" t="str">
        <f t="shared" si="3"/>
        <v/>
      </c>
      <c r="O24" s="206">
        <f>'別紙様式２別添２ 職員ごとの賃金改善額（月別）'!F23</f>
        <v>0</v>
      </c>
      <c r="P24" s="150"/>
      <c r="Q24" s="141" t="str">
        <f t="shared" si="4"/>
        <v/>
      </c>
      <c r="R24" s="167"/>
      <c r="T24" s="214"/>
    </row>
    <row r="25" spans="2:20" ht="18" customHeight="1">
      <c r="B25" s="88">
        <v>15</v>
      </c>
      <c r="C25" s="180">
        <f>'別紙様式２別添２ 職員ごとの賃金改善額（月別）'!C24</f>
        <v>0</v>
      </c>
      <c r="D25" s="185"/>
      <c r="E25" s="190"/>
      <c r="F25" s="110"/>
      <c r="G25" s="111"/>
      <c r="H25" s="115">
        <v>11000</v>
      </c>
      <c r="I25" s="118" t="str">
        <f t="shared" si="0"/>
        <v/>
      </c>
      <c r="J25" s="124"/>
      <c r="K25" s="129">
        <f t="shared" si="1"/>
        <v>0</v>
      </c>
      <c r="L25" s="118" t="str">
        <f t="shared" si="2"/>
        <v/>
      </c>
      <c r="M25" s="138"/>
      <c r="N25" s="141" t="str">
        <f t="shared" si="3"/>
        <v/>
      </c>
      <c r="O25" s="206">
        <f>'別紙様式２別添２ 職員ごとの賃金改善額（月別）'!F24</f>
        <v>0</v>
      </c>
      <c r="P25" s="150"/>
      <c r="Q25" s="141" t="str">
        <f t="shared" si="4"/>
        <v/>
      </c>
      <c r="R25" s="167"/>
      <c r="T25" s="214"/>
    </row>
    <row r="26" spans="2:20" ht="18" customHeight="1">
      <c r="B26" s="88">
        <v>16</v>
      </c>
      <c r="C26" s="180">
        <f>'別紙様式２別添２ 職員ごとの賃金改善額（月別）'!C25</f>
        <v>0</v>
      </c>
      <c r="D26" s="185"/>
      <c r="E26" s="190"/>
      <c r="F26" s="110"/>
      <c r="G26" s="111"/>
      <c r="H26" s="115">
        <v>11000</v>
      </c>
      <c r="I26" s="118" t="str">
        <f t="shared" si="0"/>
        <v/>
      </c>
      <c r="J26" s="124"/>
      <c r="K26" s="129">
        <f t="shared" si="1"/>
        <v>0</v>
      </c>
      <c r="L26" s="118" t="str">
        <f t="shared" si="2"/>
        <v/>
      </c>
      <c r="M26" s="138"/>
      <c r="N26" s="141" t="str">
        <f t="shared" si="3"/>
        <v/>
      </c>
      <c r="O26" s="206">
        <f>'別紙様式２別添２ 職員ごとの賃金改善額（月別）'!F25</f>
        <v>0</v>
      </c>
      <c r="P26" s="150"/>
      <c r="Q26" s="141" t="str">
        <f t="shared" si="4"/>
        <v/>
      </c>
      <c r="R26" s="167"/>
      <c r="T26" s="214"/>
    </row>
    <row r="27" spans="2:20" ht="18" customHeight="1">
      <c r="B27" s="88">
        <v>17</v>
      </c>
      <c r="C27" s="180">
        <f>'別紙様式２別添２ 職員ごとの賃金改善額（月別）'!C26</f>
        <v>0</v>
      </c>
      <c r="D27" s="185"/>
      <c r="E27" s="190"/>
      <c r="F27" s="110"/>
      <c r="G27" s="111"/>
      <c r="H27" s="115">
        <v>11000</v>
      </c>
      <c r="I27" s="118" t="str">
        <f t="shared" si="0"/>
        <v/>
      </c>
      <c r="J27" s="124"/>
      <c r="K27" s="129">
        <f t="shared" si="1"/>
        <v>0</v>
      </c>
      <c r="L27" s="118" t="str">
        <f t="shared" si="2"/>
        <v/>
      </c>
      <c r="M27" s="138"/>
      <c r="N27" s="141" t="str">
        <f t="shared" si="3"/>
        <v/>
      </c>
      <c r="O27" s="206">
        <f>'別紙様式２別添２ 職員ごとの賃金改善額（月別）'!F26</f>
        <v>0</v>
      </c>
      <c r="P27" s="150"/>
      <c r="Q27" s="141" t="str">
        <f t="shared" si="4"/>
        <v/>
      </c>
      <c r="R27" s="167"/>
      <c r="T27" s="214"/>
    </row>
    <row r="28" spans="2:20" ht="18" customHeight="1">
      <c r="B28" s="88">
        <v>18</v>
      </c>
      <c r="C28" s="180">
        <f>'別紙様式２別添２ 職員ごとの賃金改善額（月別）'!C27</f>
        <v>0</v>
      </c>
      <c r="D28" s="185"/>
      <c r="E28" s="190"/>
      <c r="F28" s="110"/>
      <c r="G28" s="111"/>
      <c r="H28" s="115">
        <v>11000</v>
      </c>
      <c r="I28" s="118" t="str">
        <f t="shared" si="0"/>
        <v/>
      </c>
      <c r="J28" s="124"/>
      <c r="K28" s="129">
        <f t="shared" si="1"/>
        <v>0</v>
      </c>
      <c r="L28" s="118" t="str">
        <f t="shared" si="2"/>
        <v/>
      </c>
      <c r="M28" s="138"/>
      <c r="N28" s="141" t="str">
        <f t="shared" si="3"/>
        <v/>
      </c>
      <c r="O28" s="206">
        <f>'別紙様式２別添２ 職員ごとの賃金改善額（月別）'!F27</f>
        <v>0</v>
      </c>
      <c r="P28" s="150"/>
      <c r="Q28" s="141" t="str">
        <f t="shared" si="4"/>
        <v/>
      </c>
      <c r="R28" s="167"/>
      <c r="T28" s="214"/>
    </row>
    <row r="29" spans="2:20" ht="18" customHeight="1">
      <c r="B29" s="88">
        <v>19</v>
      </c>
      <c r="C29" s="180">
        <f>'別紙様式２別添２ 職員ごとの賃金改善額（月別）'!C28</f>
        <v>0</v>
      </c>
      <c r="D29" s="185"/>
      <c r="E29" s="190"/>
      <c r="F29" s="110"/>
      <c r="G29" s="111"/>
      <c r="H29" s="115">
        <v>11000</v>
      </c>
      <c r="I29" s="118" t="str">
        <f t="shared" si="0"/>
        <v/>
      </c>
      <c r="J29" s="124"/>
      <c r="K29" s="129">
        <f t="shared" si="1"/>
        <v>0</v>
      </c>
      <c r="L29" s="118" t="str">
        <f t="shared" si="2"/>
        <v/>
      </c>
      <c r="M29" s="138"/>
      <c r="N29" s="141" t="str">
        <f t="shared" si="3"/>
        <v/>
      </c>
      <c r="O29" s="206">
        <f>'別紙様式２別添２ 職員ごとの賃金改善額（月別）'!F28</f>
        <v>0</v>
      </c>
      <c r="P29" s="150"/>
      <c r="Q29" s="141" t="str">
        <f t="shared" si="4"/>
        <v/>
      </c>
      <c r="R29" s="167"/>
      <c r="T29" s="214"/>
    </row>
    <row r="30" spans="2:20" ht="18" customHeight="1">
      <c r="B30" s="88">
        <v>20</v>
      </c>
      <c r="C30" s="180">
        <f>'別紙様式２別添２ 職員ごとの賃金改善額（月別）'!C29</f>
        <v>0</v>
      </c>
      <c r="D30" s="185"/>
      <c r="E30" s="190"/>
      <c r="F30" s="110"/>
      <c r="G30" s="111"/>
      <c r="H30" s="115">
        <v>11000</v>
      </c>
      <c r="I30" s="118" t="str">
        <f t="shared" si="0"/>
        <v/>
      </c>
      <c r="J30" s="124"/>
      <c r="K30" s="129">
        <f t="shared" si="1"/>
        <v>0</v>
      </c>
      <c r="L30" s="118" t="str">
        <f t="shared" si="2"/>
        <v/>
      </c>
      <c r="M30" s="138"/>
      <c r="N30" s="141" t="str">
        <f t="shared" si="3"/>
        <v/>
      </c>
      <c r="O30" s="206">
        <f>'別紙様式２別添２ 職員ごとの賃金改善額（月別）'!F29</f>
        <v>0</v>
      </c>
      <c r="P30" s="150"/>
      <c r="Q30" s="141" t="str">
        <f t="shared" si="4"/>
        <v/>
      </c>
      <c r="R30" s="167"/>
      <c r="T30" s="214"/>
    </row>
    <row r="31" spans="2:20" ht="18" customHeight="1">
      <c r="B31" s="88">
        <v>21</v>
      </c>
      <c r="C31" s="180">
        <f>'別紙様式２別添２ 職員ごとの賃金改善額（月別）'!C30</f>
        <v>0</v>
      </c>
      <c r="D31" s="185"/>
      <c r="E31" s="190"/>
      <c r="F31" s="110"/>
      <c r="G31" s="111"/>
      <c r="H31" s="115">
        <v>11000</v>
      </c>
      <c r="I31" s="118" t="str">
        <f t="shared" si="0"/>
        <v/>
      </c>
      <c r="J31" s="124"/>
      <c r="K31" s="129">
        <f t="shared" si="1"/>
        <v>0</v>
      </c>
      <c r="L31" s="118" t="str">
        <f t="shared" si="2"/>
        <v/>
      </c>
      <c r="M31" s="138"/>
      <c r="N31" s="141" t="str">
        <f t="shared" si="3"/>
        <v/>
      </c>
      <c r="O31" s="206">
        <f>'別紙様式２別添２ 職員ごとの賃金改善額（月別）'!F30</f>
        <v>0</v>
      </c>
      <c r="P31" s="150"/>
      <c r="Q31" s="141" t="str">
        <f t="shared" si="4"/>
        <v/>
      </c>
      <c r="R31" s="167"/>
      <c r="T31" s="214"/>
    </row>
    <row r="32" spans="2:20" ht="18" customHeight="1">
      <c r="B32" s="88">
        <v>22</v>
      </c>
      <c r="C32" s="180">
        <f>'別紙様式２別添２ 職員ごとの賃金改善額（月別）'!C31</f>
        <v>0</v>
      </c>
      <c r="D32" s="185"/>
      <c r="E32" s="190"/>
      <c r="F32" s="110"/>
      <c r="G32" s="111"/>
      <c r="H32" s="115">
        <v>11000</v>
      </c>
      <c r="I32" s="118" t="str">
        <f t="shared" si="0"/>
        <v/>
      </c>
      <c r="J32" s="124"/>
      <c r="K32" s="129">
        <f t="shared" si="1"/>
        <v>0</v>
      </c>
      <c r="L32" s="118" t="str">
        <f t="shared" si="2"/>
        <v/>
      </c>
      <c r="M32" s="138"/>
      <c r="N32" s="141" t="str">
        <f t="shared" si="3"/>
        <v/>
      </c>
      <c r="O32" s="206">
        <f>'別紙様式２別添２ 職員ごとの賃金改善額（月別）'!F31</f>
        <v>0</v>
      </c>
      <c r="P32" s="150"/>
      <c r="Q32" s="141" t="str">
        <f t="shared" si="4"/>
        <v/>
      </c>
      <c r="R32" s="167"/>
      <c r="T32" s="214"/>
    </row>
    <row r="33" spans="2:21" ht="18" customHeight="1">
      <c r="B33" s="88">
        <v>23</v>
      </c>
      <c r="C33" s="180">
        <f>'別紙様式２別添２ 職員ごとの賃金改善額（月別）'!C32</f>
        <v>0</v>
      </c>
      <c r="D33" s="185"/>
      <c r="E33" s="190"/>
      <c r="F33" s="110"/>
      <c r="G33" s="111"/>
      <c r="H33" s="115">
        <v>11000</v>
      </c>
      <c r="I33" s="118" t="str">
        <f t="shared" si="0"/>
        <v/>
      </c>
      <c r="J33" s="124"/>
      <c r="K33" s="129">
        <f t="shared" si="1"/>
        <v>0</v>
      </c>
      <c r="L33" s="118" t="str">
        <f t="shared" si="2"/>
        <v/>
      </c>
      <c r="M33" s="138"/>
      <c r="N33" s="141" t="str">
        <f t="shared" si="3"/>
        <v/>
      </c>
      <c r="O33" s="206">
        <f>'別紙様式２別添２ 職員ごとの賃金改善額（月別）'!F32</f>
        <v>0</v>
      </c>
      <c r="P33" s="150"/>
      <c r="Q33" s="141" t="str">
        <f t="shared" si="4"/>
        <v/>
      </c>
      <c r="R33" s="167"/>
      <c r="T33" s="214"/>
    </row>
    <row r="34" spans="2:21" ht="18" customHeight="1">
      <c r="B34" s="88">
        <v>24</v>
      </c>
      <c r="C34" s="180">
        <f>'別紙様式２別添２ 職員ごとの賃金改善額（月別）'!C33</f>
        <v>0</v>
      </c>
      <c r="D34" s="185"/>
      <c r="E34" s="190"/>
      <c r="F34" s="110"/>
      <c r="G34" s="111"/>
      <c r="H34" s="115">
        <v>11000</v>
      </c>
      <c r="I34" s="118" t="str">
        <f t="shared" si="0"/>
        <v/>
      </c>
      <c r="J34" s="124"/>
      <c r="K34" s="129">
        <f t="shared" si="1"/>
        <v>0</v>
      </c>
      <c r="L34" s="118" t="str">
        <f t="shared" si="2"/>
        <v/>
      </c>
      <c r="M34" s="138"/>
      <c r="N34" s="141" t="str">
        <f t="shared" si="3"/>
        <v/>
      </c>
      <c r="O34" s="206">
        <f>'別紙様式２別添２ 職員ごとの賃金改善額（月別）'!F33</f>
        <v>0</v>
      </c>
      <c r="P34" s="150"/>
      <c r="Q34" s="141" t="str">
        <f t="shared" si="4"/>
        <v/>
      </c>
      <c r="R34" s="167"/>
      <c r="T34" s="214"/>
    </row>
    <row r="35" spans="2:21" ht="18" customHeight="1">
      <c r="B35" s="88">
        <v>25</v>
      </c>
      <c r="C35" s="180">
        <f>'別紙様式２別添２ 職員ごとの賃金改善額（月別）'!C34</f>
        <v>0</v>
      </c>
      <c r="D35" s="185"/>
      <c r="E35" s="190"/>
      <c r="F35" s="110"/>
      <c r="G35" s="111"/>
      <c r="H35" s="115">
        <v>11000</v>
      </c>
      <c r="I35" s="118" t="str">
        <f t="shared" si="0"/>
        <v/>
      </c>
      <c r="J35" s="124"/>
      <c r="K35" s="129">
        <f t="shared" si="1"/>
        <v>0</v>
      </c>
      <c r="L35" s="118" t="str">
        <f t="shared" si="2"/>
        <v/>
      </c>
      <c r="M35" s="138"/>
      <c r="N35" s="141" t="str">
        <f t="shared" si="3"/>
        <v/>
      </c>
      <c r="O35" s="206">
        <f>'別紙様式２別添２ 職員ごとの賃金改善額（月別）'!F34</f>
        <v>0</v>
      </c>
      <c r="P35" s="150"/>
      <c r="Q35" s="141" t="str">
        <f t="shared" si="4"/>
        <v/>
      </c>
      <c r="R35" s="167"/>
      <c r="T35" s="214"/>
    </row>
    <row r="36" spans="2:21" ht="18" customHeight="1">
      <c r="B36" s="88">
        <v>26</v>
      </c>
      <c r="C36" s="180">
        <f>'別紙様式２別添２ 職員ごとの賃金改善額（月別）'!C35</f>
        <v>0</v>
      </c>
      <c r="D36" s="185"/>
      <c r="E36" s="190"/>
      <c r="F36" s="110"/>
      <c r="G36" s="111"/>
      <c r="H36" s="115">
        <v>11000</v>
      </c>
      <c r="I36" s="118" t="str">
        <f t="shared" si="0"/>
        <v/>
      </c>
      <c r="J36" s="124"/>
      <c r="K36" s="129">
        <f t="shared" si="1"/>
        <v>0</v>
      </c>
      <c r="L36" s="118" t="str">
        <f t="shared" si="2"/>
        <v/>
      </c>
      <c r="M36" s="138"/>
      <c r="N36" s="141" t="str">
        <f t="shared" si="3"/>
        <v/>
      </c>
      <c r="O36" s="206">
        <f>'別紙様式２別添２ 職員ごとの賃金改善額（月別）'!F35</f>
        <v>0</v>
      </c>
      <c r="P36" s="150"/>
      <c r="Q36" s="141" t="str">
        <f t="shared" si="4"/>
        <v/>
      </c>
      <c r="R36" s="167"/>
      <c r="T36" s="214"/>
    </row>
    <row r="37" spans="2:21" ht="18" customHeight="1">
      <c r="B37" s="88">
        <v>27</v>
      </c>
      <c r="C37" s="180">
        <f>'別紙様式２別添２ 職員ごとの賃金改善額（月別）'!C36</f>
        <v>0</v>
      </c>
      <c r="D37" s="185"/>
      <c r="E37" s="190"/>
      <c r="F37" s="110"/>
      <c r="G37" s="111"/>
      <c r="H37" s="115">
        <v>11000</v>
      </c>
      <c r="I37" s="118" t="str">
        <f t="shared" si="0"/>
        <v/>
      </c>
      <c r="J37" s="124"/>
      <c r="K37" s="129">
        <f t="shared" si="1"/>
        <v>0</v>
      </c>
      <c r="L37" s="118" t="str">
        <f t="shared" si="2"/>
        <v/>
      </c>
      <c r="M37" s="138"/>
      <c r="N37" s="141" t="str">
        <f t="shared" si="3"/>
        <v/>
      </c>
      <c r="O37" s="206">
        <f>'別紙様式２別添２ 職員ごとの賃金改善額（月別）'!F36</f>
        <v>0</v>
      </c>
      <c r="P37" s="150"/>
      <c r="Q37" s="141" t="str">
        <f t="shared" si="4"/>
        <v/>
      </c>
      <c r="R37" s="167"/>
      <c r="T37" s="214"/>
    </row>
    <row r="38" spans="2:21" ht="18" customHeight="1">
      <c r="B38" s="88">
        <v>28</v>
      </c>
      <c r="C38" s="180">
        <f>'別紙様式２別添２ 職員ごとの賃金改善額（月別）'!C37</f>
        <v>0</v>
      </c>
      <c r="D38" s="185"/>
      <c r="E38" s="190"/>
      <c r="F38" s="110"/>
      <c r="G38" s="111"/>
      <c r="H38" s="115">
        <v>11000</v>
      </c>
      <c r="I38" s="118" t="str">
        <f t="shared" si="0"/>
        <v/>
      </c>
      <c r="J38" s="124"/>
      <c r="K38" s="129">
        <f t="shared" si="1"/>
        <v>0</v>
      </c>
      <c r="L38" s="118" t="str">
        <f t="shared" si="2"/>
        <v/>
      </c>
      <c r="M38" s="138"/>
      <c r="N38" s="141" t="str">
        <f t="shared" si="3"/>
        <v/>
      </c>
      <c r="O38" s="206">
        <f>'別紙様式２別添２ 職員ごとの賃金改善額（月別）'!F37</f>
        <v>0</v>
      </c>
      <c r="P38" s="150"/>
      <c r="Q38" s="141" t="str">
        <f t="shared" si="4"/>
        <v/>
      </c>
      <c r="R38" s="167"/>
      <c r="T38" s="214"/>
    </row>
    <row r="39" spans="2:21" ht="18" customHeight="1">
      <c r="B39" s="88">
        <v>29</v>
      </c>
      <c r="C39" s="180">
        <f>'別紙様式２別添２ 職員ごとの賃金改善額（月別）'!C38</f>
        <v>0</v>
      </c>
      <c r="D39" s="185"/>
      <c r="E39" s="190"/>
      <c r="F39" s="110"/>
      <c r="G39" s="111"/>
      <c r="H39" s="115">
        <v>11000</v>
      </c>
      <c r="I39" s="118" t="str">
        <f t="shared" si="0"/>
        <v/>
      </c>
      <c r="J39" s="124"/>
      <c r="K39" s="129">
        <f t="shared" si="1"/>
        <v>0</v>
      </c>
      <c r="L39" s="118" t="str">
        <f t="shared" si="2"/>
        <v/>
      </c>
      <c r="M39" s="138"/>
      <c r="N39" s="141" t="str">
        <f t="shared" si="3"/>
        <v/>
      </c>
      <c r="O39" s="206">
        <f>'別紙様式２別添２ 職員ごとの賃金改善額（月別）'!F38</f>
        <v>0</v>
      </c>
      <c r="P39" s="150"/>
      <c r="Q39" s="141" t="str">
        <f t="shared" si="4"/>
        <v/>
      </c>
      <c r="R39" s="167"/>
      <c r="T39" s="214"/>
    </row>
    <row r="40" spans="2:21" ht="18" customHeight="1">
      <c r="B40" s="88">
        <v>30</v>
      </c>
      <c r="C40" s="180">
        <f>'別紙様式２別添２ 職員ごとの賃金改善額（月別）'!C39</f>
        <v>0</v>
      </c>
      <c r="D40" s="185"/>
      <c r="E40" s="190"/>
      <c r="F40" s="110"/>
      <c r="G40" s="111"/>
      <c r="H40" s="115">
        <v>11000</v>
      </c>
      <c r="I40" s="118" t="str">
        <f t="shared" si="0"/>
        <v/>
      </c>
      <c r="J40" s="124"/>
      <c r="K40" s="129">
        <f t="shared" si="1"/>
        <v>0</v>
      </c>
      <c r="L40" s="118" t="str">
        <f t="shared" si="2"/>
        <v/>
      </c>
      <c r="M40" s="138"/>
      <c r="N40" s="141" t="str">
        <f t="shared" si="3"/>
        <v/>
      </c>
      <c r="O40" s="206">
        <f>'別紙様式２別添２ 職員ごとの賃金改善額（月別）'!F39</f>
        <v>0</v>
      </c>
      <c r="P40" s="114"/>
      <c r="Q40" s="141" t="str">
        <f t="shared" si="4"/>
        <v/>
      </c>
      <c r="R40" s="167"/>
      <c r="T40" s="214"/>
    </row>
    <row r="41" spans="2:21" ht="18" customHeight="1">
      <c r="B41" s="89" t="s">
        <v>48</v>
      </c>
      <c r="C41" s="96"/>
      <c r="D41" s="96"/>
      <c r="E41" s="96"/>
      <c r="F41" s="96"/>
      <c r="G41" s="112"/>
      <c r="H41" s="112"/>
      <c r="I41" s="119">
        <f>SUM(I11:I40)</f>
        <v>0</v>
      </c>
      <c r="J41" s="125"/>
      <c r="K41" s="130"/>
      <c r="L41" s="135">
        <f>SUM(L11:L40)</f>
        <v>0</v>
      </c>
      <c r="M41" s="139">
        <f>SUM(M11:M40)</f>
        <v>0</v>
      </c>
      <c r="N41" s="142">
        <f>SUM(N11:N40)</f>
        <v>0</v>
      </c>
      <c r="O41" s="142">
        <f>SUM(O11:O40)</f>
        <v>0</v>
      </c>
      <c r="P41" s="151"/>
      <c r="Q41" s="158" t="str">
        <f t="shared" si="4"/>
        <v/>
      </c>
      <c r="R41" s="168"/>
      <c r="T41" s="214"/>
    </row>
    <row r="42" spans="2:21" s="82" customFormat="1" ht="18" customHeight="1">
      <c r="B42" s="82" t="s">
        <v>15</v>
      </c>
      <c r="C42" s="91"/>
      <c r="D42" s="91"/>
      <c r="E42" s="91"/>
      <c r="F42" s="91"/>
      <c r="G42" s="91"/>
      <c r="H42" s="91"/>
      <c r="I42" s="91"/>
      <c r="J42" s="91"/>
      <c r="K42" s="91"/>
      <c r="L42" s="91"/>
      <c r="M42" s="91"/>
      <c r="N42" s="91"/>
      <c r="O42" s="146"/>
      <c r="P42" s="146"/>
      <c r="Q42" s="146"/>
      <c r="R42" s="146"/>
      <c r="S42" s="146"/>
      <c r="T42" s="146"/>
      <c r="U42" s="146"/>
    </row>
    <row r="43" spans="2:21" s="82" customFormat="1" ht="18" customHeight="1">
      <c r="B43" s="82" t="s">
        <v>39</v>
      </c>
      <c r="C43" s="91"/>
      <c r="D43" s="91"/>
      <c r="E43" s="91"/>
      <c r="F43" s="91"/>
      <c r="G43" s="91"/>
      <c r="H43" s="91"/>
      <c r="I43" s="91"/>
      <c r="J43" s="91"/>
      <c r="K43" s="91"/>
      <c r="L43" s="91"/>
      <c r="M43" s="91"/>
      <c r="N43" s="91"/>
      <c r="O43" s="146"/>
      <c r="P43" s="146"/>
      <c r="Q43" s="146"/>
      <c r="R43" s="146"/>
      <c r="S43" s="146"/>
      <c r="T43" s="146"/>
      <c r="U43" s="146"/>
    </row>
    <row r="44" spans="2:21" s="82" customFormat="1" ht="18" customHeight="1">
      <c r="B44" s="90" t="s">
        <v>36</v>
      </c>
      <c r="C44" s="91"/>
      <c r="D44" s="91"/>
      <c r="E44" s="91"/>
      <c r="F44" s="91"/>
      <c r="G44" s="91"/>
      <c r="H44" s="91"/>
      <c r="I44" s="91"/>
      <c r="J44" s="91"/>
      <c r="K44" s="91"/>
      <c r="L44" s="91"/>
      <c r="M44" s="91"/>
      <c r="N44" s="91"/>
      <c r="O44" s="146"/>
      <c r="P44" s="146"/>
      <c r="Q44" s="146"/>
      <c r="R44" s="146"/>
      <c r="S44" s="146"/>
      <c r="T44" s="146"/>
      <c r="U44" s="146"/>
    </row>
    <row r="45" spans="2:21" s="82" customFormat="1" ht="18" customHeight="1">
      <c r="B45" s="91"/>
      <c r="C45" s="91"/>
      <c r="D45" s="91"/>
      <c r="E45" s="91"/>
      <c r="F45" s="91"/>
      <c r="G45" s="91"/>
      <c r="H45" s="91"/>
      <c r="I45" s="91"/>
      <c r="J45" s="91"/>
      <c r="K45" s="91"/>
      <c r="L45" s="91"/>
      <c r="M45" s="91"/>
      <c r="N45" s="91"/>
      <c r="O45" s="146"/>
      <c r="P45" s="146"/>
      <c r="Q45" s="146"/>
      <c r="R45" s="146"/>
      <c r="S45" s="146"/>
      <c r="T45" s="146"/>
      <c r="U45" s="146"/>
    </row>
    <row r="46" spans="2:21" ht="18" customHeight="1">
      <c r="B46" s="82" t="s">
        <v>14</v>
      </c>
    </row>
    <row r="47" spans="2:21" ht="27" customHeight="1">
      <c r="B47" s="176" t="s">
        <v>32</v>
      </c>
      <c r="C47" s="181" t="s">
        <v>35</v>
      </c>
      <c r="D47" s="186"/>
      <c r="E47" s="191"/>
      <c r="F47" s="113" t="s">
        <v>34</v>
      </c>
      <c r="G47" s="113" t="s">
        <v>54</v>
      </c>
      <c r="H47" s="113" t="s">
        <v>88</v>
      </c>
      <c r="I47" s="113" t="s">
        <v>83</v>
      </c>
      <c r="J47" s="196" t="s">
        <v>84</v>
      </c>
      <c r="K47" s="199"/>
      <c r="L47" s="202"/>
      <c r="M47" s="113" t="s">
        <v>87</v>
      </c>
      <c r="N47" s="113" t="s">
        <v>12</v>
      </c>
      <c r="O47" s="147" t="s">
        <v>117</v>
      </c>
      <c r="P47" s="152"/>
      <c r="Q47" s="159"/>
      <c r="R47" s="113" t="s">
        <v>114</v>
      </c>
      <c r="S47" s="113" t="s">
        <v>0</v>
      </c>
      <c r="T47" s="176" t="s">
        <v>101</v>
      </c>
    </row>
    <row r="48" spans="2:21" ht="27" customHeight="1">
      <c r="B48" s="177"/>
      <c r="C48" s="182"/>
      <c r="D48" s="187"/>
      <c r="E48" s="192"/>
      <c r="F48" s="150"/>
      <c r="G48" s="150"/>
      <c r="H48" s="150"/>
      <c r="I48" s="150"/>
      <c r="J48" s="197" t="s">
        <v>85</v>
      </c>
      <c r="K48" s="200" t="s">
        <v>38</v>
      </c>
      <c r="L48" s="203" t="s">
        <v>86</v>
      </c>
      <c r="M48" s="150"/>
      <c r="N48" s="150"/>
      <c r="O48" s="207"/>
      <c r="P48" s="208" t="s">
        <v>112</v>
      </c>
      <c r="Q48" s="212" t="s">
        <v>113</v>
      </c>
      <c r="R48" s="150"/>
      <c r="S48" s="150"/>
      <c r="T48" s="177"/>
    </row>
    <row r="49" spans="2:20" ht="15" customHeight="1">
      <c r="B49" s="178"/>
      <c r="C49" s="183"/>
      <c r="D49" s="188"/>
      <c r="E49" s="193"/>
      <c r="F49" s="114"/>
      <c r="G49" s="114"/>
      <c r="H49" s="114"/>
      <c r="I49" s="114"/>
      <c r="J49" s="198"/>
      <c r="K49" s="201"/>
      <c r="L49" s="204"/>
      <c r="M49" s="114"/>
      <c r="N49" s="114"/>
      <c r="O49" s="148"/>
      <c r="P49" s="209"/>
      <c r="Q49" s="213"/>
      <c r="R49" s="114"/>
      <c r="S49" s="114"/>
      <c r="T49" s="178"/>
    </row>
    <row r="50" spans="2:20" ht="18" customHeight="1">
      <c r="B50" s="86"/>
      <c r="C50" s="86"/>
      <c r="D50" s="99"/>
      <c r="E50" s="104"/>
      <c r="F50" s="109"/>
      <c r="G50" s="109"/>
      <c r="H50" s="109"/>
      <c r="I50" s="116"/>
      <c r="J50" s="122"/>
      <c r="K50" s="127"/>
      <c r="L50" s="134"/>
      <c r="M50" s="136"/>
      <c r="N50" s="109"/>
      <c r="O50" s="149"/>
      <c r="P50" s="154"/>
      <c r="Q50" s="161"/>
      <c r="R50" s="113"/>
      <c r="S50" s="136"/>
      <c r="T50" s="109"/>
    </row>
    <row r="51" spans="2:20" ht="18" customHeight="1">
      <c r="B51" s="87">
        <v>1</v>
      </c>
      <c r="C51" s="179">
        <f>'別紙様式２別添２ 職員ごとの賃金改善額（月別）'!C49</f>
        <v>0</v>
      </c>
      <c r="D51" s="184"/>
      <c r="E51" s="189"/>
      <c r="F51" s="110"/>
      <c r="G51" s="194"/>
      <c r="H51" s="115">
        <v>11000</v>
      </c>
      <c r="I51" s="117" t="str">
        <f t="shared" ref="I51:I80" si="5">IF(G51="常勤職員",1,"")</f>
        <v/>
      </c>
      <c r="J51" s="123"/>
      <c r="K51" s="129">
        <f t="shared" ref="K51:K80" si="6">$K$50</f>
        <v>0</v>
      </c>
      <c r="L51" s="117" t="str">
        <f t="shared" ref="L51:L80" si="7">IFERROR(J51/K51,"")</f>
        <v/>
      </c>
      <c r="M51" s="137"/>
      <c r="N51" s="140" t="str">
        <f t="shared" ref="N51:N80" si="8">IFERROR(IF(G51="常勤職員",H51*I51*M51,H51*L51*M51),"")</f>
        <v/>
      </c>
      <c r="O51" s="205">
        <f>'別紙様式２別添２ 職員ごとの賃金改善額（月別）'!V49</f>
        <v>0</v>
      </c>
      <c r="P51" s="210">
        <f>'別紙様式２別添２ 職員ごとの賃金改善額（月別）'!W49</f>
        <v>0</v>
      </c>
      <c r="Q51" s="162">
        <f>'別紙様式２別添２ 職員ごとの賃金改善額（月別）'!X49</f>
        <v>0</v>
      </c>
      <c r="R51" s="150"/>
      <c r="S51" s="140" t="str">
        <f t="shared" ref="S51:S81" si="9">IFERROR(ROUND(O51/M51,0),"")</f>
        <v/>
      </c>
      <c r="T51" s="166"/>
    </row>
    <row r="52" spans="2:20" ht="18" customHeight="1">
      <c r="B52" s="88">
        <v>2</v>
      </c>
      <c r="C52" s="180">
        <f>'別紙様式２別添２ 職員ごとの賃金改善額（月別）'!C50</f>
        <v>0</v>
      </c>
      <c r="D52" s="185"/>
      <c r="E52" s="190"/>
      <c r="F52" s="110"/>
      <c r="G52" s="195"/>
      <c r="H52" s="115">
        <v>11000</v>
      </c>
      <c r="I52" s="118" t="str">
        <f t="shared" si="5"/>
        <v/>
      </c>
      <c r="J52" s="124"/>
      <c r="K52" s="129">
        <f t="shared" si="6"/>
        <v>0</v>
      </c>
      <c r="L52" s="118" t="str">
        <f t="shared" si="7"/>
        <v/>
      </c>
      <c r="M52" s="138"/>
      <c r="N52" s="141" t="str">
        <f t="shared" si="8"/>
        <v/>
      </c>
      <c r="O52" s="206">
        <f>'別紙様式２別添２ 職員ごとの賃金改善額（月別）'!V50</f>
        <v>0</v>
      </c>
      <c r="P52" s="211">
        <f>'別紙様式２別添２ 職員ごとの賃金改善額（月別）'!W50</f>
        <v>0</v>
      </c>
      <c r="Q52" s="163">
        <f>'別紙様式２別添２ 職員ごとの賃金改善額（月別）'!X50</f>
        <v>0</v>
      </c>
      <c r="R52" s="150"/>
      <c r="S52" s="141" t="str">
        <f t="shared" si="9"/>
        <v/>
      </c>
      <c r="T52" s="167"/>
    </row>
    <row r="53" spans="2:20" ht="18" customHeight="1">
      <c r="B53" s="88">
        <v>3</v>
      </c>
      <c r="C53" s="180">
        <f>'別紙様式２別添２ 職員ごとの賃金改善額（月別）'!C51</f>
        <v>0</v>
      </c>
      <c r="D53" s="185"/>
      <c r="E53" s="190"/>
      <c r="F53" s="110"/>
      <c r="G53" s="195"/>
      <c r="H53" s="115">
        <v>11000</v>
      </c>
      <c r="I53" s="118" t="str">
        <f t="shared" si="5"/>
        <v/>
      </c>
      <c r="J53" s="124"/>
      <c r="K53" s="129">
        <f t="shared" si="6"/>
        <v>0</v>
      </c>
      <c r="L53" s="118" t="str">
        <f t="shared" si="7"/>
        <v/>
      </c>
      <c r="M53" s="138"/>
      <c r="N53" s="141" t="str">
        <f t="shared" si="8"/>
        <v/>
      </c>
      <c r="O53" s="206">
        <f>'別紙様式２別添２ 職員ごとの賃金改善額（月別）'!V51</f>
        <v>0</v>
      </c>
      <c r="P53" s="211">
        <f>'別紙様式２別添２ 職員ごとの賃金改善額（月別）'!W51</f>
        <v>0</v>
      </c>
      <c r="Q53" s="163">
        <f>'別紙様式２別添２ 職員ごとの賃金改善額（月別）'!X51</f>
        <v>0</v>
      </c>
      <c r="R53" s="150"/>
      <c r="S53" s="141" t="str">
        <f t="shared" si="9"/>
        <v/>
      </c>
      <c r="T53" s="167"/>
    </row>
    <row r="54" spans="2:20" ht="18" customHeight="1">
      <c r="B54" s="88">
        <v>4</v>
      </c>
      <c r="C54" s="180">
        <f>'別紙様式２別添２ 職員ごとの賃金改善額（月別）'!C52</f>
        <v>0</v>
      </c>
      <c r="D54" s="185"/>
      <c r="E54" s="190"/>
      <c r="F54" s="110"/>
      <c r="G54" s="195"/>
      <c r="H54" s="115">
        <v>11000</v>
      </c>
      <c r="I54" s="118" t="str">
        <f t="shared" si="5"/>
        <v/>
      </c>
      <c r="J54" s="124"/>
      <c r="K54" s="129">
        <f t="shared" si="6"/>
        <v>0</v>
      </c>
      <c r="L54" s="118" t="str">
        <f t="shared" si="7"/>
        <v/>
      </c>
      <c r="M54" s="138"/>
      <c r="N54" s="141" t="str">
        <f t="shared" si="8"/>
        <v/>
      </c>
      <c r="O54" s="206">
        <f>'別紙様式２別添２ 職員ごとの賃金改善額（月別）'!V52</f>
        <v>0</v>
      </c>
      <c r="P54" s="211">
        <f>'別紙様式２別添２ 職員ごとの賃金改善額（月別）'!W52</f>
        <v>0</v>
      </c>
      <c r="Q54" s="163">
        <f>'別紙様式２別添２ 職員ごとの賃金改善額（月別）'!X52</f>
        <v>0</v>
      </c>
      <c r="R54" s="150"/>
      <c r="S54" s="141" t="str">
        <f t="shared" si="9"/>
        <v/>
      </c>
      <c r="T54" s="167"/>
    </row>
    <row r="55" spans="2:20" ht="18" customHeight="1">
      <c r="B55" s="88">
        <v>5</v>
      </c>
      <c r="C55" s="180">
        <f>'別紙様式２別添２ 職員ごとの賃金改善額（月別）'!C53</f>
        <v>0</v>
      </c>
      <c r="D55" s="185"/>
      <c r="E55" s="190"/>
      <c r="F55" s="110"/>
      <c r="G55" s="195"/>
      <c r="H55" s="115">
        <v>11000</v>
      </c>
      <c r="I55" s="118" t="str">
        <f t="shared" si="5"/>
        <v/>
      </c>
      <c r="J55" s="124"/>
      <c r="K55" s="129">
        <f t="shared" si="6"/>
        <v>0</v>
      </c>
      <c r="L55" s="118" t="str">
        <f t="shared" si="7"/>
        <v/>
      </c>
      <c r="M55" s="138"/>
      <c r="N55" s="141" t="str">
        <f t="shared" si="8"/>
        <v/>
      </c>
      <c r="O55" s="206">
        <f>'別紙様式２別添２ 職員ごとの賃金改善額（月別）'!V53</f>
        <v>0</v>
      </c>
      <c r="P55" s="211">
        <f>'別紙様式２別添２ 職員ごとの賃金改善額（月別）'!W53</f>
        <v>0</v>
      </c>
      <c r="Q55" s="163">
        <f>'別紙様式２別添２ 職員ごとの賃金改善額（月別）'!X53</f>
        <v>0</v>
      </c>
      <c r="R55" s="150"/>
      <c r="S55" s="141" t="str">
        <f t="shared" si="9"/>
        <v/>
      </c>
      <c r="T55" s="167"/>
    </row>
    <row r="56" spans="2:20" ht="18" customHeight="1">
      <c r="B56" s="88">
        <v>6</v>
      </c>
      <c r="C56" s="180">
        <f>'別紙様式２別添２ 職員ごとの賃金改善額（月別）'!C54</f>
        <v>0</v>
      </c>
      <c r="D56" s="185"/>
      <c r="E56" s="190"/>
      <c r="F56" s="110"/>
      <c r="G56" s="195"/>
      <c r="H56" s="115">
        <v>11000</v>
      </c>
      <c r="I56" s="118" t="str">
        <f t="shared" si="5"/>
        <v/>
      </c>
      <c r="J56" s="124"/>
      <c r="K56" s="129">
        <f t="shared" si="6"/>
        <v>0</v>
      </c>
      <c r="L56" s="118" t="str">
        <f t="shared" si="7"/>
        <v/>
      </c>
      <c r="M56" s="138"/>
      <c r="N56" s="141" t="str">
        <f t="shared" si="8"/>
        <v/>
      </c>
      <c r="O56" s="206">
        <f>'別紙様式２別添２ 職員ごとの賃金改善額（月別）'!V54</f>
        <v>0</v>
      </c>
      <c r="P56" s="211">
        <f>'別紙様式２別添２ 職員ごとの賃金改善額（月別）'!W54</f>
        <v>0</v>
      </c>
      <c r="Q56" s="163">
        <f>'別紙様式２別添２ 職員ごとの賃金改善額（月別）'!X54</f>
        <v>0</v>
      </c>
      <c r="R56" s="150"/>
      <c r="S56" s="141" t="str">
        <f t="shared" si="9"/>
        <v/>
      </c>
      <c r="T56" s="167"/>
    </row>
    <row r="57" spans="2:20" ht="18" customHeight="1">
      <c r="B57" s="88">
        <v>7</v>
      </c>
      <c r="C57" s="180">
        <f>'別紙様式２別添２ 職員ごとの賃金改善額（月別）'!C55</f>
        <v>0</v>
      </c>
      <c r="D57" s="185"/>
      <c r="E57" s="190"/>
      <c r="F57" s="110"/>
      <c r="G57" s="195"/>
      <c r="H57" s="115">
        <v>11000</v>
      </c>
      <c r="I57" s="118" t="str">
        <f t="shared" si="5"/>
        <v/>
      </c>
      <c r="J57" s="124"/>
      <c r="K57" s="129">
        <f t="shared" si="6"/>
        <v>0</v>
      </c>
      <c r="L57" s="118" t="str">
        <f t="shared" si="7"/>
        <v/>
      </c>
      <c r="M57" s="138"/>
      <c r="N57" s="141" t="str">
        <f t="shared" si="8"/>
        <v/>
      </c>
      <c r="O57" s="206">
        <f>'別紙様式２別添２ 職員ごとの賃金改善額（月別）'!V55</f>
        <v>0</v>
      </c>
      <c r="P57" s="211">
        <f>'別紙様式２別添２ 職員ごとの賃金改善額（月別）'!W55</f>
        <v>0</v>
      </c>
      <c r="Q57" s="163">
        <f>'別紙様式２別添２ 職員ごとの賃金改善額（月別）'!X55</f>
        <v>0</v>
      </c>
      <c r="R57" s="150"/>
      <c r="S57" s="141" t="str">
        <f t="shared" si="9"/>
        <v/>
      </c>
      <c r="T57" s="167"/>
    </row>
    <row r="58" spans="2:20" ht="18" customHeight="1">
      <c r="B58" s="88">
        <v>8</v>
      </c>
      <c r="C58" s="180">
        <f>'別紙様式２別添２ 職員ごとの賃金改善額（月別）'!C56</f>
        <v>0</v>
      </c>
      <c r="D58" s="185"/>
      <c r="E58" s="190"/>
      <c r="F58" s="110"/>
      <c r="G58" s="195"/>
      <c r="H58" s="115">
        <v>11000</v>
      </c>
      <c r="I58" s="118" t="str">
        <f t="shared" si="5"/>
        <v/>
      </c>
      <c r="J58" s="124"/>
      <c r="K58" s="129">
        <f t="shared" si="6"/>
        <v>0</v>
      </c>
      <c r="L58" s="118" t="str">
        <f t="shared" si="7"/>
        <v/>
      </c>
      <c r="M58" s="138"/>
      <c r="N58" s="141" t="str">
        <f t="shared" si="8"/>
        <v/>
      </c>
      <c r="O58" s="206">
        <f>'別紙様式２別添２ 職員ごとの賃金改善額（月別）'!V56</f>
        <v>0</v>
      </c>
      <c r="P58" s="211">
        <f>'別紙様式２別添２ 職員ごとの賃金改善額（月別）'!W56</f>
        <v>0</v>
      </c>
      <c r="Q58" s="163">
        <f>'別紙様式２別添２ 職員ごとの賃金改善額（月別）'!X56</f>
        <v>0</v>
      </c>
      <c r="R58" s="150"/>
      <c r="S58" s="141" t="str">
        <f t="shared" si="9"/>
        <v/>
      </c>
      <c r="T58" s="167"/>
    </row>
    <row r="59" spans="2:20" ht="18" customHeight="1">
      <c r="B59" s="88">
        <v>9</v>
      </c>
      <c r="C59" s="180">
        <f>'別紙様式２別添２ 職員ごとの賃金改善額（月別）'!C57</f>
        <v>0</v>
      </c>
      <c r="D59" s="185"/>
      <c r="E59" s="190"/>
      <c r="F59" s="110"/>
      <c r="G59" s="195"/>
      <c r="H59" s="115">
        <v>11000</v>
      </c>
      <c r="I59" s="118" t="str">
        <f t="shared" si="5"/>
        <v/>
      </c>
      <c r="J59" s="124"/>
      <c r="K59" s="129">
        <f t="shared" si="6"/>
        <v>0</v>
      </c>
      <c r="L59" s="118" t="str">
        <f t="shared" si="7"/>
        <v/>
      </c>
      <c r="M59" s="138"/>
      <c r="N59" s="141" t="str">
        <f t="shared" si="8"/>
        <v/>
      </c>
      <c r="O59" s="206">
        <f>'別紙様式２別添２ 職員ごとの賃金改善額（月別）'!V57</f>
        <v>0</v>
      </c>
      <c r="P59" s="211">
        <f>'別紙様式２別添２ 職員ごとの賃金改善額（月別）'!W57</f>
        <v>0</v>
      </c>
      <c r="Q59" s="163">
        <f>'別紙様式２別添２ 職員ごとの賃金改善額（月別）'!X57</f>
        <v>0</v>
      </c>
      <c r="R59" s="150"/>
      <c r="S59" s="141" t="str">
        <f t="shared" si="9"/>
        <v/>
      </c>
      <c r="T59" s="167"/>
    </row>
    <row r="60" spans="2:20" ht="18" customHeight="1">
      <c r="B60" s="88">
        <v>10</v>
      </c>
      <c r="C60" s="180">
        <f>'別紙様式２別添２ 職員ごとの賃金改善額（月別）'!C58</f>
        <v>0</v>
      </c>
      <c r="D60" s="185"/>
      <c r="E60" s="190"/>
      <c r="F60" s="110"/>
      <c r="G60" s="195"/>
      <c r="H60" s="115">
        <v>11000</v>
      </c>
      <c r="I60" s="118" t="str">
        <f t="shared" si="5"/>
        <v/>
      </c>
      <c r="J60" s="124"/>
      <c r="K60" s="129">
        <f t="shared" si="6"/>
        <v>0</v>
      </c>
      <c r="L60" s="118" t="str">
        <f t="shared" si="7"/>
        <v/>
      </c>
      <c r="M60" s="138"/>
      <c r="N60" s="141" t="str">
        <f t="shared" si="8"/>
        <v/>
      </c>
      <c r="O60" s="206">
        <f>'別紙様式２別添２ 職員ごとの賃金改善額（月別）'!V58</f>
        <v>0</v>
      </c>
      <c r="P60" s="211">
        <f>'別紙様式２別添２ 職員ごとの賃金改善額（月別）'!W58</f>
        <v>0</v>
      </c>
      <c r="Q60" s="163">
        <f>'別紙様式２別添２ 職員ごとの賃金改善額（月別）'!X58</f>
        <v>0</v>
      </c>
      <c r="R60" s="150"/>
      <c r="S60" s="141" t="str">
        <f t="shared" si="9"/>
        <v/>
      </c>
      <c r="T60" s="167"/>
    </row>
    <row r="61" spans="2:20" ht="18" customHeight="1">
      <c r="B61" s="88">
        <v>11</v>
      </c>
      <c r="C61" s="180">
        <f>'別紙様式２別添２ 職員ごとの賃金改善額（月別）'!C59</f>
        <v>0</v>
      </c>
      <c r="D61" s="185"/>
      <c r="E61" s="190"/>
      <c r="F61" s="110"/>
      <c r="G61" s="195"/>
      <c r="H61" s="115">
        <v>11000</v>
      </c>
      <c r="I61" s="118" t="str">
        <f t="shared" si="5"/>
        <v/>
      </c>
      <c r="J61" s="124"/>
      <c r="K61" s="129">
        <f t="shared" si="6"/>
        <v>0</v>
      </c>
      <c r="L61" s="118" t="str">
        <f t="shared" si="7"/>
        <v/>
      </c>
      <c r="M61" s="138"/>
      <c r="N61" s="141" t="str">
        <f t="shared" si="8"/>
        <v/>
      </c>
      <c r="O61" s="206">
        <f>'別紙様式２別添２ 職員ごとの賃金改善額（月別）'!V59</f>
        <v>0</v>
      </c>
      <c r="P61" s="211">
        <f>'別紙様式２別添２ 職員ごとの賃金改善額（月別）'!W59</f>
        <v>0</v>
      </c>
      <c r="Q61" s="163">
        <f>'別紙様式２別添２ 職員ごとの賃金改善額（月別）'!X59</f>
        <v>0</v>
      </c>
      <c r="R61" s="150"/>
      <c r="S61" s="141" t="str">
        <f t="shared" si="9"/>
        <v/>
      </c>
      <c r="T61" s="167"/>
    </row>
    <row r="62" spans="2:20" ht="18" customHeight="1">
      <c r="B62" s="88">
        <v>12</v>
      </c>
      <c r="C62" s="180">
        <f>'別紙様式２別添２ 職員ごとの賃金改善額（月別）'!C60</f>
        <v>0</v>
      </c>
      <c r="D62" s="185"/>
      <c r="E62" s="190"/>
      <c r="F62" s="110"/>
      <c r="G62" s="195"/>
      <c r="H62" s="115">
        <v>11000</v>
      </c>
      <c r="I62" s="118" t="str">
        <f t="shared" si="5"/>
        <v/>
      </c>
      <c r="J62" s="124"/>
      <c r="K62" s="129">
        <f t="shared" si="6"/>
        <v>0</v>
      </c>
      <c r="L62" s="118" t="str">
        <f t="shared" si="7"/>
        <v/>
      </c>
      <c r="M62" s="138"/>
      <c r="N62" s="141" t="str">
        <f t="shared" si="8"/>
        <v/>
      </c>
      <c r="O62" s="206">
        <f>'別紙様式２別添２ 職員ごとの賃金改善額（月別）'!V60</f>
        <v>0</v>
      </c>
      <c r="P62" s="211">
        <f>'別紙様式２別添２ 職員ごとの賃金改善額（月別）'!W60</f>
        <v>0</v>
      </c>
      <c r="Q62" s="163">
        <f>'別紙様式２別添２ 職員ごとの賃金改善額（月別）'!X60</f>
        <v>0</v>
      </c>
      <c r="R62" s="150"/>
      <c r="S62" s="141" t="str">
        <f t="shared" si="9"/>
        <v/>
      </c>
      <c r="T62" s="167"/>
    </row>
    <row r="63" spans="2:20" ht="18" customHeight="1">
      <c r="B63" s="88">
        <v>13</v>
      </c>
      <c r="C63" s="180">
        <f>'別紙様式２別添２ 職員ごとの賃金改善額（月別）'!C61</f>
        <v>0</v>
      </c>
      <c r="D63" s="185"/>
      <c r="E63" s="190"/>
      <c r="F63" s="110"/>
      <c r="G63" s="195"/>
      <c r="H63" s="115">
        <v>11000</v>
      </c>
      <c r="I63" s="118" t="str">
        <f t="shared" si="5"/>
        <v/>
      </c>
      <c r="J63" s="124"/>
      <c r="K63" s="129">
        <f t="shared" si="6"/>
        <v>0</v>
      </c>
      <c r="L63" s="118" t="str">
        <f t="shared" si="7"/>
        <v/>
      </c>
      <c r="M63" s="138"/>
      <c r="N63" s="141" t="str">
        <f t="shared" si="8"/>
        <v/>
      </c>
      <c r="O63" s="206">
        <f>'別紙様式２別添２ 職員ごとの賃金改善額（月別）'!V61</f>
        <v>0</v>
      </c>
      <c r="P63" s="211">
        <f>'別紙様式２別添２ 職員ごとの賃金改善額（月別）'!W61</f>
        <v>0</v>
      </c>
      <c r="Q63" s="163">
        <f>'別紙様式２別添２ 職員ごとの賃金改善額（月別）'!X61</f>
        <v>0</v>
      </c>
      <c r="R63" s="150"/>
      <c r="S63" s="141" t="str">
        <f t="shared" si="9"/>
        <v/>
      </c>
      <c r="T63" s="167"/>
    </row>
    <row r="64" spans="2:20" ht="18" customHeight="1">
      <c r="B64" s="88">
        <v>14</v>
      </c>
      <c r="C64" s="180">
        <f>'別紙様式２別添２ 職員ごとの賃金改善額（月別）'!C62</f>
        <v>0</v>
      </c>
      <c r="D64" s="185"/>
      <c r="E64" s="190"/>
      <c r="F64" s="110"/>
      <c r="G64" s="195"/>
      <c r="H64" s="115">
        <v>11000</v>
      </c>
      <c r="I64" s="118" t="str">
        <f t="shared" si="5"/>
        <v/>
      </c>
      <c r="J64" s="124"/>
      <c r="K64" s="129">
        <f t="shared" si="6"/>
        <v>0</v>
      </c>
      <c r="L64" s="118" t="str">
        <f t="shared" si="7"/>
        <v/>
      </c>
      <c r="M64" s="138"/>
      <c r="N64" s="141" t="str">
        <f t="shared" si="8"/>
        <v/>
      </c>
      <c r="O64" s="206">
        <f>'別紙様式２別添２ 職員ごとの賃金改善額（月別）'!V62</f>
        <v>0</v>
      </c>
      <c r="P64" s="211">
        <f>'別紙様式２別添２ 職員ごとの賃金改善額（月別）'!W62</f>
        <v>0</v>
      </c>
      <c r="Q64" s="163">
        <f>'別紙様式２別添２ 職員ごとの賃金改善額（月別）'!X62</f>
        <v>0</v>
      </c>
      <c r="R64" s="150"/>
      <c r="S64" s="141" t="str">
        <f t="shared" si="9"/>
        <v/>
      </c>
      <c r="T64" s="167"/>
    </row>
    <row r="65" spans="2:20" ht="18" customHeight="1">
      <c r="B65" s="88">
        <v>15</v>
      </c>
      <c r="C65" s="180">
        <f>'別紙様式２別添２ 職員ごとの賃金改善額（月別）'!C63</f>
        <v>0</v>
      </c>
      <c r="D65" s="185"/>
      <c r="E65" s="190"/>
      <c r="F65" s="110"/>
      <c r="G65" s="195"/>
      <c r="H65" s="115">
        <v>11000</v>
      </c>
      <c r="I65" s="118" t="str">
        <f t="shared" si="5"/>
        <v/>
      </c>
      <c r="J65" s="124"/>
      <c r="K65" s="129">
        <f t="shared" si="6"/>
        <v>0</v>
      </c>
      <c r="L65" s="118" t="str">
        <f t="shared" si="7"/>
        <v/>
      </c>
      <c r="M65" s="138"/>
      <c r="N65" s="141" t="str">
        <f t="shared" si="8"/>
        <v/>
      </c>
      <c r="O65" s="206">
        <f>'別紙様式２別添２ 職員ごとの賃金改善額（月別）'!V63</f>
        <v>0</v>
      </c>
      <c r="P65" s="211">
        <f>'別紙様式２別添２ 職員ごとの賃金改善額（月別）'!W63</f>
        <v>0</v>
      </c>
      <c r="Q65" s="163">
        <f>'別紙様式２別添２ 職員ごとの賃金改善額（月別）'!X63</f>
        <v>0</v>
      </c>
      <c r="R65" s="150"/>
      <c r="S65" s="141" t="str">
        <f t="shared" si="9"/>
        <v/>
      </c>
      <c r="T65" s="167"/>
    </row>
    <row r="66" spans="2:20" ht="18" customHeight="1">
      <c r="B66" s="88">
        <v>16</v>
      </c>
      <c r="C66" s="180">
        <f>'別紙様式２別添２ 職員ごとの賃金改善額（月別）'!C64</f>
        <v>0</v>
      </c>
      <c r="D66" s="185"/>
      <c r="E66" s="190"/>
      <c r="F66" s="110"/>
      <c r="G66" s="195"/>
      <c r="H66" s="115">
        <v>11000</v>
      </c>
      <c r="I66" s="118" t="str">
        <f t="shared" si="5"/>
        <v/>
      </c>
      <c r="J66" s="124"/>
      <c r="K66" s="129">
        <f t="shared" si="6"/>
        <v>0</v>
      </c>
      <c r="L66" s="118" t="str">
        <f t="shared" si="7"/>
        <v/>
      </c>
      <c r="M66" s="138"/>
      <c r="N66" s="141" t="str">
        <f t="shared" si="8"/>
        <v/>
      </c>
      <c r="O66" s="206">
        <f>'別紙様式２別添２ 職員ごとの賃金改善額（月別）'!V64</f>
        <v>0</v>
      </c>
      <c r="P66" s="211">
        <f>'別紙様式２別添２ 職員ごとの賃金改善額（月別）'!W64</f>
        <v>0</v>
      </c>
      <c r="Q66" s="163">
        <f>'別紙様式２別添２ 職員ごとの賃金改善額（月別）'!X64</f>
        <v>0</v>
      </c>
      <c r="R66" s="150"/>
      <c r="S66" s="141" t="str">
        <f t="shared" si="9"/>
        <v/>
      </c>
      <c r="T66" s="167"/>
    </row>
    <row r="67" spans="2:20" ht="18" customHeight="1">
      <c r="B67" s="88">
        <v>17</v>
      </c>
      <c r="C67" s="180">
        <f>'別紙様式２別添２ 職員ごとの賃金改善額（月別）'!C65</f>
        <v>0</v>
      </c>
      <c r="D67" s="185"/>
      <c r="E67" s="190"/>
      <c r="F67" s="110"/>
      <c r="G67" s="195"/>
      <c r="H67" s="115">
        <v>11000</v>
      </c>
      <c r="I67" s="118" t="str">
        <f t="shared" si="5"/>
        <v/>
      </c>
      <c r="J67" s="124"/>
      <c r="K67" s="129">
        <f t="shared" si="6"/>
        <v>0</v>
      </c>
      <c r="L67" s="118" t="str">
        <f t="shared" si="7"/>
        <v/>
      </c>
      <c r="M67" s="138"/>
      <c r="N67" s="141" t="str">
        <f t="shared" si="8"/>
        <v/>
      </c>
      <c r="O67" s="206">
        <f>'別紙様式２別添２ 職員ごとの賃金改善額（月別）'!V65</f>
        <v>0</v>
      </c>
      <c r="P67" s="211">
        <f>'別紙様式２別添２ 職員ごとの賃金改善額（月別）'!W65</f>
        <v>0</v>
      </c>
      <c r="Q67" s="163">
        <f>'別紙様式２別添２ 職員ごとの賃金改善額（月別）'!X65</f>
        <v>0</v>
      </c>
      <c r="R67" s="150"/>
      <c r="S67" s="141" t="str">
        <f t="shared" si="9"/>
        <v/>
      </c>
      <c r="T67" s="167"/>
    </row>
    <row r="68" spans="2:20" ht="18" customHeight="1">
      <c r="B68" s="88">
        <v>18</v>
      </c>
      <c r="C68" s="180">
        <f>'別紙様式２別添２ 職員ごとの賃金改善額（月別）'!C66</f>
        <v>0</v>
      </c>
      <c r="D68" s="185"/>
      <c r="E68" s="190"/>
      <c r="F68" s="110"/>
      <c r="G68" s="195"/>
      <c r="H68" s="115">
        <v>11000</v>
      </c>
      <c r="I68" s="118" t="str">
        <f t="shared" si="5"/>
        <v/>
      </c>
      <c r="J68" s="124"/>
      <c r="K68" s="129">
        <f t="shared" si="6"/>
        <v>0</v>
      </c>
      <c r="L68" s="118" t="str">
        <f t="shared" si="7"/>
        <v/>
      </c>
      <c r="M68" s="138"/>
      <c r="N68" s="141" t="str">
        <f t="shared" si="8"/>
        <v/>
      </c>
      <c r="O68" s="206">
        <f>'別紙様式２別添２ 職員ごとの賃金改善額（月別）'!V66</f>
        <v>0</v>
      </c>
      <c r="P68" s="211">
        <f>'別紙様式２別添２ 職員ごとの賃金改善額（月別）'!W66</f>
        <v>0</v>
      </c>
      <c r="Q68" s="163">
        <f>'別紙様式２別添２ 職員ごとの賃金改善額（月別）'!X66</f>
        <v>0</v>
      </c>
      <c r="R68" s="150"/>
      <c r="S68" s="141" t="str">
        <f t="shared" si="9"/>
        <v/>
      </c>
      <c r="T68" s="167"/>
    </row>
    <row r="69" spans="2:20" ht="18" customHeight="1">
      <c r="B69" s="88">
        <v>19</v>
      </c>
      <c r="C69" s="180">
        <f>'別紙様式２別添２ 職員ごとの賃金改善額（月別）'!C67</f>
        <v>0</v>
      </c>
      <c r="D69" s="185"/>
      <c r="E69" s="190"/>
      <c r="F69" s="110"/>
      <c r="G69" s="195"/>
      <c r="H69" s="115">
        <v>11000</v>
      </c>
      <c r="I69" s="118" t="str">
        <f t="shared" si="5"/>
        <v/>
      </c>
      <c r="J69" s="124"/>
      <c r="K69" s="129">
        <f t="shared" si="6"/>
        <v>0</v>
      </c>
      <c r="L69" s="118" t="str">
        <f t="shared" si="7"/>
        <v/>
      </c>
      <c r="M69" s="138"/>
      <c r="N69" s="141" t="str">
        <f t="shared" si="8"/>
        <v/>
      </c>
      <c r="O69" s="206">
        <f>'別紙様式２別添２ 職員ごとの賃金改善額（月別）'!V67</f>
        <v>0</v>
      </c>
      <c r="P69" s="211">
        <f>'別紙様式２別添２ 職員ごとの賃金改善額（月別）'!W67</f>
        <v>0</v>
      </c>
      <c r="Q69" s="163">
        <f>'別紙様式２別添２ 職員ごとの賃金改善額（月別）'!X67</f>
        <v>0</v>
      </c>
      <c r="R69" s="150"/>
      <c r="S69" s="141" t="str">
        <f t="shared" si="9"/>
        <v/>
      </c>
      <c r="T69" s="167"/>
    </row>
    <row r="70" spans="2:20" ht="18" customHeight="1">
      <c r="B70" s="88">
        <v>20</v>
      </c>
      <c r="C70" s="180">
        <f>'別紙様式２別添２ 職員ごとの賃金改善額（月別）'!C68</f>
        <v>0</v>
      </c>
      <c r="D70" s="185"/>
      <c r="E70" s="190"/>
      <c r="F70" s="110"/>
      <c r="G70" s="195"/>
      <c r="H70" s="115">
        <v>11000</v>
      </c>
      <c r="I70" s="118" t="str">
        <f t="shared" si="5"/>
        <v/>
      </c>
      <c r="J70" s="124"/>
      <c r="K70" s="129">
        <f t="shared" si="6"/>
        <v>0</v>
      </c>
      <c r="L70" s="118" t="str">
        <f t="shared" si="7"/>
        <v/>
      </c>
      <c r="M70" s="138"/>
      <c r="N70" s="141" t="str">
        <f t="shared" si="8"/>
        <v/>
      </c>
      <c r="O70" s="206">
        <f>'別紙様式２別添２ 職員ごとの賃金改善額（月別）'!V68</f>
        <v>0</v>
      </c>
      <c r="P70" s="211">
        <f>'別紙様式２別添２ 職員ごとの賃金改善額（月別）'!W68</f>
        <v>0</v>
      </c>
      <c r="Q70" s="163">
        <f>'別紙様式２別添２ 職員ごとの賃金改善額（月別）'!X68</f>
        <v>0</v>
      </c>
      <c r="R70" s="150"/>
      <c r="S70" s="141" t="str">
        <f t="shared" si="9"/>
        <v/>
      </c>
      <c r="T70" s="167"/>
    </row>
    <row r="71" spans="2:20" ht="18" customHeight="1">
      <c r="B71" s="88">
        <v>21</v>
      </c>
      <c r="C71" s="180">
        <f>'別紙様式２別添２ 職員ごとの賃金改善額（月別）'!C69</f>
        <v>0</v>
      </c>
      <c r="D71" s="185"/>
      <c r="E71" s="190"/>
      <c r="F71" s="110"/>
      <c r="G71" s="195"/>
      <c r="H71" s="115">
        <v>11000</v>
      </c>
      <c r="I71" s="118" t="str">
        <f t="shared" si="5"/>
        <v/>
      </c>
      <c r="J71" s="124"/>
      <c r="K71" s="129">
        <f t="shared" si="6"/>
        <v>0</v>
      </c>
      <c r="L71" s="118" t="str">
        <f t="shared" si="7"/>
        <v/>
      </c>
      <c r="M71" s="138"/>
      <c r="N71" s="141" t="str">
        <f t="shared" si="8"/>
        <v/>
      </c>
      <c r="O71" s="206">
        <f>'別紙様式２別添２ 職員ごとの賃金改善額（月別）'!V69</f>
        <v>0</v>
      </c>
      <c r="P71" s="211">
        <f>'別紙様式２別添２ 職員ごとの賃金改善額（月別）'!W69</f>
        <v>0</v>
      </c>
      <c r="Q71" s="163">
        <f>'別紙様式２別添２ 職員ごとの賃金改善額（月別）'!X69</f>
        <v>0</v>
      </c>
      <c r="R71" s="150"/>
      <c r="S71" s="141" t="str">
        <f t="shared" si="9"/>
        <v/>
      </c>
      <c r="T71" s="167"/>
    </row>
    <row r="72" spans="2:20" ht="18" customHeight="1">
      <c r="B72" s="88">
        <v>22</v>
      </c>
      <c r="C72" s="180">
        <f>'別紙様式２別添２ 職員ごとの賃金改善額（月別）'!C70</f>
        <v>0</v>
      </c>
      <c r="D72" s="185"/>
      <c r="E72" s="190"/>
      <c r="F72" s="110"/>
      <c r="G72" s="195"/>
      <c r="H72" s="115">
        <v>11000</v>
      </c>
      <c r="I72" s="118" t="str">
        <f t="shared" si="5"/>
        <v/>
      </c>
      <c r="J72" s="124"/>
      <c r="K72" s="129">
        <f t="shared" si="6"/>
        <v>0</v>
      </c>
      <c r="L72" s="118" t="str">
        <f t="shared" si="7"/>
        <v/>
      </c>
      <c r="M72" s="138"/>
      <c r="N72" s="141" t="str">
        <f t="shared" si="8"/>
        <v/>
      </c>
      <c r="O72" s="206">
        <f>'別紙様式２別添２ 職員ごとの賃金改善額（月別）'!V70</f>
        <v>0</v>
      </c>
      <c r="P72" s="211">
        <f>'別紙様式２別添２ 職員ごとの賃金改善額（月別）'!W70</f>
        <v>0</v>
      </c>
      <c r="Q72" s="163">
        <f>'別紙様式２別添２ 職員ごとの賃金改善額（月別）'!X70</f>
        <v>0</v>
      </c>
      <c r="R72" s="150"/>
      <c r="S72" s="141" t="str">
        <f t="shared" si="9"/>
        <v/>
      </c>
      <c r="T72" s="167"/>
    </row>
    <row r="73" spans="2:20" ht="18" customHeight="1">
      <c r="B73" s="88">
        <v>23</v>
      </c>
      <c r="C73" s="180">
        <f>'別紙様式２別添２ 職員ごとの賃金改善額（月別）'!C71</f>
        <v>0</v>
      </c>
      <c r="D73" s="185"/>
      <c r="E73" s="190"/>
      <c r="F73" s="110"/>
      <c r="G73" s="195"/>
      <c r="H73" s="115">
        <v>11000</v>
      </c>
      <c r="I73" s="118" t="str">
        <f t="shared" si="5"/>
        <v/>
      </c>
      <c r="J73" s="124"/>
      <c r="K73" s="129">
        <f t="shared" si="6"/>
        <v>0</v>
      </c>
      <c r="L73" s="118" t="str">
        <f t="shared" si="7"/>
        <v/>
      </c>
      <c r="M73" s="138"/>
      <c r="N73" s="141" t="str">
        <f t="shared" si="8"/>
        <v/>
      </c>
      <c r="O73" s="206">
        <f>'別紙様式２別添２ 職員ごとの賃金改善額（月別）'!V71</f>
        <v>0</v>
      </c>
      <c r="P73" s="211">
        <f>'別紙様式２別添２ 職員ごとの賃金改善額（月別）'!W71</f>
        <v>0</v>
      </c>
      <c r="Q73" s="163">
        <f>'別紙様式２別添２ 職員ごとの賃金改善額（月別）'!X71</f>
        <v>0</v>
      </c>
      <c r="R73" s="150"/>
      <c r="S73" s="141" t="str">
        <f t="shared" si="9"/>
        <v/>
      </c>
      <c r="T73" s="167"/>
    </row>
    <row r="74" spans="2:20" ht="18" customHeight="1">
      <c r="B74" s="88">
        <v>24</v>
      </c>
      <c r="C74" s="180">
        <f>'別紙様式２別添２ 職員ごとの賃金改善額（月別）'!C72</f>
        <v>0</v>
      </c>
      <c r="D74" s="185"/>
      <c r="E74" s="190"/>
      <c r="F74" s="110"/>
      <c r="G74" s="195"/>
      <c r="H74" s="115">
        <v>11000</v>
      </c>
      <c r="I74" s="118" t="str">
        <f t="shared" si="5"/>
        <v/>
      </c>
      <c r="J74" s="124"/>
      <c r="K74" s="129">
        <f t="shared" si="6"/>
        <v>0</v>
      </c>
      <c r="L74" s="118" t="str">
        <f t="shared" si="7"/>
        <v/>
      </c>
      <c r="M74" s="138"/>
      <c r="N74" s="141" t="str">
        <f t="shared" si="8"/>
        <v/>
      </c>
      <c r="O74" s="206">
        <f>'別紙様式２別添２ 職員ごとの賃金改善額（月別）'!V72</f>
        <v>0</v>
      </c>
      <c r="P74" s="211">
        <f>'別紙様式２別添２ 職員ごとの賃金改善額（月別）'!W72</f>
        <v>0</v>
      </c>
      <c r="Q74" s="163">
        <f>'別紙様式２別添２ 職員ごとの賃金改善額（月別）'!X72</f>
        <v>0</v>
      </c>
      <c r="R74" s="150"/>
      <c r="S74" s="141" t="str">
        <f t="shared" si="9"/>
        <v/>
      </c>
      <c r="T74" s="167"/>
    </row>
    <row r="75" spans="2:20" ht="18" customHeight="1">
      <c r="B75" s="88">
        <v>25</v>
      </c>
      <c r="C75" s="180">
        <f>'別紙様式２別添２ 職員ごとの賃金改善額（月別）'!C73</f>
        <v>0</v>
      </c>
      <c r="D75" s="185"/>
      <c r="E75" s="190"/>
      <c r="F75" s="110"/>
      <c r="G75" s="195"/>
      <c r="H75" s="115">
        <v>11000</v>
      </c>
      <c r="I75" s="118" t="str">
        <f t="shared" si="5"/>
        <v/>
      </c>
      <c r="J75" s="124"/>
      <c r="K75" s="129">
        <f t="shared" si="6"/>
        <v>0</v>
      </c>
      <c r="L75" s="118" t="str">
        <f t="shared" si="7"/>
        <v/>
      </c>
      <c r="M75" s="138"/>
      <c r="N75" s="141" t="str">
        <f t="shared" si="8"/>
        <v/>
      </c>
      <c r="O75" s="206">
        <f>'別紙様式２別添２ 職員ごとの賃金改善額（月別）'!V73</f>
        <v>0</v>
      </c>
      <c r="P75" s="211">
        <f>'別紙様式２別添２ 職員ごとの賃金改善額（月別）'!W73</f>
        <v>0</v>
      </c>
      <c r="Q75" s="163">
        <f>'別紙様式２別添２ 職員ごとの賃金改善額（月別）'!X73</f>
        <v>0</v>
      </c>
      <c r="R75" s="150"/>
      <c r="S75" s="141" t="str">
        <f t="shared" si="9"/>
        <v/>
      </c>
      <c r="T75" s="167"/>
    </row>
    <row r="76" spans="2:20" ht="18" customHeight="1">
      <c r="B76" s="88">
        <v>26</v>
      </c>
      <c r="C76" s="180">
        <f>'別紙様式２別添２ 職員ごとの賃金改善額（月別）'!C74</f>
        <v>0</v>
      </c>
      <c r="D76" s="185"/>
      <c r="E76" s="190"/>
      <c r="F76" s="110"/>
      <c r="G76" s="195"/>
      <c r="H76" s="115">
        <v>11000</v>
      </c>
      <c r="I76" s="118" t="str">
        <f t="shared" si="5"/>
        <v/>
      </c>
      <c r="J76" s="124"/>
      <c r="K76" s="129">
        <f t="shared" si="6"/>
        <v>0</v>
      </c>
      <c r="L76" s="118" t="str">
        <f t="shared" si="7"/>
        <v/>
      </c>
      <c r="M76" s="138"/>
      <c r="N76" s="141" t="str">
        <f t="shared" si="8"/>
        <v/>
      </c>
      <c r="O76" s="206">
        <f>'別紙様式２別添２ 職員ごとの賃金改善額（月別）'!V74</f>
        <v>0</v>
      </c>
      <c r="P76" s="211">
        <f>'別紙様式２別添２ 職員ごとの賃金改善額（月別）'!W74</f>
        <v>0</v>
      </c>
      <c r="Q76" s="163">
        <f>'別紙様式２別添２ 職員ごとの賃金改善額（月別）'!X74</f>
        <v>0</v>
      </c>
      <c r="R76" s="150"/>
      <c r="S76" s="141" t="str">
        <f t="shared" si="9"/>
        <v/>
      </c>
      <c r="T76" s="167"/>
    </row>
    <row r="77" spans="2:20" ht="18" customHeight="1">
      <c r="B77" s="88">
        <v>27</v>
      </c>
      <c r="C77" s="180">
        <f>'別紙様式２別添２ 職員ごとの賃金改善額（月別）'!C75</f>
        <v>0</v>
      </c>
      <c r="D77" s="185"/>
      <c r="E77" s="190"/>
      <c r="F77" s="110"/>
      <c r="G77" s="195"/>
      <c r="H77" s="115">
        <v>11000</v>
      </c>
      <c r="I77" s="118" t="str">
        <f t="shared" si="5"/>
        <v/>
      </c>
      <c r="J77" s="124"/>
      <c r="K77" s="129">
        <f t="shared" si="6"/>
        <v>0</v>
      </c>
      <c r="L77" s="118" t="str">
        <f t="shared" si="7"/>
        <v/>
      </c>
      <c r="M77" s="138"/>
      <c r="N77" s="141" t="str">
        <f t="shared" si="8"/>
        <v/>
      </c>
      <c r="O77" s="206">
        <f>'別紙様式２別添２ 職員ごとの賃金改善額（月別）'!V75</f>
        <v>0</v>
      </c>
      <c r="P77" s="211">
        <f>'別紙様式２別添２ 職員ごとの賃金改善額（月別）'!W75</f>
        <v>0</v>
      </c>
      <c r="Q77" s="163">
        <f>'別紙様式２別添２ 職員ごとの賃金改善額（月別）'!X75</f>
        <v>0</v>
      </c>
      <c r="R77" s="150"/>
      <c r="S77" s="141" t="str">
        <f t="shared" si="9"/>
        <v/>
      </c>
      <c r="T77" s="167"/>
    </row>
    <row r="78" spans="2:20" ht="18" customHeight="1">
      <c r="B78" s="88">
        <v>28</v>
      </c>
      <c r="C78" s="180">
        <f>'別紙様式２別添２ 職員ごとの賃金改善額（月別）'!C76</f>
        <v>0</v>
      </c>
      <c r="D78" s="185"/>
      <c r="E78" s="190"/>
      <c r="F78" s="110"/>
      <c r="G78" s="195"/>
      <c r="H78" s="115">
        <v>11000</v>
      </c>
      <c r="I78" s="118" t="str">
        <f t="shared" si="5"/>
        <v/>
      </c>
      <c r="J78" s="124"/>
      <c r="K78" s="129">
        <f t="shared" si="6"/>
        <v>0</v>
      </c>
      <c r="L78" s="118" t="str">
        <f t="shared" si="7"/>
        <v/>
      </c>
      <c r="M78" s="138"/>
      <c r="N78" s="141" t="str">
        <f t="shared" si="8"/>
        <v/>
      </c>
      <c r="O78" s="206">
        <f>'別紙様式２別添２ 職員ごとの賃金改善額（月別）'!V76</f>
        <v>0</v>
      </c>
      <c r="P78" s="211">
        <f>'別紙様式２別添２ 職員ごとの賃金改善額（月別）'!W76</f>
        <v>0</v>
      </c>
      <c r="Q78" s="163">
        <f>'別紙様式２別添２ 職員ごとの賃金改善額（月別）'!X76</f>
        <v>0</v>
      </c>
      <c r="R78" s="150"/>
      <c r="S78" s="141" t="str">
        <f t="shared" si="9"/>
        <v/>
      </c>
      <c r="T78" s="167"/>
    </row>
    <row r="79" spans="2:20" ht="18" customHeight="1">
      <c r="B79" s="88">
        <v>29</v>
      </c>
      <c r="C79" s="180">
        <f>'別紙様式２別添２ 職員ごとの賃金改善額（月別）'!C77</f>
        <v>0</v>
      </c>
      <c r="D79" s="185"/>
      <c r="E79" s="190"/>
      <c r="F79" s="110"/>
      <c r="G79" s="195"/>
      <c r="H79" s="115">
        <v>11000</v>
      </c>
      <c r="I79" s="118" t="str">
        <f t="shared" si="5"/>
        <v/>
      </c>
      <c r="J79" s="124"/>
      <c r="K79" s="129">
        <f t="shared" si="6"/>
        <v>0</v>
      </c>
      <c r="L79" s="118" t="str">
        <f t="shared" si="7"/>
        <v/>
      </c>
      <c r="M79" s="138"/>
      <c r="N79" s="141" t="str">
        <f t="shared" si="8"/>
        <v/>
      </c>
      <c r="O79" s="206">
        <f>'別紙様式２別添２ 職員ごとの賃金改善額（月別）'!V77</f>
        <v>0</v>
      </c>
      <c r="P79" s="211">
        <f>'別紙様式２別添２ 職員ごとの賃金改善額（月別）'!W77</f>
        <v>0</v>
      </c>
      <c r="Q79" s="163">
        <f>'別紙様式２別添２ 職員ごとの賃金改善額（月別）'!X77</f>
        <v>0</v>
      </c>
      <c r="R79" s="150"/>
      <c r="S79" s="141" t="str">
        <f t="shared" si="9"/>
        <v/>
      </c>
      <c r="T79" s="167"/>
    </row>
    <row r="80" spans="2:20" ht="18" customHeight="1">
      <c r="B80" s="88">
        <v>30</v>
      </c>
      <c r="C80" s="180">
        <f>'別紙様式２別添２ 職員ごとの賃金改善額（月別）'!C78</f>
        <v>0</v>
      </c>
      <c r="D80" s="185"/>
      <c r="E80" s="190"/>
      <c r="F80" s="110"/>
      <c r="G80" s="195"/>
      <c r="H80" s="115">
        <v>11000</v>
      </c>
      <c r="I80" s="118" t="str">
        <f t="shared" si="5"/>
        <v/>
      </c>
      <c r="J80" s="124"/>
      <c r="K80" s="129">
        <f t="shared" si="6"/>
        <v>0</v>
      </c>
      <c r="L80" s="118" t="str">
        <f t="shared" si="7"/>
        <v/>
      </c>
      <c r="M80" s="138"/>
      <c r="N80" s="141" t="str">
        <f t="shared" si="8"/>
        <v/>
      </c>
      <c r="O80" s="206">
        <f>'別紙様式２別添２ 職員ごとの賃金改善額（月別）'!V78</f>
        <v>0</v>
      </c>
      <c r="P80" s="211">
        <f>'別紙様式２別添２ 職員ごとの賃金改善額（月別）'!W78</f>
        <v>0</v>
      </c>
      <c r="Q80" s="163">
        <f>'別紙様式２別添２ 職員ごとの賃金改善額（月別）'!X78</f>
        <v>0</v>
      </c>
      <c r="R80" s="114"/>
      <c r="S80" s="141" t="str">
        <f t="shared" si="9"/>
        <v/>
      </c>
      <c r="T80" s="167"/>
    </row>
    <row r="81" spans="2:20" ht="18" customHeight="1">
      <c r="B81" s="89" t="s">
        <v>48</v>
      </c>
      <c r="C81" s="96"/>
      <c r="D81" s="96"/>
      <c r="E81" s="96"/>
      <c r="F81" s="96"/>
      <c r="G81" s="112"/>
      <c r="H81" s="112"/>
      <c r="I81" s="119">
        <f>SUM(I51:I80)</f>
        <v>0</v>
      </c>
      <c r="J81" s="125"/>
      <c r="K81" s="130"/>
      <c r="L81" s="135">
        <f>ROUND(SUM(L51:L80)*1,1)</f>
        <v>0</v>
      </c>
      <c r="M81" s="139">
        <f>SUM(M51:M80)</f>
        <v>0</v>
      </c>
      <c r="N81" s="142">
        <f>SUM(N51:N80)</f>
        <v>0</v>
      </c>
      <c r="O81" s="142">
        <f>SUM(O51:O80)</f>
        <v>0</v>
      </c>
      <c r="P81" s="157">
        <f>SUM(P51:P80)</f>
        <v>0</v>
      </c>
      <c r="Q81" s="164">
        <f>SUM(Q51:Q80)</f>
        <v>0</v>
      </c>
      <c r="R81" s="151"/>
      <c r="S81" s="158" t="str">
        <f t="shared" si="9"/>
        <v/>
      </c>
      <c r="T81" s="168"/>
    </row>
    <row r="82" spans="2:20" ht="18" customHeight="1">
      <c r="B82" s="82" t="s">
        <v>15</v>
      </c>
    </row>
    <row r="83" spans="2:20" ht="18" customHeight="1">
      <c r="B83" s="82" t="s">
        <v>39</v>
      </c>
    </row>
    <row r="84" spans="2:20" ht="18" customHeight="1">
      <c r="B84" s="90" t="s">
        <v>36</v>
      </c>
    </row>
    <row r="85" spans="2:20" ht="18" customHeight="1"/>
    <row r="86" spans="2:20" ht="18" customHeight="1"/>
    <row r="87" spans="2:20" ht="18" customHeight="1"/>
    <row r="88" spans="2:20" ht="18" customHeight="1"/>
    <row r="89" spans="2:20" ht="18" customHeight="1"/>
    <row r="90" spans="2:20" ht="18" customHeight="1"/>
    <row r="91" spans="2:20" ht="18" customHeight="1"/>
    <row r="92" spans="2:20" ht="18" customHeight="1"/>
    <row r="93" spans="2:20" ht="18" customHeight="1"/>
    <row r="94" spans="2:20" ht="18" customHeight="1"/>
    <row r="95" spans="2:20" ht="18" customHeight="1"/>
    <row r="96" spans="2:20"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sheetData>
  <mergeCells count="98">
    <mergeCell ref="B3:V3"/>
    <mergeCell ref="S5:T5"/>
    <mergeCell ref="J8:L8"/>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B41:G41"/>
    <mergeCell ref="J47:L47"/>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B81:G81"/>
    <mergeCell ref="B8:B9"/>
    <mergeCell ref="C8:E9"/>
    <mergeCell ref="F8:F9"/>
    <mergeCell ref="G8:G9"/>
    <mergeCell ref="H8:H9"/>
    <mergeCell ref="I8:I9"/>
    <mergeCell ref="M8:M9"/>
    <mergeCell ref="N8:N9"/>
    <mergeCell ref="O8:O9"/>
    <mergeCell ref="P8:P9"/>
    <mergeCell ref="Q8:Q9"/>
    <mergeCell ref="R8:R9"/>
    <mergeCell ref="B47:B49"/>
    <mergeCell ref="C47:E49"/>
    <mergeCell ref="F47:F49"/>
    <mergeCell ref="G47:G49"/>
    <mergeCell ref="H47:H49"/>
    <mergeCell ref="I47:I49"/>
    <mergeCell ref="M47:M49"/>
    <mergeCell ref="N47:N49"/>
    <mergeCell ref="R47:R49"/>
    <mergeCell ref="S47:S49"/>
    <mergeCell ref="T47:T49"/>
    <mergeCell ref="J48:J49"/>
    <mergeCell ref="K48:K49"/>
    <mergeCell ref="L48:L49"/>
    <mergeCell ref="P48:P49"/>
    <mergeCell ref="Q48:Q49"/>
    <mergeCell ref="P10:P40"/>
    <mergeCell ref="R50:R80"/>
  </mergeCells>
  <phoneticPr fontId="3"/>
  <dataValidations count="4">
    <dataValidation type="list" allowBlank="1" showDropDown="0" showInputMessage="1" showErrorMessage="1" sqref="F11:F40 F51:F80">
      <formula1>"放課後児童支援員,補助員,育成支援の周辺業務を行う職員,その他"</formula1>
    </dataValidation>
    <dataValidation type="list" allowBlank="1" showDropDown="0" showInputMessage="1" showErrorMessage="1" sqref="G11:G40 G51:G80">
      <formula1>"常勤職員,非常勤職員"</formula1>
    </dataValidation>
    <dataValidation type="list" allowBlank="1" showDropDown="0" showInputMessage="1" showErrorMessage="1" sqref="M11:M40">
      <formula1>"1,2"</formula1>
    </dataValidation>
    <dataValidation type="list" allowBlank="1" showDropDown="0" showInputMessage="1" showErrorMessage="1" sqref="M51:M80">
      <formula1>"1,2,3,4,5,6"</formula1>
    </dataValidation>
  </dataValidations>
  <printOptions horizontalCentered="1"/>
  <pageMargins left="0.23622047244094491" right="0.23622047244094491" top="0.55118110236220474" bottom="0.55118110236220474" header="0.31496062992125984" footer="0.31496062992125984"/>
  <pageSetup paperSize="9" scale="56" fitToWidth="1" fitToHeight="1" orientation="landscape" usePrinterDefaults="1" r:id="rId1"/>
  <rowBreaks count="1" manualBreakCount="1">
    <brk id="44" max="1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AD82"/>
  <sheetViews>
    <sheetView view="pageBreakPreview" zoomScale="70" zoomScaleNormal="55" zoomScaleSheetLayoutView="70" workbookViewId="0">
      <selection activeCell="C10" sqref="C10"/>
    </sheetView>
  </sheetViews>
  <sheetFormatPr defaultRowHeight="18.75"/>
  <cols>
    <col min="1" max="1" width="3.625" style="82" customWidth="1"/>
    <col min="2" max="2" width="5.125" style="82" customWidth="1"/>
    <col min="3" max="3" width="23.625" style="82" customWidth="1"/>
    <col min="4" max="24" width="15.625" style="82" customWidth="1"/>
    <col min="25" max="25" width="2.625" style="82" customWidth="1"/>
    <col min="26" max="30" width="15.625" style="82" customWidth="1"/>
  </cols>
  <sheetData>
    <row r="1" spans="2:24">
      <c r="B1" s="2" t="s">
        <v>8</v>
      </c>
    </row>
    <row r="3" spans="2:24" ht="24.75">
      <c r="B3" s="83" t="s">
        <v>68</v>
      </c>
      <c r="C3" s="83"/>
      <c r="D3" s="83"/>
      <c r="E3" s="83"/>
      <c r="F3" s="83"/>
      <c r="G3" s="83"/>
      <c r="H3" s="83"/>
      <c r="I3" s="83"/>
      <c r="J3" s="83"/>
      <c r="K3" s="83"/>
      <c r="L3" s="83"/>
      <c r="M3" s="83"/>
      <c r="N3" s="83"/>
      <c r="O3" s="83"/>
      <c r="P3" s="83"/>
      <c r="Q3" s="83"/>
      <c r="R3" s="83"/>
      <c r="S3" s="83"/>
      <c r="T3" s="83"/>
      <c r="U3" s="83"/>
      <c r="V3" s="83"/>
      <c r="W3" s="83"/>
      <c r="X3" s="83"/>
    </row>
    <row r="7" spans="2:24" ht="19.5">
      <c r="B7" s="82" t="s">
        <v>25</v>
      </c>
    </row>
    <row r="8" spans="2:24">
      <c r="B8" s="84" t="s">
        <v>32</v>
      </c>
      <c r="C8" s="217" t="s">
        <v>35</v>
      </c>
      <c r="D8" s="226" t="s">
        <v>62</v>
      </c>
      <c r="E8" s="97"/>
      <c r="F8" s="132"/>
    </row>
    <row r="9" spans="2:24" ht="19.5">
      <c r="B9" s="85"/>
      <c r="C9" s="218"/>
      <c r="D9" s="227" t="s">
        <v>59</v>
      </c>
      <c r="E9" s="98" t="s">
        <v>56</v>
      </c>
      <c r="F9" s="160" t="s">
        <v>48</v>
      </c>
    </row>
    <row r="10" spans="2:24">
      <c r="B10" s="87">
        <v>1</v>
      </c>
      <c r="C10" s="219"/>
      <c r="D10" s="144"/>
      <c r="E10" s="155"/>
      <c r="F10" s="162">
        <f t="shared" ref="F10:F39" si="0">SUM(D10:E10)</f>
        <v>0</v>
      </c>
    </row>
    <row r="11" spans="2:24">
      <c r="B11" s="88">
        <v>2</v>
      </c>
      <c r="C11" s="220"/>
      <c r="D11" s="145"/>
      <c r="E11" s="156"/>
      <c r="F11" s="163">
        <f t="shared" si="0"/>
        <v>0</v>
      </c>
    </row>
    <row r="12" spans="2:24">
      <c r="B12" s="88">
        <v>3</v>
      </c>
      <c r="C12" s="220"/>
      <c r="D12" s="145"/>
      <c r="E12" s="156"/>
      <c r="F12" s="163">
        <f t="shared" si="0"/>
        <v>0</v>
      </c>
    </row>
    <row r="13" spans="2:24">
      <c r="B13" s="88">
        <v>4</v>
      </c>
      <c r="C13" s="220"/>
      <c r="D13" s="145"/>
      <c r="E13" s="156"/>
      <c r="F13" s="163">
        <f t="shared" si="0"/>
        <v>0</v>
      </c>
    </row>
    <row r="14" spans="2:24">
      <c r="B14" s="88">
        <v>5</v>
      </c>
      <c r="C14" s="220"/>
      <c r="D14" s="145"/>
      <c r="E14" s="156"/>
      <c r="F14" s="163">
        <f t="shared" si="0"/>
        <v>0</v>
      </c>
    </row>
    <row r="15" spans="2:24">
      <c r="B15" s="88">
        <v>6</v>
      </c>
      <c r="C15" s="220"/>
      <c r="D15" s="145"/>
      <c r="E15" s="156"/>
      <c r="F15" s="163">
        <f t="shared" si="0"/>
        <v>0</v>
      </c>
    </row>
    <row r="16" spans="2:24">
      <c r="B16" s="88">
        <v>7</v>
      </c>
      <c r="C16" s="220"/>
      <c r="D16" s="145"/>
      <c r="E16" s="156"/>
      <c r="F16" s="163">
        <f t="shared" si="0"/>
        <v>0</v>
      </c>
    </row>
    <row r="17" spans="2:6">
      <c r="B17" s="88">
        <v>8</v>
      </c>
      <c r="C17" s="220"/>
      <c r="D17" s="145"/>
      <c r="E17" s="156"/>
      <c r="F17" s="163">
        <f t="shared" si="0"/>
        <v>0</v>
      </c>
    </row>
    <row r="18" spans="2:6">
      <c r="B18" s="88">
        <v>9</v>
      </c>
      <c r="C18" s="220"/>
      <c r="D18" s="145"/>
      <c r="E18" s="156"/>
      <c r="F18" s="163">
        <f t="shared" si="0"/>
        <v>0</v>
      </c>
    </row>
    <row r="19" spans="2:6">
      <c r="B19" s="88">
        <v>10</v>
      </c>
      <c r="C19" s="220"/>
      <c r="D19" s="145"/>
      <c r="E19" s="156"/>
      <c r="F19" s="163">
        <f t="shared" si="0"/>
        <v>0</v>
      </c>
    </row>
    <row r="20" spans="2:6">
      <c r="B20" s="88">
        <v>11</v>
      </c>
      <c r="C20" s="220"/>
      <c r="D20" s="145"/>
      <c r="E20" s="156"/>
      <c r="F20" s="163">
        <f t="shared" si="0"/>
        <v>0</v>
      </c>
    </row>
    <row r="21" spans="2:6">
      <c r="B21" s="88">
        <v>12</v>
      </c>
      <c r="C21" s="220"/>
      <c r="D21" s="145"/>
      <c r="E21" s="156"/>
      <c r="F21" s="163">
        <f t="shared" si="0"/>
        <v>0</v>
      </c>
    </row>
    <row r="22" spans="2:6">
      <c r="B22" s="88">
        <v>13</v>
      </c>
      <c r="C22" s="220"/>
      <c r="D22" s="145"/>
      <c r="E22" s="156"/>
      <c r="F22" s="163">
        <f t="shared" si="0"/>
        <v>0</v>
      </c>
    </row>
    <row r="23" spans="2:6">
      <c r="B23" s="88">
        <v>14</v>
      </c>
      <c r="C23" s="220"/>
      <c r="D23" s="145"/>
      <c r="E23" s="156"/>
      <c r="F23" s="163">
        <f t="shared" si="0"/>
        <v>0</v>
      </c>
    </row>
    <row r="24" spans="2:6">
      <c r="B24" s="88">
        <v>15</v>
      </c>
      <c r="C24" s="220"/>
      <c r="D24" s="145"/>
      <c r="E24" s="156"/>
      <c r="F24" s="163">
        <f t="shared" si="0"/>
        <v>0</v>
      </c>
    </row>
    <row r="25" spans="2:6">
      <c r="B25" s="88">
        <v>16</v>
      </c>
      <c r="C25" s="220"/>
      <c r="D25" s="145"/>
      <c r="E25" s="156"/>
      <c r="F25" s="163">
        <f t="shared" si="0"/>
        <v>0</v>
      </c>
    </row>
    <row r="26" spans="2:6">
      <c r="B26" s="88">
        <v>17</v>
      </c>
      <c r="C26" s="220"/>
      <c r="D26" s="145"/>
      <c r="E26" s="156"/>
      <c r="F26" s="163">
        <f t="shared" si="0"/>
        <v>0</v>
      </c>
    </row>
    <row r="27" spans="2:6">
      <c r="B27" s="88">
        <v>18</v>
      </c>
      <c r="C27" s="220"/>
      <c r="D27" s="145"/>
      <c r="E27" s="156"/>
      <c r="F27" s="163">
        <f t="shared" si="0"/>
        <v>0</v>
      </c>
    </row>
    <row r="28" spans="2:6">
      <c r="B28" s="88">
        <v>19</v>
      </c>
      <c r="C28" s="220"/>
      <c r="D28" s="145"/>
      <c r="E28" s="156"/>
      <c r="F28" s="163">
        <f t="shared" si="0"/>
        <v>0</v>
      </c>
    </row>
    <row r="29" spans="2:6">
      <c r="B29" s="88">
        <v>20</v>
      </c>
      <c r="C29" s="220"/>
      <c r="D29" s="145"/>
      <c r="E29" s="156"/>
      <c r="F29" s="163">
        <f t="shared" si="0"/>
        <v>0</v>
      </c>
    </row>
    <row r="30" spans="2:6">
      <c r="B30" s="88">
        <v>21</v>
      </c>
      <c r="C30" s="220"/>
      <c r="D30" s="145"/>
      <c r="E30" s="156"/>
      <c r="F30" s="163">
        <f t="shared" si="0"/>
        <v>0</v>
      </c>
    </row>
    <row r="31" spans="2:6">
      <c r="B31" s="88">
        <v>22</v>
      </c>
      <c r="C31" s="220"/>
      <c r="D31" s="145"/>
      <c r="E31" s="156"/>
      <c r="F31" s="163">
        <f t="shared" si="0"/>
        <v>0</v>
      </c>
    </row>
    <row r="32" spans="2:6">
      <c r="B32" s="88">
        <v>23</v>
      </c>
      <c r="C32" s="220"/>
      <c r="D32" s="145"/>
      <c r="E32" s="156"/>
      <c r="F32" s="163">
        <f t="shared" si="0"/>
        <v>0</v>
      </c>
    </row>
    <row r="33" spans="2:24">
      <c r="B33" s="88">
        <v>24</v>
      </c>
      <c r="C33" s="220"/>
      <c r="D33" s="145"/>
      <c r="E33" s="156"/>
      <c r="F33" s="163">
        <f t="shared" si="0"/>
        <v>0</v>
      </c>
    </row>
    <row r="34" spans="2:24">
      <c r="B34" s="88">
        <v>25</v>
      </c>
      <c r="C34" s="220"/>
      <c r="D34" s="145"/>
      <c r="E34" s="156"/>
      <c r="F34" s="163">
        <f t="shared" si="0"/>
        <v>0</v>
      </c>
    </row>
    <row r="35" spans="2:24">
      <c r="B35" s="88">
        <v>26</v>
      </c>
      <c r="C35" s="220"/>
      <c r="D35" s="145"/>
      <c r="E35" s="156"/>
      <c r="F35" s="163">
        <f t="shared" si="0"/>
        <v>0</v>
      </c>
    </row>
    <row r="36" spans="2:24">
      <c r="B36" s="88">
        <v>27</v>
      </c>
      <c r="C36" s="220"/>
      <c r="D36" s="145"/>
      <c r="E36" s="156"/>
      <c r="F36" s="163">
        <f t="shared" si="0"/>
        <v>0</v>
      </c>
    </row>
    <row r="37" spans="2:24">
      <c r="B37" s="88">
        <v>28</v>
      </c>
      <c r="C37" s="220"/>
      <c r="D37" s="145"/>
      <c r="E37" s="156"/>
      <c r="F37" s="163">
        <f t="shared" si="0"/>
        <v>0</v>
      </c>
    </row>
    <row r="38" spans="2:24">
      <c r="B38" s="88">
        <v>29</v>
      </c>
      <c r="C38" s="220"/>
      <c r="D38" s="145"/>
      <c r="E38" s="156"/>
      <c r="F38" s="163">
        <f t="shared" si="0"/>
        <v>0</v>
      </c>
    </row>
    <row r="39" spans="2:24" ht="19.5">
      <c r="B39" s="215">
        <v>30</v>
      </c>
      <c r="C39" s="221"/>
      <c r="D39" s="228"/>
      <c r="E39" s="232"/>
      <c r="F39" s="236">
        <f t="shared" si="0"/>
        <v>0</v>
      </c>
    </row>
    <row r="40" spans="2:24" ht="19.5">
      <c r="B40" s="89" t="s">
        <v>48</v>
      </c>
      <c r="C40" s="96"/>
      <c r="D40" s="142">
        <f>SUM(D10:D39)</f>
        <v>0</v>
      </c>
      <c r="E40" s="157">
        <f>SUM(E10:E39)</f>
        <v>0</v>
      </c>
      <c r="F40" s="164">
        <f>SUM(F10:F39)</f>
        <v>0</v>
      </c>
    </row>
    <row r="41" spans="2:24">
      <c r="B41" s="82" t="s">
        <v>15</v>
      </c>
      <c r="C41" s="91"/>
    </row>
    <row r="42" spans="2:24">
      <c r="B42" s="82" t="s">
        <v>39</v>
      </c>
      <c r="C42" s="91"/>
    </row>
    <row r="43" spans="2:24">
      <c r="B43" s="90" t="s">
        <v>36</v>
      </c>
      <c r="C43" s="91"/>
    </row>
    <row r="44" spans="2:24">
      <c r="B44" s="91"/>
      <c r="C44" s="91"/>
    </row>
    <row r="45" spans="2:24" ht="19.5">
      <c r="B45" s="82" t="s">
        <v>14</v>
      </c>
    </row>
    <row r="46" spans="2:24">
      <c r="B46" s="176" t="s">
        <v>32</v>
      </c>
      <c r="C46" s="176" t="s">
        <v>35</v>
      </c>
      <c r="D46" s="229" t="s">
        <v>63</v>
      </c>
      <c r="E46" s="233"/>
      <c r="F46" s="233"/>
      <c r="G46" s="233"/>
      <c r="H46" s="233"/>
      <c r="I46" s="233"/>
      <c r="J46" s="233"/>
      <c r="K46" s="233"/>
      <c r="L46" s="233"/>
      <c r="M46" s="233"/>
      <c r="N46" s="233"/>
      <c r="O46" s="233"/>
      <c r="P46" s="233"/>
      <c r="Q46" s="233"/>
      <c r="R46" s="233"/>
      <c r="S46" s="233"/>
      <c r="T46" s="233"/>
      <c r="U46" s="233"/>
      <c r="V46" s="233"/>
      <c r="W46" s="233"/>
      <c r="X46" s="242"/>
    </row>
    <row r="47" spans="2:24">
      <c r="B47" s="177"/>
      <c r="C47" s="177"/>
      <c r="D47" s="230" t="s">
        <v>60</v>
      </c>
      <c r="E47" s="234"/>
      <c r="F47" s="237"/>
      <c r="G47" s="240" t="s">
        <v>53</v>
      </c>
      <c r="H47" s="234"/>
      <c r="I47" s="237"/>
      <c r="J47" s="240" t="s">
        <v>64</v>
      </c>
      <c r="K47" s="234"/>
      <c r="L47" s="237"/>
      <c r="M47" s="240" t="s">
        <v>42</v>
      </c>
      <c r="N47" s="234"/>
      <c r="O47" s="237"/>
      <c r="P47" s="240" t="s">
        <v>65</v>
      </c>
      <c r="Q47" s="234"/>
      <c r="R47" s="237"/>
      <c r="S47" s="240" t="s">
        <v>50</v>
      </c>
      <c r="T47" s="234"/>
      <c r="U47" s="237"/>
      <c r="V47" s="240" t="s">
        <v>66</v>
      </c>
      <c r="W47" s="234"/>
      <c r="X47" s="243"/>
    </row>
    <row r="48" spans="2:24" ht="41.25">
      <c r="B48" s="178"/>
      <c r="C48" s="178"/>
      <c r="D48" s="231"/>
      <c r="E48" s="235" t="s">
        <v>61</v>
      </c>
      <c r="F48" s="238" t="s">
        <v>10</v>
      </c>
      <c r="G48" s="241"/>
      <c r="H48" s="235" t="s">
        <v>61</v>
      </c>
      <c r="I48" s="238" t="s">
        <v>10</v>
      </c>
      <c r="J48" s="241"/>
      <c r="K48" s="235" t="s">
        <v>61</v>
      </c>
      <c r="L48" s="238" t="s">
        <v>10</v>
      </c>
      <c r="M48" s="241"/>
      <c r="N48" s="235" t="s">
        <v>61</v>
      </c>
      <c r="O48" s="238" t="s">
        <v>10</v>
      </c>
      <c r="P48" s="241"/>
      <c r="Q48" s="235" t="s">
        <v>61</v>
      </c>
      <c r="R48" s="238" t="s">
        <v>10</v>
      </c>
      <c r="S48" s="241"/>
      <c r="T48" s="235" t="s">
        <v>61</v>
      </c>
      <c r="U48" s="238" t="s">
        <v>10</v>
      </c>
      <c r="V48" s="241"/>
      <c r="W48" s="235" t="s">
        <v>61</v>
      </c>
      <c r="X48" s="244" t="s">
        <v>10</v>
      </c>
    </row>
    <row r="49" spans="2:24">
      <c r="B49" s="87">
        <v>1</v>
      </c>
      <c r="C49" s="222"/>
      <c r="D49" s="144"/>
      <c r="E49" s="155"/>
      <c r="F49" s="210">
        <f t="shared" ref="F49:F78" si="1">D49-E49</f>
        <v>0</v>
      </c>
      <c r="G49" s="155"/>
      <c r="H49" s="155"/>
      <c r="I49" s="210">
        <f t="shared" ref="I49:I78" si="2">G49-H49</f>
        <v>0</v>
      </c>
      <c r="J49" s="155"/>
      <c r="K49" s="155"/>
      <c r="L49" s="210">
        <f t="shared" ref="L49:L78" si="3">J49-K49</f>
        <v>0</v>
      </c>
      <c r="M49" s="155"/>
      <c r="N49" s="155"/>
      <c r="O49" s="210">
        <f t="shared" ref="O49:O78" si="4">M49-N49</f>
        <v>0</v>
      </c>
      <c r="P49" s="155"/>
      <c r="Q49" s="155"/>
      <c r="R49" s="210">
        <f t="shared" ref="R49:R78" si="5">P49-Q49</f>
        <v>0</v>
      </c>
      <c r="S49" s="155"/>
      <c r="T49" s="155"/>
      <c r="U49" s="210">
        <f t="shared" ref="U49:U78" si="6">S49-T49</f>
        <v>0</v>
      </c>
      <c r="V49" s="210">
        <f t="shared" ref="V49:X78" si="7">SUM(D49,G49,J49,M49,P49,S49)</f>
        <v>0</v>
      </c>
      <c r="W49" s="210">
        <f t="shared" si="7"/>
        <v>0</v>
      </c>
      <c r="X49" s="162">
        <f t="shared" si="7"/>
        <v>0</v>
      </c>
    </row>
    <row r="50" spans="2:24">
      <c r="B50" s="88">
        <v>2</v>
      </c>
      <c r="C50" s="223"/>
      <c r="D50" s="145"/>
      <c r="E50" s="156"/>
      <c r="F50" s="211">
        <f t="shared" si="1"/>
        <v>0</v>
      </c>
      <c r="G50" s="156"/>
      <c r="H50" s="156"/>
      <c r="I50" s="211">
        <f t="shared" si="2"/>
        <v>0</v>
      </c>
      <c r="J50" s="156"/>
      <c r="K50" s="156"/>
      <c r="L50" s="211">
        <f t="shared" si="3"/>
        <v>0</v>
      </c>
      <c r="M50" s="156"/>
      <c r="N50" s="156"/>
      <c r="O50" s="211">
        <f t="shared" si="4"/>
        <v>0</v>
      </c>
      <c r="P50" s="156"/>
      <c r="Q50" s="156"/>
      <c r="R50" s="211">
        <f t="shared" si="5"/>
        <v>0</v>
      </c>
      <c r="S50" s="156"/>
      <c r="T50" s="156"/>
      <c r="U50" s="211">
        <f t="shared" si="6"/>
        <v>0</v>
      </c>
      <c r="V50" s="211">
        <f t="shared" si="7"/>
        <v>0</v>
      </c>
      <c r="W50" s="211">
        <f t="shared" si="7"/>
        <v>0</v>
      </c>
      <c r="X50" s="163">
        <f t="shared" si="7"/>
        <v>0</v>
      </c>
    </row>
    <row r="51" spans="2:24">
      <c r="B51" s="88">
        <v>3</v>
      </c>
      <c r="C51" s="223"/>
      <c r="D51" s="145"/>
      <c r="E51" s="156"/>
      <c r="F51" s="211">
        <f t="shared" si="1"/>
        <v>0</v>
      </c>
      <c r="G51" s="156"/>
      <c r="H51" s="156"/>
      <c r="I51" s="211">
        <f t="shared" si="2"/>
        <v>0</v>
      </c>
      <c r="J51" s="156"/>
      <c r="K51" s="156"/>
      <c r="L51" s="211">
        <f t="shared" si="3"/>
        <v>0</v>
      </c>
      <c r="M51" s="156"/>
      <c r="N51" s="156"/>
      <c r="O51" s="211">
        <f t="shared" si="4"/>
        <v>0</v>
      </c>
      <c r="P51" s="156"/>
      <c r="Q51" s="156"/>
      <c r="R51" s="211">
        <f t="shared" si="5"/>
        <v>0</v>
      </c>
      <c r="S51" s="156"/>
      <c r="T51" s="156"/>
      <c r="U51" s="211">
        <f t="shared" si="6"/>
        <v>0</v>
      </c>
      <c r="V51" s="211">
        <f t="shared" si="7"/>
        <v>0</v>
      </c>
      <c r="W51" s="211">
        <f t="shared" si="7"/>
        <v>0</v>
      </c>
      <c r="X51" s="163">
        <f t="shared" si="7"/>
        <v>0</v>
      </c>
    </row>
    <row r="52" spans="2:24">
      <c r="B52" s="88">
        <v>4</v>
      </c>
      <c r="C52" s="223"/>
      <c r="D52" s="145"/>
      <c r="E52" s="156"/>
      <c r="F52" s="211">
        <f t="shared" si="1"/>
        <v>0</v>
      </c>
      <c r="G52" s="156"/>
      <c r="H52" s="156"/>
      <c r="I52" s="211">
        <f t="shared" si="2"/>
        <v>0</v>
      </c>
      <c r="J52" s="156"/>
      <c r="K52" s="156"/>
      <c r="L52" s="211">
        <f t="shared" si="3"/>
        <v>0</v>
      </c>
      <c r="M52" s="156"/>
      <c r="N52" s="156"/>
      <c r="O52" s="211">
        <f t="shared" si="4"/>
        <v>0</v>
      </c>
      <c r="P52" s="156"/>
      <c r="Q52" s="156"/>
      <c r="R52" s="211">
        <f t="shared" si="5"/>
        <v>0</v>
      </c>
      <c r="S52" s="156"/>
      <c r="T52" s="156"/>
      <c r="U52" s="211">
        <f t="shared" si="6"/>
        <v>0</v>
      </c>
      <c r="V52" s="211">
        <f t="shared" si="7"/>
        <v>0</v>
      </c>
      <c r="W52" s="211">
        <f t="shared" si="7"/>
        <v>0</v>
      </c>
      <c r="X52" s="163">
        <f t="shared" si="7"/>
        <v>0</v>
      </c>
    </row>
    <row r="53" spans="2:24">
      <c r="B53" s="88">
        <v>5</v>
      </c>
      <c r="C53" s="223"/>
      <c r="D53" s="145"/>
      <c r="E53" s="156"/>
      <c r="F53" s="211">
        <f t="shared" si="1"/>
        <v>0</v>
      </c>
      <c r="G53" s="156"/>
      <c r="H53" s="156"/>
      <c r="I53" s="211">
        <f t="shared" si="2"/>
        <v>0</v>
      </c>
      <c r="J53" s="156"/>
      <c r="K53" s="156"/>
      <c r="L53" s="211">
        <f t="shared" si="3"/>
        <v>0</v>
      </c>
      <c r="M53" s="156"/>
      <c r="N53" s="156"/>
      <c r="O53" s="211">
        <f t="shared" si="4"/>
        <v>0</v>
      </c>
      <c r="P53" s="156"/>
      <c r="Q53" s="156"/>
      <c r="R53" s="211">
        <f t="shared" si="5"/>
        <v>0</v>
      </c>
      <c r="S53" s="156"/>
      <c r="T53" s="156"/>
      <c r="U53" s="211">
        <f t="shared" si="6"/>
        <v>0</v>
      </c>
      <c r="V53" s="211">
        <f t="shared" si="7"/>
        <v>0</v>
      </c>
      <c r="W53" s="211">
        <f t="shared" si="7"/>
        <v>0</v>
      </c>
      <c r="X53" s="163">
        <f t="shared" si="7"/>
        <v>0</v>
      </c>
    </row>
    <row r="54" spans="2:24">
      <c r="B54" s="88">
        <v>6</v>
      </c>
      <c r="C54" s="223"/>
      <c r="D54" s="145"/>
      <c r="E54" s="156"/>
      <c r="F54" s="211">
        <f t="shared" si="1"/>
        <v>0</v>
      </c>
      <c r="G54" s="156"/>
      <c r="H54" s="156"/>
      <c r="I54" s="211">
        <f t="shared" si="2"/>
        <v>0</v>
      </c>
      <c r="J54" s="156"/>
      <c r="K54" s="156"/>
      <c r="L54" s="211">
        <f t="shared" si="3"/>
        <v>0</v>
      </c>
      <c r="M54" s="156"/>
      <c r="N54" s="156"/>
      <c r="O54" s="211">
        <f t="shared" si="4"/>
        <v>0</v>
      </c>
      <c r="P54" s="156"/>
      <c r="Q54" s="156"/>
      <c r="R54" s="211">
        <f t="shared" si="5"/>
        <v>0</v>
      </c>
      <c r="S54" s="156"/>
      <c r="T54" s="156"/>
      <c r="U54" s="211">
        <f t="shared" si="6"/>
        <v>0</v>
      </c>
      <c r="V54" s="211">
        <f t="shared" si="7"/>
        <v>0</v>
      </c>
      <c r="W54" s="211">
        <f t="shared" si="7"/>
        <v>0</v>
      </c>
      <c r="X54" s="163">
        <f t="shared" si="7"/>
        <v>0</v>
      </c>
    </row>
    <row r="55" spans="2:24">
      <c r="B55" s="88">
        <v>7</v>
      </c>
      <c r="C55" s="223"/>
      <c r="D55" s="145"/>
      <c r="E55" s="156"/>
      <c r="F55" s="211">
        <f t="shared" si="1"/>
        <v>0</v>
      </c>
      <c r="G55" s="156"/>
      <c r="H55" s="156"/>
      <c r="I55" s="211">
        <f t="shared" si="2"/>
        <v>0</v>
      </c>
      <c r="J55" s="156"/>
      <c r="K55" s="156"/>
      <c r="L55" s="211">
        <f t="shared" si="3"/>
        <v>0</v>
      </c>
      <c r="M55" s="156"/>
      <c r="N55" s="156"/>
      <c r="O55" s="211">
        <f t="shared" si="4"/>
        <v>0</v>
      </c>
      <c r="P55" s="156"/>
      <c r="Q55" s="156"/>
      <c r="R55" s="211">
        <f t="shared" si="5"/>
        <v>0</v>
      </c>
      <c r="S55" s="156"/>
      <c r="T55" s="156"/>
      <c r="U55" s="211">
        <f t="shared" si="6"/>
        <v>0</v>
      </c>
      <c r="V55" s="211">
        <f t="shared" si="7"/>
        <v>0</v>
      </c>
      <c r="W55" s="211">
        <f t="shared" si="7"/>
        <v>0</v>
      </c>
      <c r="X55" s="163">
        <f t="shared" si="7"/>
        <v>0</v>
      </c>
    </row>
    <row r="56" spans="2:24">
      <c r="B56" s="88">
        <v>8</v>
      </c>
      <c r="C56" s="223"/>
      <c r="D56" s="145"/>
      <c r="E56" s="156"/>
      <c r="F56" s="211">
        <f t="shared" si="1"/>
        <v>0</v>
      </c>
      <c r="G56" s="156"/>
      <c r="H56" s="156"/>
      <c r="I56" s="211">
        <f t="shared" si="2"/>
        <v>0</v>
      </c>
      <c r="J56" s="156"/>
      <c r="K56" s="156"/>
      <c r="L56" s="211">
        <f t="shared" si="3"/>
        <v>0</v>
      </c>
      <c r="M56" s="156"/>
      <c r="N56" s="156"/>
      <c r="O56" s="211">
        <f t="shared" si="4"/>
        <v>0</v>
      </c>
      <c r="P56" s="156"/>
      <c r="Q56" s="156"/>
      <c r="R56" s="211">
        <f t="shared" si="5"/>
        <v>0</v>
      </c>
      <c r="S56" s="156"/>
      <c r="T56" s="156"/>
      <c r="U56" s="211">
        <f t="shared" si="6"/>
        <v>0</v>
      </c>
      <c r="V56" s="211">
        <f t="shared" si="7"/>
        <v>0</v>
      </c>
      <c r="W56" s="211">
        <f t="shared" si="7"/>
        <v>0</v>
      </c>
      <c r="X56" s="163">
        <f t="shared" si="7"/>
        <v>0</v>
      </c>
    </row>
    <row r="57" spans="2:24">
      <c r="B57" s="88">
        <v>9</v>
      </c>
      <c r="C57" s="223"/>
      <c r="D57" s="145"/>
      <c r="E57" s="156"/>
      <c r="F57" s="211">
        <f t="shared" si="1"/>
        <v>0</v>
      </c>
      <c r="G57" s="156"/>
      <c r="H57" s="156"/>
      <c r="I57" s="211">
        <f t="shared" si="2"/>
        <v>0</v>
      </c>
      <c r="J57" s="156"/>
      <c r="K57" s="156"/>
      <c r="L57" s="211">
        <f t="shared" si="3"/>
        <v>0</v>
      </c>
      <c r="M57" s="156"/>
      <c r="N57" s="156"/>
      <c r="O57" s="211">
        <f t="shared" si="4"/>
        <v>0</v>
      </c>
      <c r="P57" s="156"/>
      <c r="Q57" s="156"/>
      <c r="R57" s="211">
        <f t="shared" si="5"/>
        <v>0</v>
      </c>
      <c r="S57" s="156"/>
      <c r="T57" s="156"/>
      <c r="U57" s="211">
        <f t="shared" si="6"/>
        <v>0</v>
      </c>
      <c r="V57" s="211">
        <f t="shared" si="7"/>
        <v>0</v>
      </c>
      <c r="W57" s="211">
        <f t="shared" si="7"/>
        <v>0</v>
      </c>
      <c r="X57" s="163">
        <f t="shared" si="7"/>
        <v>0</v>
      </c>
    </row>
    <row r="58" spans="2:24">
      <c r="B58" s="88">
        <v>10</v>
      </c>
      <c r="C58" s="223"/>
      <c r="D58" s="145"/>
      <c r="E58" s="156"/>
      <c r="F58" s="211">
        <f t="shared" si="1"/>
        <v>0</v>
      </c>
      <c r="G58" s="156"/>
      <c r="H58" s="156"/>
      <c r="I58" s="211">
        <f t="shared" si="2"/>
        <v>0</v>
      </c>
      <c r="J58" s="156"/>
      <c r="K58" s="156"/>
      <c r="L58" s="211">
        <f t="shared" si="3"/>
        <v>0</v>
      </c>
      <c r="M58" s="156"/>
      <c r="N58" s="156"/>
      <c r="O58" s="211">
        <f t="shared" si="4"/>
        <v>0</v>
      </c>
      <c r="P58" s="156"/>
      <c r="Q58" s="156"/>
      <c r="R58" s="211">
        <f t="shared" si="5"/>
        <v>0</v>
      </c>
      <c r="S58" s="156"/>
      <c r="T58" s="156"/>
      <c r="U58" s="211">
        <f t="shared" si="6"/>
        <v>0</v>
      </c>
      <c r="V58" s="211">
        <f t="shared" si="7"/>
        <v>0</v>
      </c>
      <c r="W58" s="211">
        <f t="shared" si="7"/>
        <v>0</v>
      </c>
      <c r="X58" s="163">
        <f t="shared" si="7"/>
        <v>0</v>
      </c>
    </row>
    <row r="59" spans="2:24">
      <c r="B59" s="88">
        <v>11</v>
      </c>
      <c r="C59" s="223"/>
      <c r="D59" s="145"/>
      <c r="E59" s="156"/>
      <c r="F59" s="211">
        <f t="shared" si="1"/>
        <v>0</v>
      </c>
      <c r="G59" s="156"/>
      <c r="H59" s="156"/>
      <c r="I59" s="211">
        <f t="shared" si="2"/>
        <v>0</v>
      </c>
      <c r="J59" s="156"/>
      <c r="K59" s="156"/>
      <c r="L59" s="211">
        <f t="shared" si="3"/>
        <v>0</v>
      </c>
      <c r="M59" s="156"/>
      <c r="N59" s="156"/>
      <c r="O59" s="211">
        <f t="shared" si="4"/>
        <v>0</v>
      </c>
      <c r="P59" s="156"/>
      <c r="Q59" s="156"/>
      <c r="R59" s="211">
        <f t="shared" si="5"/>
        <v>0</v>
      </c>
      <c r="S59" s="156"/>
      <c r="T59" s="156"/>
      <c r="U59" s="211">
        <f t="shared" si="6"/>
        <v>0</v>
      </c>
      <c r="V59" s="211">
        <f t="shared" si="7"/>
        <v>0</v>
      </c>
      <c r="W59" s="211">
        <f t="shared" si="7"/>
        <v>0</v>
      </c>
      <c r="X59" s="163">
        <f t="shared" si="7"/>
        <v>0</v>
      </c>
    </row>
    <row r="60" spans="2:24">
      <c r="B60" s="88">
        <v>12</v>
      </c>
      <c r="C60" s="223"/>
      <c r="D60" s="145"/>
      <c r="E60" s="156"/>
      <c r="F60" s="211">
        <f t="shared" si="1"/>
        <v>0</v>
      </c>
      <c r="G60" s="156"/>
      <c r="H60" s="156"/>
      <c r="I60" s="211">
        <f t="shared" si="2"/>
        <v>0</v>
      </c>
      <c r="J60" s="156"/>
      <c r="K60" s="156"/>
      <c r="L60" s="211">
        <f t="shared" si="3"/>
        <v>0</v>
      </c>
      <c r="M60" s="156"/>
      <c r="N60" s="156"/>
      <c r="O60" s="211">
        <f t="shared" si="4"/>
        <v>0</v>
      </c>
      <c r="P60" s="156"/>
      <c r="Q60" s="156"/>
      <c r="R60" s="211">
        <f t="shared" si="5"/>
        <v>0</v>
      </c>
      <c r="S60" s="156"/>
      <c r="T60" s="156"/>
      <c r="U60" s="211">
        <f t="shared" si="6"/>
        <v>0</v>
      </c>
      <c r="V60" s="211">
        <f t="shared" si="7"/>
        <v>0</v>
      </c>
      <c r="W60" s="211">
        <f t="shared" si="7"/>
        <v>0</v>
      </c>
      <c r="X60" s="163">
        <f t="shared" si="7"/>
        <v>0</v>
      </c>
    </row>
    <row r="61" spans="2:24">
      <c r="B61" s="88">
        <v>13</v>
      </c>
      <c r="C61" s="223"/>
      <c r="D61" s="145"/>
      <c r="E61" s="156"/>
      <c r="F61" s="211">
        <f t="shared" si="1"/>
        <v>0</v>
      </c>
      <c r="G61" s="156"/>
      <c r="H61" s="156"/>
      <c r="I61" s="211">
        <f t="shared" si="2"/>
        <v>0</v>
      </c>
      <c r="J61" s="156"/>
      <c r="K61" s="156"/>
      <c r="L61" s="211">
        <f t="shared" si="3"/>
        <v>0</v>
      </c>
      <c r="M61" s="156"/>
      <c r="N61" s="156"/>
      <c r="O61" s="211">
        <f t="shared" si="4"/>
        <v>0</v>
      </c>
      <c r="P61" s="156"/>
      <c r="Q61" s="156"/>
      <c r="R61" s="211">
        <f t="shared" si="5"/>
        <v>0</v>
      </c>
      <c r="S61" s="156"/>
      <c r="T61" s="156"/>
      <c r="U61" s="211">
        <f t="shared" si="6"/>
        <v>0</v>
      </c>
      <c r="V61" s="211">
        <f t="shared" si="7"/>
        <v>0</v>
      </c>
      <c r="W61" s="211">
        <f t="shared" si="7"/>
        <v>0</v>
      </c>
      <c r="X61" s="163">
        <f t="shared" si="7"/>
        <v>0</v>
      </c>
    </row>
    <row r="62" spans="2:24">
      <c r="B62" s="88">
        <v>14</v>
      </c>
      <c r="C62" s="223"/>
      <c r="D62" s="145"/>
      <c r="E62" s="156"/>
      <c r="F62" s="211">
        <f t="shared" si="1"/>
        <v>0</v>
      </c>
      <c r="G62" s="156"/>
      <c r="H62" s="156"/>
      <c r="I62" s="211">
        <f t="shared" si="2"/>
        <v>0</v>
      </c>
      <c r="J62" s="156"/>
      <c r="K62" s="156"/>
      <c r="L62" s="211">
        <f t="shared" si="3"/>
        <v>0</v>
      </c>
      <c r="M62" s="156"/>
      <c r="N62" s="156"/>
      <c r="O62" s="211">
        <f t="shared" si="4"/>
        <v>0</v>
      </c>
      <c r="P62" s="156"/>
      <c r="Q62" s="156"/>
      <c r="R62" s="211">
        <f t="shared" si="5"/>
        <v>0</v>
      </c>
      <c r="S62" s="156"/>
      <c r="T62" s="156"/>
      <c r="U62" s="211">
        <f t="shared" si="6"/>
        <v>0</v>
      </c>
      <c r="V62" s="211">
        <f t="shared" si="7"/>
        <v>0</v>
      </c>
      <c r="W62" s="211">
        <f t="shared" si="7"/>
        <v>0</v>
      </c>
      <c r="X62" s="163">
        <f t="shared" si="7"/>
        <v>0</v>
      </c>
    </row>
    <row r="63" spans="2:24">
      <c r="B63" s="88">
        <v>15</v>
      </c>
      <c r="C63" s="223"/>
      <c r="D63" s="145"/>
      <c r="E63" s="156"/>
      <c r="F63" s="211">
        <f t="shared" si="1"/>
        <v>0</v>
      </c>
      <c r="G63" s="156"/>
      <c r="H63" s="156"/>
      <c r="I63" s="211">
        <f t="shared" si="2"/>
        <v>0</v>
      </c>
      <c r="J63" s="156"/>
      <c r="K63" s="156"/>
      <c r="L63" s="211">
        <f t="shared" si="3"/>
        <v>0</v>
      </c>
      <c r="M63" s="156"/>
      <c r="N63" s="156"/>
      <c r="O63" s="211">
        <f t="shared" si="4"/>
        <v>0</v>
      </c>
      <c r="P63" s="156"/>
      <c r="Q63" s="156"/>
      <c r="R63" s="211">
        <f t="shared" si="5"/>
        <v>0</v>
      </c>
      <c r="S63" s="156"/>
      <c r="T63" s="156"/>
      <c r="U63" s="211">
        <f t="shared" si="6"/>
        <v>0</v>
      </c>
      <c r="V63" s="211">
        <f t="shared" si="7"/>
        <v>0</v>
      </c>
      <c r="W63" s="211">
        <f t="shared" si="7"/>
        <v>0</v>
      </c>
      <c r="X63" s="163">
        <f t="shared" si="7"/>
        <v>0</v>
      </c>
    </row>
    <row r="64" spans="2:24">
      <c r="B64" s="88">
        <v>16</v>
      </c>
      <c r="C64" s="223"/>
      <c r="D64" s="145"/>
      <c r="E64" s="156"/>
      <c r="F64" s="211">
        <f t="shared" si="1"/>
        <v>0</v>
      </c>
      <c r="G64" s="156"/>
      <c r="H64" s="156"/>
      <c r="I64" s="211">
        <f t="shared" si="2"/>
        <v>0</v>
      </c>
      <c r="J64" s="156"/>
      <c r="K64" s="156"/>
      <c r="L64" s="211">
        <f t="shared" si="3"/>
        <v>0</v>
      </c>
      <c r="M64" s="156"/>
      <c r="N64" s="156"/>
      <c r="O64" s="211">
        <f t="shared" si="4"/>
        <v>0</v>
      </c>
      <c r="P64" s="156"/>
      <c r="Q64" s="156"/>
      <c r="R64" s="211">
        <f t="shared" si="5"/>
        <v>0</v>
      </c>
      <c r="S64" s="156"/>
      <c r="T64" s="156"/>
      <c r="U64" s="211">
        <f t="shared" si="6"/>
        <v>0</v>
      </c>
      <c r="V64" s="211">
        <f t="shared" si="7"/>
        <v>0</v>
      </c>
      <c r="W64" s="211">
        <f t="shared" si="7"/>
        <v>0</v>
      </c>
      <c r="X64" s="163">
        <f t="shared" si="7"/>
        <v>0</v>
      </c>
    </row>
    <row r="65" spans="2:24">
      <c r="B65" s="88">
        <v>17</v>
      </c>
      <c r="C65" s="223"/>
      <c r="D65" s="145"/>
      <c r="E65" s="156"/>
      <c r="F65" s="211">
        <f t="shared" si="1"/>
        <v>0</v>
      </c>
      <c r="G65" s="156"/>
      <c r="H65" s="156"/>
      <c r="I65" s="211">
        <f t="shared" si="2"/>
        <v>0</v>
      </c>
      <c r="J65" s="156"/>
      <c r="K65" s="156"/>
      <c r="L65" s="211">
        <f t="shared" si="3"/>
        <v>0</v>
      </c>
      <c r="M65" s="156"/>
      <c r="N65" s="156"/>
      <c r="O65" s="211">
        <f t="shared" si="4"/>
        <v>0</v>
      </c>
      <c r="P65" s="156"/>
      <c r="Q65" s="156"/>
      <c r="R65" s="211">
        <f t="shared" si="5"/>
        <v>0</v>
      </c>
      <c r="S65" s="156"/>
      <c r="T65" s="156"/>
      <c r="U65" s="211">
        <f t="shared" si="6"/>
        <v>0</v>
      </c>
      <c r="V65" s="211">
        <f t="shared" si="7"/>
        <v>0</v>
      </c>
      <c r="W65" s="211">
        <f t="shared" si="7"/>
        <v>0</v>
      </c>
      <c r="X65" s="163">
        <f t="shared" si="7"/>
        <v>0</v>
      </c>
    </row>
    <row r="66" spans="2:24">
      <c r="B66" s="88">
        <v>18</v>
      </c>
      <c r="C66" s="223"/>
      <c r="D66" s="145"/>
      <c r="E66" s="156"/>
      <c r="F66" s="211">
        <f t="shared" si="1"/>
        <v>0</v>
      </c>
      <c r="G66" s="156"/>
      <c r="H66" s="156"/>
      <c r="I66" s="211">
        <f t="shared" si="2"/>
        <v>0</v>
      </c>
      <c r="J66" s="156"/>
      <c r="K66" s="156"/>
      <c r="L66" s="211">
        <f t="shared" si="3"/>
        <v>0</v>
      </c>
      <c r="M66" s="156"/>
      <c r="N66" s="156"/>
      <c r="O66" s="211">
        <f t="shared" si="4"/>
        <v>0</v>
      </c>
      <c r="P66" s="156"/>
      <c r="Q66" s="156"/>
      <c r="R66" s="211">
        <f t="shared" si="5"/>
        <v>0</v>
      </c>
      <c r="S66" s="156"/>
      <c r="T66" s="156"/>
      <c r="U66" s="211">
        <f t="shared" si="6"/>
        <v>0</v>
      </c>
      <c r="V66" s="211">
        <f t="shared" si="7"/>
        <v>0</v>
      </c>
      <c r="W66" s="211">
        <f t="shared" si="7"/>
        <v>0</v>
      </c>
      <c r="X66" s="163">
        <f t="shared" si="7"/>
        <v>0</v>
      </c>
    </row>
    <row r="67" spans="2:24">
      <c r="B67" s="88">
        <v>19</v>
      </c>
      <c r="C67" s="223"/>
      <c r="D67" s="145"/>
      <c r="E67" s="156"/>
      <c r="F67" s="211">
        <f t="shared" si="1"/>
        <v>0</v>
      </c>
      <c r="G67" s="156"/>
      <c r="H67" s="156"/>
      <c r="I67" s="211">
        <f t="shared" si="2"/>
        <v>0</v>
      </c>
      <c r="J67" s="156"/>
      <c r="K67" s="156"/>
      <c r="L67" s="211">
        <f t="shared" si="3"/>
        <v>0</v>
      </c>
      <c r="M67" s="156"/>
      <c r="N67" s="156"/>
      <c r="O67" s="211">
        <f t="shared" si="4"/>
        <v>0</v>
      </c>
      <c r="P67" s="156"/>
      <c r="Q67" s="156"/>
      <c r="R67" s="211">
        <f t="shared" si="5"/>
        <v>0</v>
      </c>
      <c r="S67" s="156"/>
      <c r="T67" s="156"/>
      <c r="U67" s="211">
        <f t="shared" si="6"/>
        <v>0</v>
      </c>
      <c r="V67" s="211">
        <f t="shared" si="7"/>
        <v>0</v>
      </c>
      <c r="W67" s="211">
        <f t="shared" si="7"/>
        <v>0</v>
      </c>
      <c r="X67" s="163">
        <f t="shared" si="7"/>
        <v>0</v>
      </c>
    </row>
    <row r="68" spans="2:24">
      <c r="B68" s="88">
        <v>20</v>
      </c>
      <c r="C68" s="223"/>
      <c r="D68" s="145"/>
      <c r="E68" s="156"/>
      <c r="F68" s="211">
        <f t="shared" si="1"/>
        <v>0</v>
      </c>
      <c r="G68" s="156"/>
      <c r="H68" s="156"/>
      <c r="I68" s="211">
        <f t="shared" si="2"/>
        <v>0</v>
      </c>
      <c r="J68" s="156"/>
      <c r="K68" s="156"/>
      <c r="L68" s="211">
        <f t="shared" si="3"/>
        <v>0</v>
      </c>
      <c r="M68" s="156"/>
      <c r="N68" s="156"/>
      <c r="O68" s="211">
        <f t="shared" si="4"/>
        <v>0</v>
      </c>
      <c r="P68" s="156"/>
      <c r="Q68" s="156"/>
      <c r="R68" s="211">
        <f t="shared" si="5"/>
        <v>0</v>
      </c>
      <c r="S68" s="156"/>
      <c r="T68" s="156"/>
      <c r="U68" s="211">
        <f t="shared" si="6"/>
        <v>0</v>
      </c>
      <c r="V68" s="211">
        <f t="shared" si="7"/>
        <v>0</v>
      </c>
      <c r="W68" s="211">
        <f t="shared" si="7"/>
        <v>0</v>
      </c>
      <c r="X68" s="163">
        <f t="shared" si="7"/>
        <v>0</v>
      </c>
    </row>
    <row r="69" spans="2:24">
      <c r="B69" s="88">
        <v>21</v>
      </c>
      <c r="C69" s="223"/>
      <c r="D69" s="145"/>
      <c r="E69" s="156"/>
      <c r="F69" s="211">
        <f t="shared" si="1"/>
        <v>0</v>
      </c>
      <c r="G69" s="156"/>
      <c r="H69" s="156"/>
      <c r="I69" s="211">
        <f t="shared" si="2"/>
        <v>0</v>
      </c>
      <c r="J69" s="156"/>
      <c r="K69" s="156"/>
      <c r="L69" s="211">
        <f t="shared" si="3"/>
        <v>0</v>
      </c>
      <c r="M69" s="156"/>
      <c r="N69" s="156"/>
      <c r="O69" s="211">
        <f t="shared" si="4"/>
        <v>0</v>
      </c>
      <c r="P69" s="156"/>
      <c r="Q69" s="156"/>
      <c r="R69" s="211">
        <f t="shared" si="5"/>
        <v>0</v>
      </c>
      <c r="S69" s="156"/>
      <c r="T69" s="156"/>
      <c r="U69" s="211">
        <f t="shared" si="6"/>
        <v>0</v>
      </c>
      <c r="V69" s="211">
        <f t="shared" si="7"/>
        <v>0</v>
      </c>
      <c r="W69" s="211">
        <f t="shared" si="7"/>
        <v>0</v>
      </c>
      <c r="X69" s="163">
        <f t="shared" si="7"/>
        <v>0</v>
      </c>
    </row>
    <row r="70" spans="2:24">
      <c r="B70" s="88">
        <v>22</v>
      </c>
      <c r="C70" s="223"/>
      <c r="D70" s="145"/>
      <c r="E70" s="156"/>
      <c r="F70" s="211">
        <f t="shared" si="1"/>
        <v>0</v>
      </c>
      <c r="G70" s="156"/>
      <c r="H70" s="156"/>
      <c r="I70" s="211">
        <f t="shared" si="2"/>
        <v>0</v>
      </c>
      <c r="J70" s="156"/>
      <c r="K70" s="156"/>
      <c r="L70" s="211">
        <f t="shared" si="3"/>
        <v>0</v>
      </c>
      <c r="M70" s="156"/>
      <c r="N70" s="156"/>
      <c r="O70" s="211">
        <f t="shared" si="4"/>
        <v>0</v>
      </c>
      <c r="P70" s="156"/>
      <c r="Q70" s="156"/>
      <c r="R70" s="211">
        <f t="shared" si="5"/>
        <v>0</v>
      </c>
      <c r="S70" s="156"/>
      <c r="T70" s="156"/>
      <c r="U70" s="211">
        <f t="shared" si="6"/>
        <v>0</v>
      </c>
      <c r="V70" s="211">
        <f t="shared" si="7"/>
        <v>0</v>
      </c>
      <c r="W70" s="211">
        <f t="shared" si="7"/>
        <v>0</v>
      </c>
      <c r="X70" s="163">
        <f t="shared" si="7"/>
        <v>0</v>
      </c>
    </row>
    <row r="71" spans="2:24">
      <c r="B71" s="88">
        <v>23</v>
      </c>
      <c r="C71" s="223"/>
      <c r="D71" s="145"/>
      <c r="E71" s="156"/>
      <c r="F71" s="211">
        <f t="shared" si="1"/>
        <v>0</v>
      </c>
      <c r="G71" s="156"/>
      <c r="H71" s="156"/>
      <c r="I71" s="211">
        <f t="shared" si="2"/>
        <v>0</v>
      </c>
      <c r="J71" s="156"/>
      <c r="K71" s="156"/>
      <c r="L71" s="211">
        <f t="shared" si="3"/>
        <v>0</v>
      </c>
      <c r="M71" s="156"/>
      <c r="N71" s="156"/>
      <c r="O71" s="211">
        <f t="shared" si="4"/>
        <v>0</v>
      </c>
      <c r="P71" s="156"/>
      <c r="Q71" s="156"/>
      <c r="R71" s="211">
        <f t="shared" si="5"/>
        <v>0</v>
      </c>
      <c r="S71" s="156"/>
      <c r="T71" s="156"/>
      <c r="U71" s="211">
        <f t="shared" si="6"/>
        <v>0</v>
      </c>
      <c r="V71" s="211">
        <f t="shared" si="7"/>
        <v>0</v>
      </c>
      <c r="W71" s="211">
        <f t="shared" si="7"/>
        <v>0</v>
      </c>
      <c r="X71" s="163">
        <f t="shared" si="7"/>
        <v>0</v>
      </c>
    </row>
    <row r="72" spans="2:24">
      <c r="B72" s="88">
        <v>24</v>
      </c>
      <c r="C72" s="223"/>
      <c r="D72" s="145"/>
      <c r="E72" s="156"/>
      <c r="F72" s="211">
        <f t="shared" si="1"/>
        <v>0</v>
      </c>
      <c r="G72" s="156"/>
      <c r="H72" s="156"/>
      <c r="I72" s="211">
        <f t="shared" si="2"/>
        <v>0</v>
      </c>
      <c r="J72" s="156"/>
      <c r="K72" s="156"/>
      <c r="L72" s="211">
        <f t="shared" si="3"/>
        <v>0</v>
      </c>
      <c r="M72" s="156"/>
      <c r="N72" s="156"/>
      <c r="O72" s="211">
        <f t="shared" si="4"/>
        <v>0</v>
      </c>
      <c r="P72" s="156"/>
      <c r="Q72" s="156"/>
      <c r="R72" s="211">
        <f t="shared" si="5"/>
        <v>0</v>
      </c>
      <c r="S72" s="156"/>
      <c r="T72" s="156"/>
      <c r="U72" s="211">
        <f t="shared" si="6"/>
        <v>0</v>
      </c>
      <c r="V72" s="211">
        <f t="shared" si="7"/>
        <v>0</v>
      </c>
      <c r="W72" s="211">
        <f t="shared" si="7"/>
        <v>0</v>
      </c>
      <c r="X72" s="163">
        <f t="shared" si="7"/>
        <v>0</v>
      </c>
    </row>
    <row r="73" spans="2:24">
      <c r="B73" s="88">
        <v>25</v>
      </c>
      <c r="C73" s="223"/>
      <c r="D73" s="145"/>
      <c r="E73" s="156"/>
      <c r="F73" s="211">
        <f t="shared" si="1"/>
        <v>0</v>
      </c>
      <c r="G73" s="156"/>
      <c r="H73" s="156"/>
      <c r="I73" s="211">
        <f t="shared" si="2"/>
        <v>0</v>
      </c>
      <c r="J73" s="156"/>
      <c r="K73" s="156"/>
      <c r="L73" s="211">
        <f t="shared" si="3"/>
        <v>0</v>
      </c>
      <c r="M73" s="156"/>
      <c r="N73" s="156"/>
      <c r="O73" s="211">
        <f t="shared" si="4"/>
        <v>0</v>
      </c>
      <c r="P73" s="156"/>
      <c r="Q73" s="156"/>
      <c r="R73" s="211">
        <f t="shared" si="5"/>
        <v>0</v>
      </c>
      <c r="S73" s="156"/>
      <c r="T73" s="156"/>
      <c r="U73" s="211">
        <f t="shared" si="6"/>
        <v>0</v>
      </c>
      <c r="V73" s="211">
        <f t="shared" si="7"/>
        <v>0</v>
      </c>
      <c r="W73" s="211">
        <f t="shared" si="7"/>
        <v>0</v>
      </c>
      <c r="X73" s="163">
        <f t="shared" si="7"/>
        <v>0</v>
      </c>
    </row>
    <row r="74" spans="2:24">
      <c r="B74" s="88">
        <v>26</v>
      </c>
      <c r="C74" s="223"/>
      <c r="D74" s="145"/>
      <c r="E74" s="156"/>
      <c r="F74" s="211">
        <f t="shared" si="1"/>
        <v>0</v>
      </c>
      <c r="G74" s="156"/>
      <c r="H74" s="156"/>
      <c r="I74" s="211">
        <f t="shared" si="2"/>
        <v>0</v>
      </c>
      <c r="J74" s="156"/>
      <c r="K74" s="156"/>
      <c r="L74" s="211">
        <f t="shared" si="3"/>
        <v>0</v>
      </c>
      <c r="M74" s="156"/>
      <c r="N74" s="156"/>
      <c r="O74" s="211">
        <f t="shared" si="4"/>
        <v>0</v>
      </c>
      <c r="P74" s="156"/>
      <c r="Q74" s="156"/>
      <c r="R74" s="211">
        <f t="shared" si="5"/>
        <v>0</v>
      </c>
      <c r="S74" s="156"/>
      <c r="T74" s="156"/>
      <c r="U74" s="211">
        <f t="shared" si="6"/>
        <v>0</v>
      </c>
      <c r="V74" s="211">
        <f t="shared" si="7"/>
        <v>0</v>
      </c>
      <c r="W74" s="211">
        <f t="shared" si="7"/>
        <v>0</v>
      </c>
      <c r="X74" s="163">
        <f t="shared" si="7"/>
        <v>0</v>
      </c>
    </row>
    <row r="75" spans="2:24">
      <c r="B75" s="88">
        <v>27</v>
      </c>
      <c r="C75" s="223"/>
      <c r="D75" s="145"/>
      <c r="E75" s="156"/>
      <c r="F75" s="211">
        <f t="shared" si="1"/>
        <v>0</v>
      </c>
      <c r="G75" s="156"/>
      <c r="H75" s="156"/>
      <c r="I75" s="211">
        <f t="shared" si="2"/>
        <v>0</v>
      </c>
      <c r="J75" s="156"/>
      <c r="K75" s="156"/>
      <c r="L75" s="211">
        <f t="shared" si="3"/>
        <v>0</v>
      </c>
      <c r="M75" s="156"/>
      <c r="N75" s="156"/>
      <c r="O75" s="211">
        <f t="shared" si="4"/>
        <v>0</v>
      </c>
      <c r="P75" s="156"/>
      <c r="Q75" s="156"/>
      <c r="R75" s="211">
        <f t="shared" si="5"/>
        <v>0</v>
      </c>
      <c r="S75" s="156"/>
      <c r="T75" s="156"/>
      <c r="U75" s="211">
        <f t="shared" si="6"/>
        <v>0</v>
      </c>
      <c r="V75" s="211">
        <f t="shared" si="7"/>
        <v>0</v>
      </c>
      <c r="W75" s="211">
        <f t="shared" si="7"/>
        <v>0</v>
      </c>
      <c r="X75" s="163">
        <f t="shared" si="7"/>
        <v>0</v>
      </c>
    </row>
    <row r="76" spans="2:24">
      <c r="B76" s="88">
        <v>28</v>
      </c>
      <c r="C76" s="223"/>
      <c r="D76" s="145"/>
      <c r="E76" s="156"/>
      <c r="F76" s="211">
        <f t="shared" si="1"/>
        <v>0</v>
      </c>
      <c r="G76" s="156"/>
      <c r="H76" s="156"/>
      <c r="I76" s="211">
        <f t="shared" si="2"/>
        <v>0</v>
      </c>
      <c r="J76" s="156"/>
      <c r="K76" s="156"/>
      <c r="L76" s="211">
        <f t="shared" si="3"/>
        <v>0</v>
      </c>
      <c r="M76" s="156"/>
      <c r="N76" s="156"/>
      <c r="O76" s="211">
        <f t="shared" si="4"/>
        <v>0</v>
      </c>
      <c r="P76" s="156"/>
      <c r="Q76" s="156"/>
      <c r="R76" s="211">
        <f t="shared" si="5"/>
        <v>0</v>
      </c>
      <c r="S76" s="156"/>
      <c r="T76" s="156"/>
      <c r="U76" s="211">
        <f t="shared" si="6"/>
        <v>0</v>
      </c>
      <c r="V76" s="211">
        <f t="shared" si="7"/>
        <v>0</v>
      </c>
      <c r="W76" s="211">
        <f t="shared" si="7"/>
        <v>0</v>
      </c>
      <c r="X76" s="163">
        <f t="shared" si="7"/>
        <v>0</v>
      </c>
    </row>
    <row r="77" spans="2:24">
      <c r="B77" s="88">
        <v>29</v>
      </c>
      <c r="C77" s="223"/>
      <c r="D77" s="145"/>
      <c r="E77" s="156"/>
      <c r="F77" s="211">
        <f t="shared" si="1"/>
        <v>0</v>
      </c>
      <c r="G77" s="156"/>
      <c r="H77" s="156"/>
      <c r="I77" s="211">
        <f t="shared" si="2"/>
        <v>0</v>
      </c>
      <c r="J77" s="156"/>
      <c r="K77" s="156"/>
      <c r="L77" s="211">
        <f t="shared" si="3"/>
        <v>0</v>
      </c>
      <c r="M77" s="156"/>
      <c r="N77" s="156"/>
      <c r="O77" s="211">
        <f t="shared" si="4"/>
        <v>0</v>
      </c>
      <c r="P77" s="156"/>
      <c r="Q77" s="156"/>
      <c r="R77" s="211">
        <f t="shared" si="5"/>
        <v>0</v>
      </c>
      <c r="S77" s="156"/>
      <c r="T77" s="156"/>
      <c r="U77" s="211">
        <f t="shared" si="6"/>
        <v>0</v>
      </c>
      <c r="V77" s="211">
        <f t="shared" si="7"/>
        <v>0</v>
      </c>
      <c r="W77" s="211">
        <f t="shared" si="7"/>
        <v>0</v>
      </c>
      <c r="X77" s="163">
        <f t="shared" si="7"/>
        <v>0</v>
      </c>
    </row>
    <row r="78" spans="2:24" ht="19.5">
      <c r="B78" s="215">
        <v>30</v>
      </c>
      <c r="C78" s="224"/>
      <c r="D78" s="228"/>
      <c r="E78" s="232"/>
      <c r="F78" s="239">
        <f t="shared" si="1"/>
        <v>0</v>
      </c>
      <c r="G78" s="232"/>
      <c r="H78" s="232"/>
      <c r="I78" s="239">
        <f t="shared" si="2"/>
        <v>0</v>
      </c>
      <c r="J78" s="232"/>
      <c r="K78" s="232"/>
      <c r="L78" s="239">
        <f t="shared" si="3"/>
        <v>0</v>
      </c>
      <c r="M78" s="232"/>
      <c r="N78" s="232"/>
      <c r="O78" s="239">
        <f t="shared" si="4"/>
        <v>0</v>
      </c>
      <c r="P78" s="232"/>
      <c r="Q78" s="232"/>
      <c r="R78" s="239">
        <f t="shared" si="5"/>
        <v>0</v>
      </c>
      <c r="S78" s="232"/>
      <c r="T78" s="232"/>
      <c r="U78" s="239">
        <f t="shared" si="6"/>
        <v>0</v>
      </c>
      <c r="V78" s="239">
        <f t="shared" si="7"/>
        <v>0</v>
      </c>
      <c r="W78" s="239">
        <f t="shared" si="7"/>
        <v>0</v>
      </c>
      <c r="X78" s="236">
        <f t="shared" si="7"/>
        <v>0</v>
      </c>
    </row>
    <row r="79" spans="2:24" ht="19.5">
      <c r="B79" s="216" t="s">
        <v>48</v>
      </c>
      <c r="C79" s="225"/>
      <c r="D79" s="142">
        <f t="shared" ref="D79:X79" si="8">SUM(D49:D78)</f>
        <v>0</v>
      </c>
      <c r="E79" s="157">
        <f t="shared" si="8"/>
        <v>0</v>
      </c>
      <c r="F79" s="157">
        <f t="shared" si="8"/>
        <v>0</v>
      </c>
      <c r="G79" s="157">
        <f t="shared" si="8"/>
        <v>0</v>
      </c>
      <c r="H79" s="157">
        <f t="shared" si="8"/>
        <v>0</v>
      </c>
      <c r="I79" s="157">
        <f t="shared" si="8"/>
        <v>0</v>
      </c>
      <c r="J79" s="157">
        <f t="shared" si="8"/>
        <v>0</v>
      </c>
      <c r="K79" s="157">
        <f t="shared" si="8"/>
        <v>0</v>
      </c>
      <c r="L79" s="157">
        <f t="shared" si="8"/>
        <v>0</v>
      </c>
      <c r="M79" s="157">
        <f t="shared" si="8"/>
        <v>0</v>
      </c>
      <c r="N79" s="157">
        <f t="shared" si="8"/>
        <v>0</v>
      </c>
      <c r="O79" s="157">
        <f t="shared" si="8"/>
        <v>0</v>
      </c>
      <c r="P79" s="157">
        <f t="shared" si="8"/>
        <v>0</v>
      </c>
      <c r="Q79" s="157">
        <f t="shared" si="8"/>
        <v>0</v>
      </c>
      <c r="R79" s="157">
        <f t="shared" si="8"/>
        <v>0</v>
      </c>
      <c r="S79" s="157">
        <f t="shared" si="8"/>
        <v>0</v>
      </c>
      <c r="T79" s="157">
        <f t="shared" si="8"/>
        <v>0</v>
      </c>
      <c r="U79" s="157">
        <f t="shared" si="8"/>
        <v>0</v>
      </c>
      <c r="V79" s="157">
        <f t="shared" si="8"/>
        <v>0</v>
      </c>
      <c r="W79" s="157">
        <f t="shared" si="8"/>
        <v>0</v>
      </c>
      <c r="X79" s="164">
        <f t="shared" si="8"/>
        <v>0</v>
      </c>
    </row>
    <row r="80" spans="2:24">
      <c r="B80" s="82" t="s">
        <v>15</v>
      </c>
    </row>
    <row r="81" spans="2:2">
      <c r="B81" s="82" t="s">
        <v>39</v>
      </c>
    </row>
    <row r="82" spans="2:2">
      <c r="B82" s="90" t="s">
        <v>36</v>
      </c>
    </row>
  </sheetData>
  <mergeCells count="9">
    <mergeCell ref="B3:X3"/>
    <mergeCell ref="D8:F8"/>
    <mergeCell ref="B40:C40"/>
    <mergeCell ref="D46:X46"/>
    <mergeCell ref="B79:C79"/>
    <mergeCell ref="B8:B9"/>
    <mergeCell ref="C8:C9"/>
    <mergeCell ref="B46:B48"/>
    <mergeCell ref="C46:C48"/>
  </mergeCells>
  <phoneticPr fontId="3"/>
  <pageMargins left="0.23622047244094491" right="0.23622047244094491" top="0.43307086614173229" bottom="0.43307086614173229" header="0.31496062992125984" footer="0.31496062992125984"/>
  <pageSetup paperSize="9" scale="34"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B1:C15"/>
  <sheetViews>
    <sheetView workbookViewId="0">
      <selection activeCell="B1" sqref="B1"/>
    </sheetView>
  </sheetViews>
  <sheetFormatPr defaultRowHeight="13.5"/>
  <cols>
    <col min="1" max="1" width="2.625" style="82" customWidth="1"/>
    <col min="2" max="2" width="25.75" style="245" customWidth="1"/>
    <col min="3" max="3" width="59.125" style="245" customWidth="1"/>
    <col min="4" max="171" width="2.625" style="82" customWidth="1"/>
    <col min="172" max="16384" width="9" style="82" customWidth="1"/>
  </cols>
  <sheetData>
    <row r="1" spans="2:3" ht="18" customHeight="1">
      <c r="B1" s="246" t="s">
        <v>47</v>
      </c>
    </row>
    <row r="2" spans="2:3" ht="18" customHeight="1"/>
    <row r="3" spans="2:3" ht="18" customHeight="1"/>
    <row r="4" spans="2:3" ht="30" customHeight="1">
      <c r="B4" s="247" t="s">
        <v>40</v>
      </c>
      <c r="C4" s="248" t="s">
        <v>67</v>
      </c>
    </row>
    <row r="5" spans="2:3" ht="30" customHeight="1">
      <c r="B5" s="247" t="s">
        <v>107</v>
      </c>
      <c r="C5" s="248" t="s">
        <v>72</v>
      </c>
    </row>
    <row r="6" spans="2:3" ht="40.5">
      <c r="B6" s="247" t="s">
        <v>41</v>
      </c>
      <c r="C6" s="248" t="s">
        <v>80</v>
      </c>
    </row>
    <row r="7" spans="2:3" ht="67.5">
      <c r="B7" s="247" t="s">
        <v>43</v>
      </c>
      <c r="C7" s="248" t="s">
        <v>73</v>
      </c>
    </row>
    <row r="8" spans="2:3" ht="54">
      <c r="B8" s="247" t="s">
        <v>44</v>
      </c>
      <c r="C8" s="248" t="s">
        <v>103</v>
      </c>
    </row>
    <row r="9" spans="2:3" ht="30" customHeight="1">
      <c r="B9" s="247" t="s">
        <v>46</v>
      </c>
      <c r="C9" s="248" t="s">
        <v>74</v>
      </c>
    </row>
    <row r="10" spans="2:3" ht="54">
      <c r="B10" s="247" t="s">
        <v>71</v>
      </c>
      <c r="C10" s="248" t="s">
        <v>75</v>
      </c>
    </row>
    <row r="11" spans="2:3" ht="40.5">
      <c r="B11" s="247" t="s">
        <v>70</v>
      </c>
      <c r="C11" s="248" t="s">
        <v>77</v>
      </c>
    </row>
    <row r="12" spans="2:3" ht="108">
      <c r="B12" s="247" t="s">
        <v>31</v>
      </c>
      <c r="C12" s="248" t="s">
        <v>78</v>
      </c>
    </row>
    <row r="13" spans="2:3" ht="81">
      <c r="B13" s="247" t="s">
        <v>17</v>
      </c>
      <c r="C13" s="248" t="s">
        <v>79</v>
      </c>
    </row>
    <row r="14" spans="2:3" ht="81">
      <c r="B14" s="247" t="s">
        <v>49</v>
      </c>
      <c r="C14" s="248" t="s">
        <v>106</v>
      </c>
    </row>
    <row r="15" spans="2:3" ht="40.5">
      <c r="B15" s="247" t="s">
        <v>118</v>
      </c>
      <c r="C15" s="248" t="s">
        <v>119</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3"/>
  <pageMargins left="0.25" right="0.25"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別紙様式１　事業計画書</vt:lpstr>
      <vt:lpstr xml:space="preserve">（記入例）別紙様式１　事業計画書 </vt:lpstr>
      <vt:lpstr>別紙様式１別添　賃金改善内訳</vt:lpstr>
      <vt:lpstr>（記入例）別紙様式１別添　賃金改善内訳</vt:lpstr>
      <vt:lpstr>別紙様式２　事業実績報告書</vt:lpstr>
      <vt:lpstr xml:space="preserve">別紙様式２別添１　賃金改善内訳 </vt:lpstr>
      <vt:lpstr>別紙様式２別添２ 職員ごとの賃金改善額（月別）</vt:lpstr>
      <vt:lpstr>参考</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今野 健宏(konno-takehiro)</dc:creator>
  <cp:lastModifiedBy>KOSODATES</cp:lastModifiedBy>
  <cp:lastPrinted>2021-12-20T09:15:24Z</cp:lastPrinted>
  <dcterms:created xsi:type="dcterms:W3CDTF">2018-01-05T08:28:31Z</dcterms:created>
  <dcterms:modified xsi:type="dcterms:W3CDTF">2022-01-24T10:02:42Z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2022-01-24T10:02:42Z</vt:filetime>
  </property>
</Properties>
</file>